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 documentId="8_{375B839A-B0A6-47AC-855F-D522CE77C19B}" xr6:coauthVersionLast="47" xr6:coauthVersionMax="47" xr10:uidLastSave="{FDB853CE-602D-4625-A536-3EB93623E276}"/>
  <bookViews>
    <workbookView xWindow="8595" yWindow="285" windowWidth="20160" windowHeight="15105"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<sst xmlns="http://schemas.openxmlformats.org/spreadsheetml/2006/main" count="1460" uniqueCount="837">
  <si>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</si>
  <si>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</si>
  <si>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</si>
  <si>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</si>
  <si>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</si>
  <si>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</si>
  <si>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</si>
  <si>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</si>
  <si>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</si>
  <si>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</si>
  <si>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</si>
  <si>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</si>
  <si>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</si>
  <si>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</si>
  <si>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</si>
  <si>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</si>
  <si>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</si>
  <si>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</si>
  <si>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</si>
  <si>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</si>
  <si>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</si>
  <si>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</si>
  <si>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</si>
  <si>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</si>
  <si>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</si>
  <si>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</si>
  <si>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</si>
  <si>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</si>
  <si>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</si>
  <si>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</si>
  <si>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</si>
  <si>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</si>
  <si>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</si>
  <si>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</si>
  <si>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</si>
  <si>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</si>
  <si>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</si>
  <si>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</si>
  <si>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</si>
  <si>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</si>
  <si>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</si>
  <si>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</si>
  <si>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</si>
  <si>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</si>
  <si>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</si>
  <si>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</si>
  <si>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</si>
  <si>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</si>
  <si>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</si>
  <si>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</si>
  <si>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</si>
  <si>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</si>
  <si>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</si>
  <si>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</si>
  <si>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</si>
  <si>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</si>
  <si>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</si>
  <si>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</si>
  <si>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</si>
  <si>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</si>
  <si>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</si>
  <si>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</si>
  <si>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</si>
  <si>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</si>
  <si>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</si>
  <si>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</si>
  <si>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</si>
  <si>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</si>
  <si>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</si>
  <si>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</si>
  <si>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</si>
  <si>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</si>
  <si>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</si>
  <si>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</si>
  <si>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</si>
  <si>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</si>
  <si>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</si>
  <si>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</si>
  <si>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</si>
  <si>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</si>
  <si>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</si>
  <si>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</si>
  <si>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</si>
  <si>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</si>
  <si>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</si>
  <si>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</si>
  <si>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</si>
  <si>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</si>
  <si>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</si>
  <si>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</si>
  <si>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</si>
  <si>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</si>
  <si>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</si>
  <si>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</si>
  <si>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</si>
  <si>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</si>
  <si>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</si>
  <si>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</si>
  <si>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</si>
  <si>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</si>
  <si>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</si>
  <si>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</si>
  <si>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</si>
  <si>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</si>
  <si>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</si>
  <si>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</si>
  <si>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</si>
  <si>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</si>
  <si>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</si>
  <si>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</si>
  <si>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</si>
  <si>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</si>
  <si>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</si>
  <si>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</si>
  <si>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</si>
  <si>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</si>
  <si>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</si>
  <si>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</si>
  <si>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</si>
  <si>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</si>
  <si>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</si>
  <si>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</si>
  <si>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</si>
  <si>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</si>
  <si>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</si>
  <si>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</si>
  <si>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</si>
  <si>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</si>
  <si>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</si>
  <si>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</si>
  <si>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</si>
  <si>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</si>
  <si>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</si>
  <si>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</si>
  <si>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</si>
  <si>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</si>
  <si>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</si>
  <si>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</si>
  <si>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</si>
  <si>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</si>
  <si>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</si>
  <si>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</si>
  <si>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</si>
  <si>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</si>
  <si>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</si>
  <si>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</si>
  <si>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</si>
  <si>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</si>
  <si>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</si>
  <si>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</si>
  <si>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</si>
  <si>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</si>
  <si>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</si>
  <si>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</si>
  <si>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</si>
  <si>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</si>
  <si>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</si>
  <si>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</si>
  <si>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</si>
  <si>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</si>
  <si>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</si>
  <si>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</si>
  <si>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</si>
  <si>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</si>
  <si>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</si>
  <si>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</si>
  <si>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</si>
  <si>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</si>
  <si>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</si>
  <si>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</si>
  <si>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</si>
  <si>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</si>
  <si>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</si>
  <si>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</si>
  <si>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</si>
  <si>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</si>
  <si>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</si>
  <si>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</si>
  <si>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</si>
  <si>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</si>
  <si>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</si>
  <si>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</si>
  <si>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</si>
  <si>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</si>
  <si>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</si>
  <si>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</si>
  <si>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</si>
  <si>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</si>
  <si>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</si>
  <si>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</si>
  <si>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</si>
  <si>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</si>
  <si>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</si>
  <si>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</si>
  <si>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</si>
  <si>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</si>
  <si>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</si>
  <si>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</si>
  <si>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</si>
  <si>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</si>
  <si>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</si>
  <si>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</si>
  <si>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</si>
  <si>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</si>
  <si>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</si>
  <si>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</si>
  <si>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</si>
  <si>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</si>
  <si>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</si>
  <si>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</si>
  <si>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</si>
  <si>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</si>
  <si>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</si>
  <si>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</si>
  <si>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</si>
  <si>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</si>
  <si>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</si>
  <si>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</si>
  <si>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</si>
  <si>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</si>
  <si>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</si>
  <si>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</si>
  <si>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</si>
  <si>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</si>
  <si>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</si>
  <si>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</si>
  <si>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</si>
  <si>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</si>
  <si>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</si>
  <si>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</si>
  <si>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</si>
  <si>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</si>
  <si>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</si>
  <si>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</si>
  <si>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</si>
  <si>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</si>
  <si>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</si>
  <si>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</si>
  <si>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</si>
  <si>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</si>
  <si>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</si>
  <si>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</si>
  <si>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</si>
  <si>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</si>
  <si>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</si>
  <si>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</si>
  <si>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</si>
  <si>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</si>
  <si>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</si>
  <si>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</si>
  <si>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</si>
  <si>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</si>
  <si>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</si>
  <si>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</si>
  <si>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</si>
  <si>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</si>
  <si>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</si>
  <si>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</si>
  <si>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</si>
  <si>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</si>
  <si>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</si>
  <si>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</si>
  <si>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</si>
  <si>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</si>
  <si>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</si>
  <si>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</si>
  <si>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</si>
  <si>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</si>
  <si>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</si>
  <si>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</si>
  <si>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</si>
  <si>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</si>
  <si>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</si>
  <si>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</si>
  <si>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</si>
  <si>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</si>
  <si>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</si>
  <si>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</si>
  <si>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</si>
  <si>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</si>
  <si>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</si>
  <si>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</si>
  <si>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</si>
  <si>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</si>
  <si>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</si>
  <si>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</si>
  <si>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</si>
  <si>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</si>
  <si>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</si>
  <si>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</si>
  <si>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</si>
  <si>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</si>
  <si>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</si>
  <si>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</si>
  <si>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</si>
  <si>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</si>
  <si>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</si>
  <si>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</si>
  <si>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</si>
  <si>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</si>
  <si>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</si>
  <si>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</si>
  <si>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</si>
  <si>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</si>
  <si>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</si>
  <si>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</si>
  <si>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</si>
  <si>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</si>
  <si>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</si>
  <si>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</si>
  <si>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</si>
  <si>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</si>
  <si>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</si>
  <si>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</si>
  <si>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</si>
  <si>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</si>
  <si>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</si>
  <si>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</si>
  <si>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</si>
  <si>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</si>
  <si>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</si>
  <si>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</si>
  <si>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</si>
  <si>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</si>
  <si>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</si>
  <si>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</si>
  <si>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</si>
  <si>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</si>
  <si>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</si>
  <si>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</si>
  <si>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</si>
  <si>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</si>
  <si>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</si>
  <si>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</si>
  <si>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</si>
  <si>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</si>
  <si>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</si>
  <si>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</si>
  <si>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</si>
  <si>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</si>
  <si>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</si>
  <si>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</si>
  <si>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</si>
  <si>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</si>
  <si>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</si>
  <si>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</si>
  <si>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</si>
  <si>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</si>
  <si>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</si>
  <si>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</si>
  <si>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</si>
  <si>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</si>
  <si>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</si>
  <si>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</si>
  <si>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</si>
  <si>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</si>
  <si>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</si>
  <si>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</si>
  <si>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</si>
  <si>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</si>
  <si>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</si>
  <si>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</si>
  <si>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</si>
  <si>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Qualicorp</t>
  </si>
  <si>
    <t>Planoeplano</t>
  </si>
  <si>
    <t>Compass Gas</t>
  </si>
  <si>
    <t>PASS3</t>
  </si>
  <si>
    <t>Azul</t>
  </si>
  <si>
    <t>AZUL3</t>
  </si>
  <si>
    <t>Quero-Quero</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</si>
  <si>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</si>
  <si>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</si>
  <si>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</si>
  <si>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</si>
  <si>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</si>
  <si>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</si>
  <si>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</si>
  <si>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</si>
  <si>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</si>
  <si>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</si>
  <si>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</si>
  <si>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</si>
  <si>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</si>
  <si>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</si>
  <si>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</si>
  <si>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</si>
  <si>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</si>
  <si>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</si>
  <si>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</si>
  <si>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</si>
  <si>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</si>
  <si>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</si>
  <si>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</si>
  <si>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</si>
  <si>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</si>
  <si>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</si>
  <si>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</si>
  <si>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</si>
  <si>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</si>
  <si>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</si>
  <si>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</si>
  <si>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</si>
  <si>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</si>
  <si>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Helbor</t>
  </si>
  <si>
    <t>HBOR3</t>
  </si>
  <si>
    <t>Multilaser</t>
  </si>
  <si>
    <t>MLAS3</t>
  </si>
  <si>
    <t>Randon Part</t>
  </si>
  <si>
    <t>Armac</t>
  </si>
  <si>
    <t>ARML3</t>
  </si>
  <si>
    <t>Raizen</t>
  </si>
  <si>
    <t>Eucatex</t>
  </si>
  <si>
    <t>EUCA4</t>
  </si>
  <si>
    <t>Global X Copper Miners</t>
  </si>
  <si>
    <t>BCPX39</t>
  </si>
  <si>
    <t>Alibaba Group Holding Ltd</t>
  </si>
  <si>
    <t>BABA34</t>
  </si>
  <si>
    <t>Applied Materials Inc</t>
  </si>
  <si>
    <t>A1MT34</t>
  </si>
  <si>
    <t>Azevedo</t>
  </si>
  <si>
    <t>AZEV4</t>
  </si>
  <si>
    <t>Brasilagro</t>
  </si>
  <si>
    <t>AGRO3</t>
  </si>
  <si>
    <t>Broadcom Inc</t>
  </si>
  <si>
    <t>AVGO34</t>
  </si>
  <si>
    <t>Eli Lilly And Company</t>
  </si>
  <si>
    <t>LILY34</t>
  </si>
  <si>
    <t>Hbr Realty</t>
  </si>
  <si>
    <t>HBRE3</t>
  </si>
  <si>
    <t>Lam Research Corp</t>
  </si>
  <si>
    <t>L1RC34</t>
  </si>
  <si>
    <t>Mitre Realty</t>
  </si>
  <si>
    <t>MTRE3</t>
  </si>
  <si>
    <t>Netflix, Inc</t>
  </si>
  <si>
    <t>NFLX34</t>
  </si>
  <si>
    <t>Seagate Technology Holdings Plc</t>
  </si>
  <si>
    <t>S1TX34</t>
  </si>
  <si>
    <t>Stoneco Ltd.</t>
  </si>
  <si>
    <t>Syn Prop Tec</t>
  </si>
  <si>
    <t>SYNE3</t>
  </si>
  <si>
    <t>The Goldman Sachs Group, Inc</t>
  </si>
  <si>
    <t>GSGI34</t>
  </si>
  <si>
    <t>Trisul</t>
  </si>
  <si>
    <t>TRIS3</t>
  </si>
  <si>
    <t>Western Digital Corp</t>
  </si>
  <si>
    <t>W1DC34</t>
  </si>
  <si>
    <t>BB Etf Ibov</t>
  </si>
  <si>
    <t>BBOV11</t>
  </si>
  <si>
    <t>Etf BV Coin</t>
  </si>
  <si>
    <t>COIN11</t>
  </si>
  <si>
    <t>Csu Digital</t>
  </si>
  <si>
    <t>CSUD3</t>
  </si>
  <si>
    <t>Melnick</t>
  </si>
  <si>
    <t>MELK3</t>
  </si>
  <si>
    <t>Recrusul</t>
  </si>
  <si>
    <t>RCSL4</t>
  </si>
  <si>
    <t>Taurus Armas</t>
  </si>
  <si>
    <t>TASA4</t>
  </si>
  <si>
    <t>Viveo</t>
  </si>
  <si>
    <t>VVEO3</t>
  </si>
  <si>
    <t>Hashdex Btcn</t>
  </si>
  <si>
    <t>BITH11</t>
  </si>
  <si>
    <t>Hashdex Eth</t>
  </si>
  <si>
    <t>ETHE11</t>
  </si>
  <si>
    <t>Hashdex Nci</t>
  </si>
  <si>
    <t>HASH11</t>
  </si>
  <si>
    <t>Investo Chip</t>
  </si>
  <si>
    <t>CHIP11</t>
  </si>
  <si>
    <t>Investo Wrld</t>
  </si>
  <si>
    <t>WRLD11</t>
  </si>
  <si>
    <t>Investoutil</t>
  </si>
  <si>
    <t>UTLL11</t>
  </si>
  <si>
    <t>Ishares Bova Ci</t>
  </si>
  <si>
    <t>BOVA11</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</si>
  <si>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</si>
  <si>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</si>
  <si>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</si>
  <si>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</si>
  <si>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</si>
  <si>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</si>
  <si>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</si>
  <si>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</si>
  <si>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</si>
  <si>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</si>
  <si>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</si>
  <si>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</si>
  <si>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</si>
  <si>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</si>
  <si>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</si>
  <si>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</si>
  <si>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</si>
  <si>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</si>
  <si>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Pactual Ibov</t>
  </si>
  <si>
    <t>IBOB11</t>
  </si>
  <si>
    <t>Trd Spx Usd Ci</t>
  </si>
  <si>
    <t>SPXU11</t>
  </si>
  <si>
    <t>Trend Europa</t>
  </si>
  <si>
    <t>EURP11</t>
  </si>
  <si>
    <t>Trend Ibovx</t>
  </si>
  <si>
    <t>BOVX11</t>
  </si>
  <si>
    <t>Trend Nasdaq</t>
  </si>
  <si>
    <t>NASD11</t>
  </si>
  <si>
    <t>Trend Ouro</t>
  </si>
  <si>
    <t>GOLD11</t>
  </si>
  <si>
    <t>Trend Ouro H</t>
  </si>
  <si>
    <t>GOLX11</t>
  </si>
  <si>
    <t>Trend SP Brl</t>
  </si>
  <si>
    <t>SPXH11</t>
  </si>
  <si>
    <t>Vaneck Gold Miners ETF</t>
  </si>
  <si>
    <t>GDXB39</t>
  </si>
  <si>
    <t>Datadog, Inc</t>
  </si>
  <si>
    <t>D1DG34</t>
  </si>
  <si>
    <t>Dell Inc</t>
  </si>
  <si>
    <t>D1EL34</t>
  </si>
  <si>
    <t>ITSA3</t>
  </si>
  <si>
    <t>RENT4</t>
  </si>
  <si>
    <t>RCSL4 está em clara tendência de baixa pelas médias de 21 e 200 dias e segue em movimento de baixa. Abaixo dos 0,41 pode buscar suportes 0,31 ou 0,22. Teria sinal de repique altista fechando acima dos 0,45 mirando resistências em 0,71 ou 0,89.</t>
  </si>
  <si>
    <t>Rumo S.A.</t>
  </si>
  <si>
    <t>Etf Brad Bov</t>
  </si>
  <si>
    <t>BOVB11</t>
  </si>
  <si>
    <t>iShares Semiconductor ETF</t>
  </si>
  <si>
    <t>BSOX39</t>
  </si>
  <si>
    <t>It Now Divd</t>
  </si>
  <si>
    <t>DIVD11</t>
  </si>
  <si>
    <t>TTEN3 está em tendência de alta pelas médias de 21 e 200 dias e vai mantendo sinal de força altista. Acima dos 15,8 pode buscar projeções nos 17,06 ou 19,11. Teria sinal de realização na perda dos 15,28 mirando os 13,75 ou 13,11.</t>
  </si>
  <si>
    <t>ABCB4 está em tendência de alta pelas médias de 21 e 200 dias e vai mantendo sinal de força altista. Acima dos 25,05 pode buscar projeções nos 26,6 ou 29,12. Teria sinal de realização na perda dos 24,63 mirando os 22,53 ou 21,75. O IFR sobrecomprado alerta realizações se perder 24,63.</t>
  </si>
  <si>
    <t>A1MD34 está em tendência de alta pelas médias de 21 e 200 dias e vai mantendo sinal de força altista. Acima dos 377,73 pode buscar projeções nos 417,49 ou 481,83. Teria sinal de realização na perda dos 344,76 mirando os 313,39 ou 293,5.</t>
  </si>
  <si>
    <t>BABA34 apesar de estar em tendência de baixa no longo prazo pela média de 200 dias, no curto prazo está com sinal de recuperação favorecendo repiques de alta. Acima dos 21,08 pode seguir repique altista na direção resistências nos 23,6 ou 27,69. Caso perca os 20,38 teria sinal de baixa projetando de 16,99 a 15,72. O padrão de volume favorece a alta.</t>
  </si>
  <si>
    <t>ALLD3 está em tendência de baixa pelas médias de 21 e 200 dias, mas começa a dar sinais de repiques de alta. Acima dos 4,78 teria sinal de repique altista mirando resistências nos 5,48 ou 6,07. Já uma perda dos 4,66 traria de volta o sinal de baixa projetando de 4,52 a 4,22.</t>
  </si>
  <si>
    <t>ALOS3 está em tendência de alta pelas médias de 21 e 200 dias e vai mantendo sinal de força altista. Acima dos 28,82 pode buscar projeções nos 30,63 ou 33,57. Teria sinal de realização na perda dos 28,12 mirando os 25,88 ou 24,97.</t>
  </si>
  <si>
    <t>ALPA4 está em tendência de alta no longo prazo, teve uma correção no curto prazo, mas pode estar retomando sinal de altas. Acima dos 12,28 pode buscar 13,62 ou 15,05. Abaixo dos 11,96 retomaria sinal de realização mirando suportes em 11,29 ou 10,57.</t>
  </si>
  <si>
    <t>GOGL34 apesar de estar em tendência de alta no longo prazo pela média de 200 dias, no curto prazo está em realização. Abaixo dos 150,25 pode seguir em baixa no curto prazo mirando suportes em 144,18 ou 139,33. Teria sinal de retomada altista fechando acima dos 152,91 mirando resistências em 159,86 ou 169,55.</t>
  </si>
  <si>
    <t>ALUP11 está em tendência de alta pelas médias de 21 e 200 dias e vai mantendo sinal de força altista. Acima dos 34,27 pode buscar projeções nos 36,32 ou 39,64. Teria sinal de realização na perda dos 33,13 mirando os 30,95 ou 29,92. O padrão de volume favorece a alta.</t>
  </si>
  <si>
    <t>AMZO34 está em tendência de alta pelas médias de 21 e 200 dias, mas começa a dar sinal de possível realização. Abaixo dos 62,37 poderia realizar na direção dos suportes 58,49 ou 56,7. Caso supere os 64,27 retomaria sinal de alta com projeções nos 67,84 ou 73,62.</t>
  </si>
  <si>
    <t>ABEV3 está em tendência de alta no longo prazo, teve uma correção no curto prazo, mas pode estar retomando sinal de altas. Acima dos 15,99 pode buscar 16,85 ou 17,67. Abaixo dos 15,52 retomaria sinal de realização mirando suportes em 15,1 ou 14,69.</t>
  </si>
  <si>
    <t>Ambipar</t>
  </si>
  <si>
    <t>AMBP3</t>
  </si>
  <si>
    <t>AMER3 está em tendência de baixa pelas médias de 21 e 200 dias, mas começa a dar sinais de repiques de alta. Acima dos 4,24 teria sinal de repique altista mirando resistências nos 4,82 ou 5,71. Já uma perda dos 4,06 traria de volta o sinal de baixa projetando de 3,37 a 2,92.</t>
  </si>
  <si>
    <t>ANIM3 apesar de estar em tendência de baixa no longo prazo pela média de 200 dias, no curto prazo está com sinal de recuperação favorecendo repiques de alta. Acima dos 2,88 pode seguir repique altista na direção resistências nos 3,21 ou 3,64. Caso perca os 2,76 teria sinal de baixa projetando de 2,51 a 2,29.</t>
  </si>
  <si>
    <t>AAPL34 está em tendência de alta pelas médias de 21 e 200 dias, mas começa a dar sinal de possível realização. Abaixo dos 79,75 poderia realizar na direção dos suportes 70,87 ou 67,7. Caso supere os 81,1 retomaria sinal de alta com projeções nos 87,42 ou 97,65.</t>
  </si>
  <si>
    <t>A1MT34 apesar de estar em tendência de alta no longo prazo pela média de 200 dias, no curto prazo está em realização. Abaixo dos 271,57 pode seguir em baixa no curto prazo mirando suportes em 237,24 ou 202,91. Teria sinal de retomada altista fechando acima dos 310,86 mirando resistências em 382,67 ou 451,32.</t>
  </si>
  <si>
    <t>ARML3 apesar de estar em tendência de baixa no longo prazo pela média de 200 dias, no curto prazo está com sinal de recuperação favorecendo repiques de alta. Acima dos 3,42 pode seguir repique altista na direção resistências nos 3,85 ou 4,56. Caso perca os 3,12 teria sinal de baixa projetando de 2,71 a 2,49. O padrão de volume favorece a alta.</t>
  </si>
  <si>
    <t>ASML34 está em tendência de alta no longo prazo, teve uma correção no curto prazo, mas pode estar retomando sinal de altas. Acima dos 169,18 pode buscar 190,5 ou 208,85. Abaixo dos 160,8 retomaria sinal de realização mirando suportes em 151,62 ou 142,44.</t>
  </si>
  <si>
    <t>ASAI3 está em tendência de alta pelas médias de 21 e 200 dias e vai mantendo sinal de força altista. Acima dos 9,08 pode buscar projeções nos 10 ou 11,49. Teria sinal de realização na perda dos 8,72 mirando os 7,59 ou 7,12. O padrão de volume favorece a alta.</t>
  </si>
  <si>
    <t>AURA33 está em clara tendência de baixa pelas médias de 21 e 200 dias e segue em movimento de baixa. Abaixo dos 103,05 pode buscar suportes 96,03 ou 88,68. Teria sinal de repique altista fechando acima dos 109,85 mirando resistências em 119,81 ou 134,5.</t>
  </si>
  <si>
    <t>AURE3 está em tendência de alta pelas médias de 21 e 200 dias e vai mantendo sinal de força altista. Acima dos 13,03 pode buscar projeções nos 14,18 ou 16,05. Teria sinal de realização na perda dos 12,3 mirando os 11,16 ou 10,58. O padrão de volume favorece a alta. O IFR sobrecomprado alerta realizações se perder 12,3.</t>
  </si>
  <si>
    <t>AXIA3 está em tendência de alta pelas médias de 21 e 200 dias e vai mantendo sinal de força altista. Acima dos 54,03 pode buscar projeções nos 55,94 ou 58,97. Teria sinal de realização na perda dos 51,03 mirando os 49,51 ou 47,99. O padrão de volume favorece a alta.</t>
  </si>
  <si>
    <t>AXIA7 apesar de estar em tendência de baixa no longo prazo pela média de 200 dias, no curto prazo está com sinal de recuperação favorecendo repiques de alta. Acima dos 52,85 pode seguir repique altista na direção resistências nos 54,68 ou 57,68. Caso perca os 51,11 teria sinal de baixa projetando de 49,82 a 48,31. O padrão de volume favorece a alta.</t>
  </si>
  <si>
    <t>AZEV4 está em clara tendência de baixa pelas médias de 21 e 200 dias e segue em movimento de baixa. Abaixo dos 1,2 pode buscar suportes 0,82 ou 0,45. Teria sinal de repique altista fechando acima dos 1,34 mirando resistências em 2,4 ou 3,14. O IFR sobrevendido alerta para recuperações se superar 1,34</t>
  </si>
  <si>
    <t>AZUL3 apesar de estar em tendência de baixa no longo prazo pela média de 200 dias, no curto prazo está com sinal de recuperação favorecendo repiques de alta. Acima dos 25,75 pode seguir repique altista na direção resistências nos 28,68 ou 33,43. Caso perca os 23,16 teria sinal de baixa projetando de 21 a 19,53. O padrão de volume favorece a alta.</t>
  </si>
  <si>
    <t>AZZA3 apesar de estar em tendência de baixa no longo prazo pela média de 200 dias, no curto prazo está com sinal de recuperação favorecendo repiques de alta. Acima dos 19,3 pode seguir repique altista na direção resistências nos 20,23 ou 22,78. Caso perca os 18,81 teria sinal de baixa projetando de 16,1 a 14,82.</t>
  </si>
  <si>
    <t>B3SA3 está em tendência de alta pelas médias de 21 e 200 dias e vai mantendo sinal de força altista. Acima dos 15,54 pode buscar projeções nos 16,49 ou 18,03. Teria sinal de realização na perda dos 15,19 mirando os 14 ou 13,52. O padrão de volume favorece a alta.</t>
  </si>
  <si>
    <t>BMGB4 está em tendência de alta pelas médias de 21 e 200 dias e vai mantendo sinal de força altista. Acima dos 5,52 pode buscar projeções nos 5,79 ou 6,24. Teria sinal de realização na perda dos 5,29 mirando os 5,07 ou 4,93.</t>
  </si>
  <si>
    <t>BRSR6 apesar de estar em tendência de baixa no longo prazo pela média de 200 dias, no curto prazo está com sinal de recuperação favorecendo repiques de alta. Acima dos 14,6 pode seguir repique altista na direção resistências nos 15,09 ou 16,28. Caso perca os 14,32 teria sinal de baixa projetando de 13,15 a 12,55.</t>
  </si>
  <si>
    <t>BBSE3 está em tendência de alta pelas médias de 21 e 200 dias e vai mantendo sinal de força altista. Acima dos 40,39 pode buscar projeções nos 42,28 ou 45,34. Teria sinal de realização na perda dos 39,49 mirando os 37,33 ou 36,38. O IFR sobrecomprado alerta realizações se perder 39,49.</t>
  </si>
  <si>
    <t>BMOB3 está em tendência de alta pelas médias de 21 e 200 dias e vai mantendo sinal de força altista. Acima dos 24,03 pode buscar projeções nos 25,3 ou 26,95. Teria sinal de realização na perda dos 22,62 mirando os 21,79 ou 20,96. O padrão de volume favorece a alta.</t>
  </si>
  <si>
    <t>BERK34 está em clara tendência de baixa pelas médias de 21 e 200 dias e segue em movimento de baixa. Abaixo dos 125,31 pode buscar suportes 122,6 ou 119,65. Teria sinal de repique altista fechando acima dos 127,65 mirando resistências em 132,14 ou 138,03.</t>
  </si>
  <si>
    <t>BLAU3 está em tendência de alta pelas médias de 21 e 200 dias e vai mantendo sinal de força altista. Acima dos 10,63 pode buscar projeções nos 11,37 ou 12,58. Teria sinal de realização na perda dos 10,39 mirando os 9,42 ou 9,04.</t>
  </si>
  <si>
    <t>SOJA3 apesar de estar em tendência de baixa no longo prazo pela média de 200 dias, no curto prazo está com sinal de recuperação favorecendo repiques de alta. Acima dos 6,22 pode seguir repique altista na direção resistências nos 6,44 ou 6,87. Caso perca os 6,03 teria sinal de baixa projetando de 5,73 a 5,51. O padrão de volume favorece a alta.</t>
  </si>
  <si>
    <t>BRBI11 apesar de estar em tendência de baixa no longo prazo pela média de 200 dias, no curto prazo está com sinal de recuperação favorecendo repiques de alta. Acima dos 15,68 pode seguir repique altista na direção resistências nos 16,65 ou 18,23. Caso perca os 15,1 teria sinal de baixa projetando de 14,1 a 13,61.</t>
  </si>
  <si>
    <t>BBDC3 está em tendência de alta pelas médias de 21 e 200 dias e vai mantendo sinal de força altista. Acima dos 16,54 pode buscar projeções nos 17,59 ou 19,29. Teria sinal de realização na perda dos 15,95 mirando os 14,84 ou 14,31. O padrão de volume favorece a alta. O IFR sobrecomprado alerta realizações se perder 15,95.</t>
  </si>
  <si>
    <t>BBDC4 está em tendência de alta pelas médias de 21 e 200 dias e vai mantendo sinal de força altista. Acima dos 18,87 pode buscar projeções nos 20 ou 21,83. Teria sinal de realização na perda dos 18,32 mirando os 17,04 ou 16,47. O padrão de volume favorece a alta. O IFR sobrecomprado alerta realizações se perder 18,32.</t>
  </si>
  <si>
    <t>BRAP4 está em tendência de alta no longo prazo, teve uma correção no curto prazo, mas pode estar retomando sinal de altas. Acima dos 21,84 pode buscar 23,47 ou 25,13. Abaixo dos 21,26 retomaria sinal de realização mirando suportes em 20,77 ou 19,93.</t>
  </si>
  <si>
    <t>SAUD3 está em tendência de alta pelas médias de 21 e 200 dias e vai mantendo sinal de força altista. Acima dos 15,58 pode buscar projeções nos 17,42 ou 20,41. Teria sinal de realização na perda dos 15,12 mirando os 12,59 ou 11,66. O padrão de volume favorece a alta. O IFR sobrecomprado alerta realizações se perder 15,12.</t>
  </si>
  <si>
    <t>BBAS3 apesar de estar em tendência de baixa no longo prazo pela média de 200 dias, no curto prazo está com sinal de recuperação favorecendo repiques de alta. Acima dos 20,67 pode seguir repique altista na direção resistências nos 21,57 ou 23,03. Caso perca os 20,25 teria sinal de baixa projetando de 19,21 a 18,75. O padrão de volume favorece a alta.</t>
  </si>
  <si>
    <t>AGRO3 apesar de estar em tendência de baixa no longo prazo pela média de 200 dias, no curto prazo está com sinal de recuperação favorecendo repiques de alta. Acima dos 19,09 pode seguir repique altista na direção resistências nos 19,85 ou 21,08. Caso perca os 18,74 teria sinal de baixa projetando de 17,86 a 17,47. O IFR sobrecomprado alerta realizações se perder 18,74.</t>
  </si>
  <si>
    <t>BRKM5 está em tendência de baixa pelas médias de 21 e 200 dias, mas começa a dar sinais de repiques de alta. Acima dos 6,71 teria sinal de repique altista mirando resistências nos 9,92 ou 12,44. Já uma perda dos 6,37 traria de volta o sinal de baixa projetando de 5,83 a 4,56.</t>
  </si>
  <si>
    <t>BRAV3 está em tendência de alta no longo prazo, teve uma correção no curto prazo, mas pode estar retomando sinal de altas. Acima dos 19,35 pode buscar 21,1 ou 23,35. Abaixo dos 18,88 retomaria sinal de realização mirando suportes em 17,45 ou 16,32.</t>
  </si>
  <si>
    <t>AVGO34 está em tendência de alta pelas médias de 21 e 200 dias, mas começa a dar sinal de possível realização. Abaixo dos 28,89 poderia realizar na direção dos suportes 26,51 ou 24,74. Caso supere os 29,38 retomaria sinal de alta com projeções nos 32,23 ou 35,76.</t>
  </si>
  <si>
    <t>BPAC11 está em tendência de alta pelas médias de 21 e 200 dias e vai mantendo sinal de força altista. Acima dos 59,1 pode buscar projeções nos 64,78 ou 73,98. Teria sinal de realização na perda dos 56,18 mirando os 49,9 ou 47,05. O padrão de volume favorece a alta. O IFR sobrecomprado alerta realizações se perder 56,18.</t>
  </si>
  <si>
    <t>CXSE3 está em tendência de alta pelas médias de 21 e 200 dias e vai mantendo sinal de força altista. Acima dos 22,13 pode buscar projeções nos 24,36 ou 27,98. Teria sinal de realização na perda dos 21,64 mirando os 18,51 ou 17,39. O IFR sobrecomprado alerta realizações se perder 21,64.</t>
  </si>
  <si>
    <t>CAML3 apesar de estar em tendência de baixa no longo prazo pela média de 200 dias, no curto prazo está com sinal de recuperação favorecendo repiques de alta. Acima dos 5,45 pode seguir repique altista na direção resistências nos 5,9 ou 6,63. Caso perca os 5,13 teria sinal de baixa projetando de 4,72 a 4,49. O padrão de volume favorece a alta. O IFR sobrecomprado alerta realizações se perder 5,13.</t>
  </si>
  <si>
    <t>BHIA3 está em tendência de baixa pelas médias de 21 e 200 dias, mas começa a dar sinais de repiques de alta. Acima dos 1,19 teria sinal de repique altista mirando resistências nos 1,35 ou 1,57. Já uma perda dos 1,06 traria de volta o sinal de baixa projetando de 0,99 a 0,87.</t>
  </si>
  <si>
    <t>CBAV3 está em tendência de alta pelas médias de 21 e 200 dias e vai mantendo sinal de força altista. Acima dos 10,85 pode buscar projeções nos 10,95 ou 11,12. Teria sinal de realização na perda dos 10,76 mirando os 10,68 ou 10,62.</t>
  </si>
  <si>
    <t>CEAB3 apesar de estar em tendência de baixa no longo prazo pela média de 200 dias, no curto prazo está com sinal de recuperação favorecendo repiques de alta. Acima dos 10,95 pode seguir repique altista na direção resistências nos 11,48 ou 12,67. Caso perca os 10,58 teria sinal de baixa projetando de 9,54 a 8,94.</t>
  </si>
  <si>
    <t>CMIG4 está em tendência de alta pelas médias de 21 e 200 dias e vai mantendo sinal de força altista. Acima dos 11,39 pode buscar projeções nos 12,02 ou 13,04. Teria sinal de realização na perda dos 11,19 mirando os 10,37 ou 10,05. O IFR sobrecomprado alerta realizações se perder 11,19.</t>
  </si>
  <si>
    <t>Coca Cola Co</t>
  </si>
  <si>
    <t>COCA34</t>
  </si>
  <si>
    <t>COCA34 está em tendência de alta pelas médias de 21 e 200 dias e vai mantendo sinal de força altista. Acima dos 71,25 pode buscar projeções nos 73,4 ou 77,53. Teria sinal de realização na perda dos 70,34 mirando os 66,71 ou 64,64. O padrão de volume favorece a alta.</t>
  </si>
  <si>
    <t>COGN3 apesar de estar em tendência de baixa no longo prazo pela média de 200 dias, no curto prazo está com sinal de recuperação favorecendo repiques de alta. Acima dos 2,47 pode seguir repique altista na direção resistências nos 2,67 ou 3. Caso perca os 2,31 teria sinal de baixa projetando de 2,14 a 2,03. O padrão de volume favorece a alta.</t>
  </si>
  <si>
    <t>Coinbase Global, Inc</t>
  </si>
  <si>
    <t>C2OI34</t>
  </si>
  <si>
    <t>C2OI34 está em tendência de baixa pelas médias de 21 e 200 dias, mas começa a dar sinais de repiques de alta. Acima dos 34,22 teria sinal de repique altista mirando resistências nos 36,35 ou 40,98. Já uma perda dos 32,43 traria de volta o sinal de baixa projetando de 28,85 a 26,53.</t>
  </si>
  <si>
    <t>CSMG3 está em tendência de alta pelas médias de 21 e 200 dias e vai mantendo sinal de força altista. Acima dos 67,57 pode buscar projeções nos 75,22 ou 87,61. Teria sinal de realização na perda dos 65,41 mirando os 55,18 ou 51,35. O IFR sobrecomprado alerta realizações se perder 65,41.</t>
  </si>
  <si>
    <t>CPLE3 está em tendência de alta pelas médias de 21 e 200 dias e vai mantendo sinal de força altista. Acima dos 15,53 pode buscar projeções nos 16,32 ou 17,6. Teria sinal de realização na perda dos 15,2 mirando os 14,25 ou 13,85. O padrão de volume favorece a alta.</t>
  </si>
  <si>
    <t>CSAN3 apesar de estar em tendência de baixa no longo prazo pela média de 200 dias, no curto prazo está com sinal de recuperação favorecendo repiques de alta. Acima dos 4,07 pode seguir repique altista na direção resistências nos 4,6 ou 5,46. Caso perca os 3,93 teria sinal de baixa projetando de 3,21 a 2,94. O IFR sobrecomprado alerta realizações se perder 3,93.</t>
  </si>
  <si>
    <t>CPFE3 está em tendência de alta pelas médias de 21 e 200 dias e vai mantendo sinal de força altista. Acima dos 47,87 pode buscar projeções nos 50,76 ou 55,44. Teria sinal de realização na perda dos 46,96 mirando os 43,19 ou 41,74. O IFR sobrecomprado alerta realizações se perder 46,96.</t>
  </si>
  <si>
    <t>Crowdstrike Hldg Inc</t>
  </si>
  <si>
    <t>C2RW34</t>
  </si>
  <si>
    <t>C2RW34 está em tendência de alta pelas médias de 21 e 200 dias, mas começa a dar sinal de possível realização. Abaixo dos 43,3 poderia realizar na direção dos suportes 37,5 ou 33,94. Caso supere os 46,44 retomaria sinal de alta com projeções nos 49,01 ou 56,12.</t>
  </si>
  <si>
    <t>CMIN3 está em tendência de alta pelas médias de 21 e 200 dias e vai mantendo sinal de força altista. Acima dos 5,23 pode buscar projeções nos 5,94 ou 7,09. Teria sinal de realização na perda dos 4,92 mirando os 4,08 ou 3,72. O padrão de volume favorece a alta. O IFR sobrecomprado alerta realizações se perder 4,92.</t>
  </si>
  <si>
    <t>CSUD3 está em tendência de baixa pelas médias de 21 e 200 dias, mas começa a dar sinais de repiques de alta. Acima dos 15 teria sinal de repique altista mirando resistências nos 16,6 ou 18,14. Já uma perda dos 14,1 traria de volta o sinal de baixa projetando de 13,32 a 12,55. O IFR sobrevendido alerta para recuperações se superar 15</t>
  </si>
  <si>
    <t>CURY3 está em tendência de alta pelas médias de 21 e 200 dias e vai mantendo sinal de força altista. Acima dos 34,31 pode buscar projeções nos 35,92 ou 39,08. Teria sinal de realização na perda dos 33,66 mirando os 30,8 ou 29,21.</t>
  </si>
  <si>
    <t>CVCB3 está em clara tendência de baixa pelas médias de 21 e 200 dias e segue em movimento de baixa. Abaixo dos 1,2 pode buscar suportes 1,11 ou 1,02. Teria sinal de repique altista fechando acima dos 1,29 mirando resistências em 1,49 ou 1,66.</t>
  </si>
  <si>
    <t>CYRE3 apesar de estar em tendência de baixa no longo prazo pela média de 200 dias, no curto prazo está com sinal de recuperação favorecendo repiques de alta. Acima dos 23,7 pode seguir repique altista na direção resistências nos 25,57 ou 28,61. Caso perca os 22,87 teria sinal de baixa projetando de 20,66 a 19,72. O padrão de volume favorece a alta.</t>
  </si>
  <si>
    <t>CYRE4 apesar de estar em tendência de baixa no longo prazo pela média de 200 dias, no curto prazo está com sinal de recuperação favorecendo repiques de alta. Acima dos 22,02 pode seguir repique altista na direção resistências nos 23,88 ou 26,9. Caso perca os 21,06 teria sinal de baixa projetando de 19 a 18,06.</t>
  </si>
  <si>
    <t>Dasa</t>
  </si>
  <si>
    <t>DASA3</t>
  </si>
  <si>
    <t>DASA3 está em tendência de baixa pelas médias de 21 e 200 dias, mas começa a dar sinais de repiques de alta. Acima dos 2,64 teria sinal de repique altista mirando resistências nos 2,96 ou 3,29. Já uma perda dos 2,58 traria de volta o sinal de baixa projetando de 2,41 a 2,24.</t>
  </si>
  <si>
    <t>D1DG34 está em tendência de alta pelas médias de 21 e 200 dias, mas começa a dar sinal de possível realização. Abaixo dos 131,75 poderia realizar na direção dos suportes 111,23 ou 102,2. Caso supere os 132,86 retomaria sinal de alta com projeções nos 140,45 ou 158,5.</t>
  </si>
  <si>
    <t>D1EL34 está em tendência de alta pelas médias de 21 e 200 dias, mas começa a dar sinal de possível realização. Abaixo dos 2220 poderia realizar na direção dos suportes 1939,56 ou 1812,08. Caso supere os 2352,09 retomaria sinal de alta com projeções nos 2607,03 ou 3019,56.</t>
  </si>
  <si>
    <t>DESK3 está em tendência de alta pelas médias de 21 e 200 dias e vai mantendo sinal de força altista. Acima dos 18,07 pode buscar projeções nos 18,63 ou 19,55. Teria sinal de realização na perda dos 17,9 mirando os 17,15 ou 16,86.</t>
  </si>
  <si>
    <t>DXCO3 apesar de estar em tendência de baixa no longo prazo pela média de 200 dias, no curto prazo está com sinal de recuperação favorecendo repiques de alta. Acima dos 5,02 pode seguir repique altista na direção resistências nos 5,17 ou 5,51. Caso perca os 4,87 teria sinal de baixa projetando de 4,61 a 4,43. O padrão de volume favorece a alta.</t>
  </si>
  <si>
    <t>PNVL3 apesar de estar em tendência de baixa no longo prazo pela média de 200 dias, no curto prazo está com sinal de recuperação favorecendo repiques de alta. Acima dos 11,54 pode seguir repique altista na direção resistências nos 12,22 ou 13,33. Caso perca os 11,03 teria sinal de baixa projetando de 10,43 a 10,08. O padrão de volume favorece a alta.</t>
  </si>
  <si>
    <t>DIRR3 está em tendência de baixa pelas médias de 21 e 200 dias, mas começa a dar sinais de repiques de alta. Acima dos 13,42 teria sinal de repique altista mirando resistências nos 14,42 ou 15,71. Já uma perda dos 13,04 traria de volta o sinal de baixa projetando de 12,32 a 11,67.</t>
  </si>
  <si>
    <t>ECOR3 apesar de estar em tendência de baixa no longo prazo pela média de 200 dias, no curto prazo está com sinal de recuperação favorecendo repiques de alta. Acima dos 7,86 pode seguir repique altista na direção resistências nos 8,6 ou 9,81. Caso perca os 7,62 teria sinal de baixa projetando de 6,65 a 6,27. O padrão de volume favorece a alta.</t>
  </si>
  <si>
    <t>LILY34 está em tendência de alta pelas médias de 21 e 200 dias, mas começa a dar sinal de possível realização. Abaixo dos 201,21 poderia realizar na direção dos suportes 186,22 ou 177,49. Caso supere os 214,47 retomaria sinal de alta com projeções nos 231,92 ou 260,17.</t>
  </si>
  <si>
    <t>EMBJ3 está em tendência de alta pelas médias de 21 e 200 dias e vai mantendo sinal de força altista. Acima dos 86,8 pode buscar projeções nos 96,7 ou 112,73. Teria sinal de realização na perda dos 84,15 mirando os 70,77 ou 65,81.</t>
  </si>
  <si>
    <t>ENGI11 está em tendência de alta pelas médias de 21 e 200 dias e vai mantendo sinal de força altista. Acima dos 52,3 pode buscar projeções nos 56,66 ou 63,72. Teria sinal de realização na perda dos 50,72 mirando os 45,24 ou 43,05. O padrão de volume favorece a alta. O IFR sobrecomprado alerta realizações se perder 50,72.</t>
  </si>
  <si>
    <t>ENEV3 está em tendência de alta pelas médias de 21 e 200 dias e vai mantendo sinal de força altista. Acima dos 27,55 pode buscar projeções nos 29,83 ou 33,53. Teria sinal de realização na perda dos 26,61 mirando os 23,85 ou 22,7. O padrão de volume favorece a alta.</t>
  </si>
  <si>
    <t>EGIE3 está em tendência de alta no longo prazo, teve uma correção no curto prazo, mas pode estar retomando sinal de altas. Acima dos 33,58 pode buscar 35,94 ou 38,54. Abaixo dos 33,04 retomaria sinal de realização mirando suportes em 31,72 ou 30,41.</t>
  </si>
  <si>
    <t>Enjoei</t>
  </si>
  <si>
    <t>ENJU3</t>
  </si>
  <si>
    <t>ENJU3 está em tendência de baixa pela média de 200 dias, a parece ter completado movimento de repique de alta de curto prazo e pode estar retomando o movimento baixista. Abaixo dos 0,78 pode seguir em queda na direção dos suportes 0,73 ou 0,68. Teria sinal de repique altista fechando acima dos 0,81 mirando resistências em 0,86 ou 0,94.</t>
  </si>
  <si>
    <t>EQTL3 está em tendência de alta pelas médias de 21 e 200 dias e vai mantendo sinal de força altista. Acima dos 41,03 pode buscar projeções nos 43,89 ou 48,53. Teria sinal de realização na perda dos 40,36 mirando os 36,39 ou 34,95. O padrão de volume favorece a alta.</t>
  </si>
  <si>
    <t>EUCA4 apesar de estar em tendência de alta no longo prazo pela média de 200 dias, no curto prazo está em realização. Abaixo dos 22,6 pode seguir em baixa no curto prazo mirando suportes em 21,1 ou 19,6. Teria sinal de retomada altista fechando acima dos 23,55 mirando resistências em 27,45 ou 30,44.</t>
  </si>
  <si>
    <t>EVEN3 apesar de estar em tendência de baixa no longo prazo pela média de 200 dias, no curto prazo está com sinal de recuperação favorecendo repiques de alta. Acima dos 5,73 pode seguir repique altista na direção resistências nos 5,98 ou 6,43. Caso perca os 5,44 teria sinal de baixa projetando de 5,24 a 5,01. O padrão de volume favorece a alta.</t>
  </si>
  <si>
    <t>Exxon Mobil Corp</t>
  </si>
  <si>
    <t>EXXO34</t>
  </si>
  <si>
    <t>EXXO34 está em tendência de alta no longo prazo, teve uma correção no curto prazo, mas pode estar retomando sinal de altas. Acima dos 94,43 pode buscar 99,29 ou 107,16. Abaixo dos 86,56 retomaria sinal de realização mirando suportes em 84,12 ou 81,69.</t>
  </si>
  <si>
    <t>EZTC3 apesar de estar em tendência de baixa no longo prazo pela média de 200 dias, no curto prazo está com sinal de recuperação favorecendo repiques de alta. Acima dos 13,75 pode seguir repique altista na direção resistências nos 14,7 ou 16,24. Caso perca os 13,1 teria sinal de baixa projetando de 12,21 a 11,73. O padrão de volume favorece a alta.</t>
  </si>
  <si>
    <t>FESA4 está em tendência de baixa pelas médias de 21 e 200 dias, mas começa a dar sinais de repiques de alta. Acima dos 6,06 teria sinal de repique altista mirando resistências nos 6,4 ou 6,83. Já uma perda dos 5,87 traria de volta o sinal de baixa projetando de 5,69 a 5,47.</t>
  </si>
  <si>
    <t>FLRY3 está em tendência de alta pelas médias de 21 e 200 dias e vai mantendo sinal de força altista. Acima dos 16,46 pode buscar projeções nos 17,55 ou 19,32. Teria sinal de realização na perda dos 15,9 mirando os 14,69 ou 14,14. O padrão de volume favorece a alta. O IFR sobrecomprado alerta realizações se perder 15,9.</t>
  </si>
  <si>
    <t>FRAS3 apesar de estar em tendência de baixa no longo prazo pela média de 200 dias, no curto prazo está com sinal de recuperação favorecendo repiques de alta. Acima dos 21,08 pode seguir repique altista na direção resistências nos 23,2 ou 25,72. Caso perca os 19,89 teria sinal de baixa projetando de 19,11 a 17,84. O padrão de volume favorece a alta.</t>
  </si>
  <si>
    <t>GFSA3 está em clara tendência de baixa pelas médias de 21 e 200 dias e segue em movimento de baixa. Abaixo dos 0,61 pode buscar suportes 0,32 ou 0,04. Teria sinal de repique altista fechando acima dos 0,65 mirando resistências em 1,52 ou 2,08. O IFR sobrevendido alerta para recuperações se superar 0,65</t>
  </si>
  <si>
    <t>GGBR4 está em tendência de alta pelas médias de 21 e 200 dias e vai mantendo sinal de força altista. Acima dos 23,1 pode buscar projeções nos 24,55 ou 27,05. Teria sinal de realização na perda dos 22,58 mirando os 20,49 ou 19,23. O padrão de volume favorece a alta.</t>
  </si>
  <si>
    <t>GOAU4 está em tendência de alta pelas médias de 21 e 200 dias e vai mantendo sinal de força altista. Acima dos 10,21 pode buscar projeções nos 10,77 ou 11,83. Teria sinal de realização na perda dos 9,95 mirando os 9,04 ou 8,5. O IFR sobrecomprado alerta realizações se perder 9,95.</t>
  </si>
  <si>
    <t>GGPS3 apesar de estar em tendência de baixa no longo prazo pela média de 200 dias, no curto prazo está com sinal de recuperação favorecendo repiques de alta. Acima dos 12,92 pode seguir repique altista na direção resistências nos 14,03 ou 15,83. Caso perca os 12,59 teria sinal de baixa projetando de 11,12 a 10,56.</t>
  </si>
  <si>
    <t>GRND3 apesar de estar em tendência de baixa no longo prazo pela média de 200 dias, no curto prazo está com sinal de recuperação favorecendo repiques de alta. Acima dos 3,92 pode seguir repique altista na direção resistências nos 4,03 ou 4,24. Caso perca os 3,82 teria sinal de baixa projetando de 3,68 a 3,57.</t>
  </si>
  <si>
    <t>GMAT3 apesar de estar em tendência de baixa no longo prazo pela média de 200 dias, no curto prazo está com sinal de recuperação favorecendo repiques de alta. Acima dos 4,17 pode seguir repique altista na direção resistências nos 4,62 ou 5,36. Caso perca os 3,94 teria sinal de baixa projetando de 3,43 a 3,2. O padrão de volume favorece a alta.</t>
  </si>
  <si>
    <t>SBFG3 apesar de estar em tendência de baixa no longo prazo pela média de 200 dias, no curto prazo está com sinal de recuperação favorecendo repiques de alta. Acima dos 10,37 pode seguir repique altista na direção resistências nos 11,08 ou 12,08. Caso perca os 10,03 teria sinal de baixa projetando de 9,45 a 8,94.</t>
  </si>
  <si>
    <t>HBRE3 está em clara tendência de baixa pelas médias de 21 e 200 dias e segue em movimento de baixa. Abaixo dos 2,27 pode buscar suportes 1,96 ou 1,68. Teria sinal de repique altista fechando acima dos 2,37 mirando resistências em 2,84 ou 3,38.</t>
  </si>
  <si>
    <t>HBOR3 está em clara tendência de baixa pelas médias de 21 e 200 dias e segue em movimento de baixa. Abaixo dos 1,99 pode buscar suportes 1,65 ou 1,41. Teria sinal de repique altista fechando acima dos 2,09 mirando resistências em 2,41 ou 2,87.</t>
  </si>
  <si>
    <t>HBSA3 está em tendência de baixa pelas médias de 21 e 200 dias, mas começa a dar sinais de repiques de alta. Acima dos 3,54 teria sinal de repique altista mirando resistências nos 3,72 ou 4,04. Já uma perda dos 3,4 traria de volta o sinal de baixa projetando de 3,19 a 3,02.</t>
  </si>
  <si>
    <t>HYPE3 apesar de estar em tendência de baixa no longo prazo pela média de 200 dias, no curto prazo está com sinal de recuperação favorecendo repiques de alta. Acima dos 21,14 pode seguir repique altista na direção resistências nos 21,82 ou 23,17. Caso perca os 20,76 teria sinal de baixa projetando de 19,63 a 18,95. O padrão de volume favorece a alta.</t>
  </si>
  <si>
    <t>IGTI11 está em tendência de alta pelas médias de 21 e 200 dias e vai mantendo sinal de força altista. Acima dos 26,64 pode buscar projeções nos 28,69 ou 32,01. Teria sinal de realização na perda dos 25,86 mirando os 23,32 ou 22,29. O padrão de volume favorece a alta.</t>
  </si>
  <si>
    <t>ITLC34 apesar de estar em tendência de alta no longo prazo pela média de 200 dias, no curto prazo está em realização. Abaixo dos 89,97 pode seguir em baixa no curto prazo mirando suportes em 79,88 ou 69,79. Teria sinal de retomada altista fechando acima dos 94,33 mirando resistências em 122,62 ou 142,79.</t>
  </si>
  <si>
    <t>INTB3 está em tendência de alta no longo prazo, teve uma correção no curto prazo, mas pode estar retomando sinal de altas. Acima dos 13,28 pode buscar 14,16 ou 15,27. Abaixo dos 12,96 retomaria sinal de realização mirando suportes em 12,36 ou 11,8.</t>
  </si>
  <si>
    <t>INBR32 apesar de estar em tendência de baixa no longo prazo pela média de 200 dias, no curto prazo está com sinal de recuperação favorecendo repiques de alta. Acima dos 30,58 pode seguir repique altista na direção resistências nos 32,94 ou 36,76. Caso perca os 29,45 teria sinal de baixa projetando de 26,76 a 25,57.</t>
  </si>
  <si>
    <t>MYPK3 apesar de estar em tendência de baixa no longo prazo pela média de 200 dias, no curto prazo está com sinal de recuperação favorecendo repiques de alta. Acima dos 9,51 pode seguir repique altista na direção resistências nos 9,97 ou 10,72. Caso perca os 9,07 teria sinal de baixa projetando de 8,76 a 8,52. O padrão de volume favorece a alta.</t>
  </si>
  <si>
    <t>RANI3 apesar de estar em tendência de baixa no longo prazo pela média de 200 dias, no curto prazo está com sinal de recuperação favorecendo repiques de alta. Acima dos 8,1 pode seguir repique altista na direção resistências nos 8,43 ou 8,98. Caso perca os 7,92 teria sinal de baixa projetando de 7,55 a 7,38.</t>
  </si>
  <si>
    <t>IRBR3 está em tendência de alta pelas médias de 21 e 200 dias e vai mantendo sinal de força altista. Acima dos 57,31 pode buscar projeções nos 61,38 ou 67,98. Teria sinal de realização na perda dos 55,36 mirando os 50,71 ou 48,67. O padrão de volume favorece a alta. O IFR sobrecomprado alerta realizações se perder 55,36.</t>
  </si>
  <si>
    <t>ISAE4 está em tendência de alta pelas médias de 21 e 200 dias e vai mantendo sinal de força altista. Acima dos 30,29 pode buscar projeções nos 32,31 ou 35,58. Teria sinal de realização na perda dos 29,75 mirando os 27,02 ou 26. O IFR sobrecomprado alerta realizações se perder 29,75.</t>
  </si>
  <si>
    <t>ITSA3 está em tendência de alta pelas médias de 21 e 200 dias e vai mantendo sinal de força altista. Acima dos 14,21 pode buscar projeções nos 15,16 ou 16,71. Teria sinal de realização na perda dos 13,87 mirando os 12,66 ou 12,18. O padrão de volume favorece a alta. O IFR sobrecomprado alerta realizações se perder 13,87.</t>
  </si>
  <si>
    <t>ITSA4 está em tendência de alta pelas médias de 21 e 200 dias e vai mantendo sinal de força altista. Acima dos 14,19 pode buscar projeções nos 15,2 ou 16,84. Teria sinal de realização na perda dos 13,8 mirando os 12,55 ou 12,04. O IFR sobrecomprado alerta realizações se perder 13,8.</t>
  </si>
  <si>
    <t>ITUB3 está em tendência de alta pelas médias de 21 e 200 dias e vai mantendo sinal de força altista. Acima dos 46,8 pode buscar projeções nos 50,31 ou 55,99. Teria sinal de realização na perda dos 45,2 mirando os 41,12 ou 39,36. O IFR sobrecomprado alerta realizações se perder 45,2.</t>
  </si>
  <si>
    <t>ITUB4 está em tendência de alta pelas médias de 21 e 200 dias e vai mantendo sinal de força altista. Acima dos 44,34 pode buscar projeções nos 47,18 ou 51,79. Teria sinal de realização na perda dos 43,23 mirando os 39,73 ou 38,3. O padrão de volume favorece a alta. O IFR sobrecomprado alerta realizações se perder 43,23.</t>
  </si>
  <si>
    <t>JALL3 está em tendência de baixa pelas médias de 21 e 200 dias, mas começa a dar sinais de repiques de alta. Acima dos 2,1 teria sinal de repique altista mirando resistências nos 2,47 ou 2,78. Já uma perda dos 1,96 traria de volta o sinal de baixa projetando de 1,8 a 1,64.</t>
  </si>
  <si>
    <t>JBSS32 está em tendência de baixa pelas médias de 21 e 200 dias, mas começa a dar sinais de repiques de alta. Acima dos 61,02 teria sinal de repique altista mirando resistências nos 64,41 ou 67,43. Já uma perda dos 59,51 traria de volta o sinal de baixa projetando de 57,99 a 56,48.</t>
  </si>
  <si>
    <t>JHSF3 está em tendência de alta pelas médias de 21 e 200 dias e vai mantendo sinal de força altista. Acima dos 11,41 pode buscar projeções nos 12,14 ou 13,33. Teria sinal de realização na perda dos 10,95 mirando os 10,22 ou 9,85.</t>
  </si>
  <si>
    <t>JPMC34 está em tendência de alta pelas médias de 21 e 200 dias e vai mantendo sinal de força altista. Acima dos 173,61 pode buscar projeções nos 177,47 ou 188,68. Teria sinal de realização na perda dos 171,5 mirando os 159,32 ou 153,71.</t>
  </si>
  <si>
    <t>JSLG3 apesar de estar em tendência de baixa no longo prazo pela média de 200 dias, no curto prazo está com sinal de recuperação favorecendo repiques de alta. Acima dos 5,86 pode seguir repique altista na direção resistências nos 6,18 ou 6,72. Caso perca os 5,68 teria sinal de baixa projetando de 5,3 a 5,02. O padrão de volume favorece a alta.</t>
  </si>
  <si>
    <t>KEPL3 apesar de estar em tendência de baixa no longo prazo pela média de 200 dias, no curto prazo está com sinal de recuperação favorecendo repiques de alta. Acima dos 6,62 pode seguir repique altista na direção resistências nos 6,96 ou 7,38. Caso perca os 6,42 teria sinal de baixa projetando de 6,27 a 6,05.</t>
  </si>
  <si>
    <t>KLBN3 apesar de estar em tendência de baixa no longo prazo pela média de 200 dias, no curto prazo está com sinal de recuperação favorecendo repiques de alta. Acima dos 3,54 pode seguir repique altista na direção resistências nos 3,67 ou 3,89. Caso perca os 3,49 teria sinal de baixa projetando de 3,32 a 3,25.</t>
  </si>
  <si>
    <t>KLBN4 apesar de estar em tendência de baixa no longo prazo pela média de 200 dias, no curto prazo está com sinal de recuperação favorecendo repiques de alta. Acima dos 3,53 pode seguir repique altista na direção resistências nos 3,65 ou 3,85. Caso perca os 3,48 teria sinal de baixa projetando de 3,33 a 3,26.</t>
  </si>
  <si>
    <t>KLBN11 apesar de estar em tendência de baixa no longo prazo pela média de 200 dias, no curto prazo está com sinal de recuperação favorecendo repiques de alta. Acima dos 17,64 pode seguir repique altista na direção resistências nos 18,28 ou 19,32. Caso perca os 17,41 teria sinal de baixa projetando de 16,6 a 16,27. O padrão de volume favorece a alta. O IFR sobrecomprado alerta realizações se perder 17,41.</t>
  </si>
  <si>
    <t>L1RC34 apesar de estar em tendência de alta no longo prazo pela média de 200 dias, no curto prazo está em realização. Abaixo dos 36,66 pode seguir em baixa no curto prazo mirando suportes em 32,04 ou 27,43. Teria sinal de retomada altista fechando acima dos 41,12 mirando resistências em 51,59 ou 60,81.</t>
  </si>
  <si>
    <t>LAVV3 apesar de estar em tendência de baixa no longo prazo pela média de 200 dias, no curto prazo está com sinal de recuperação favorecendo repiques de alta. Acima dos 11,36 pode seguir repique altista na direção resistências nos 11,94 ou 12,92. Caso perca os 10,8 teria sinal de baixa projetando de 10,35 a 9,85. O padrão de volume favorece a alta.</t>
  </si>
  <si>
    <t>LIGT3 apesar de estar em tendência de baixa no longo prazo pela média de 200 dias, no curto prazo está com sinal de recuperação favorecendo repiques de alta. Acima dos 3,16 pode seguir repique altista na direção resistências nos 3,48 ou 4,14. Caso perca os 2,92 teria sinal de baixa projetando de 2,41 a 2,07.</t>
  </si>
  <si>
    <t>RENT3 apesar de estar em tendência de baixa no longo prazo pela média de 200 dias, no curto prazo está com sinal de recuperação favorecendo repiques de alta. Acima dos 41,32 pode seguir repique altista na direção resistências nos 42,95 ou 46,18. Caso perca os 40,31 teria sinal de baixa projetando de 37,71 a 36,09. O padrão de volume favorece a alta.</t>
  </si>
  <si>
    <t>RENT4 apesar de estar em tendência de baixa no longo prazo pela média de 200 dias, no curto prazo está com sinal de recuperação favorecendo repiques de alta. Acima dos 39,69 pode seguir repique altista na direção resistências nos 41,29 ou 44,16. Caso perca os 38,91 teria sinal de baixa projetando de 36,63 a 35,19.</t>
  </si>
  <si>
    <t>LOGG3 apesar de estar em tendência de alta no longo prazo pela média de 200 dias, no curto prazo está em realização. Abaixo dos 26,1 pode seguir em baixa no curto prazo mirando suportes em 25,29 ou 24,49. Teria sinal de retomada altista fechando acima dos 27,55 mirando resistências em 28,7 ou 30,3.</t>
  </si>
  <si>
    <t>LREN3 está em tendência de alta pelas médias de 21 e 200 dias e vai mantendo sinal de força altista. Acima dos 14,84 pode buscar projeções nos 15,79 ou 17,23. Teria sinal de realização na perda dos 14,49 mirando os 13,45 ou 12,72.</t>
  </si>
  <si>
    <t>LWSA3 está em tendência de alta pelas médias de 21 e 200 dias e vai mantendo sinal de força altista. Acima dos 4,21 pode buscar projeções nos 4,58 ou 5,18. Teria sinal de realização na perda dos 4 mirando os 3,61 ou 3,42.</t>
  </si>
  <si>
    <t>MDIA3 apesar de estar em tendência de baixa no longo prazo pela média de 200 dias, no curto prazo está com sinal de recuperação favorecendo repiques de alta. Acima dos 18,22 pode seguir repique altista na direção resistências nos 19,14 ou 20,43. Caso perca os 17,63 teria sinal de baixa projetando de 17,04 a 16,39. O padrão de volume favorece a alta.</t>
  </si>
  <si>
    <t>MGLU3 apesar de estar em tendência de baixa no longo prazo pela média de 200 dias, no curto prazo está com sinal de recuperação favorecendo repiques de alta. Acima dos 5,47 pode seguir repique altista na direção resistências nos 6,35 ou 7,79. Caso perca os 5,08 teria sinal de baixa projetando de 4,03 a 3,58. O padrão de volume favorece a alta.</t>
  </si>
  <si>
    <t>POMO3 está em tendência de baixa pelas médias de 21 e 200 dias, mas começa a dar sinais de repiques de alta. Acima dos 5,43 teria sinal de repique altista mirando resistências nos 5,96 ou 6,49. Já uma perda dos 5,35 traria de volta o sinal de baixa projetando de 5,09 a 4,82.</t>
  </si>
  <si>
    <t>POMO4 está em tendência de baixa pelas médias de 21 e 200 dias, mas começa a dar sinais de repiques de alta. Acima dos 5,84 teria sinal de repique altista mirando resistências nos 6,1 ou 6,47. Já uma perda dos 5,77 traria de volta o sinal de baixa projetando de 5,5 a 5,31.</t>
  </si>
  <si>
    <t>MBRF3 está em tendência de baixa pelas médias de 21 e 200 dias, mas começa a dar sinais de repiques de alta. Acima dos 15,88 teria sinal de repique altista mirando resistências nos 18,4 ou 20,47. Já uma perda dos 15,04 traria de volta o sinal de baixa projetando de 14 a 12,96.</t>
  </si>
  <si>
    <t>Marvell Technology Group Ltd</t>
  </si>
  <si>
    <t>M2RV34</t>
  </si>
  <si>
    <t>M2RV34 apesar de estar em tendência de alta no longo prazo pela média de 200 dias, no curto prazo está em realização. Abaixo dos 114,88 pode seguir em baixa no curto prazo mirando suportes em 97,5 ou 80,12. Teria sinal de retomada altista fechando acima dos 123,35 mirando resistências em 171,11 ou 205,86.</t>
  </si>
  <si>
    <t>Mater Dei</t>
  </si>
  <si>
    <t>MATD3</t>
  </si>
  <si>
    <t>MATD3 apesar de estar em tendência de baixa no longo prazo pela média de 200 dias, no curto prazo está com sinal de recuperação favorecendo repiques de alta. Acima dos 4,86 pode seguir repique altista na direção resistências nos 5,03 ou 5,33. Caso perca os 4,74 teria sinal de baixa projetando de 4,53 a 4,37. O padrão de volume favorece a alta.</t>
  </si>
  <si>
    <t>CASH3 está em tendência de alta pelas médias de 21 e 200 dias e vai mantendo sinal de força altista. Acima dos 4,87 pode buscar projeções nos 5,5 ou 6,52. Teria sinal de realização na perda dos 4,57 mirando os 3,85 ou 3,53. O padrão de volume favorece a alta. O IFR sobrecomprado alerta realizações se perder 4,57.</t>
  </si>
  <si>
    <t>MELK3 apesar de estar em tendência de baixa no longo prazo pela média de 200 dias, no curto prazo está com sinal de recuperação favorecendo repiques de alta. Acima dos 3,22 pode seguir repique altista na direção resistências nos 3,34 ou 3,5. Caso perca os 3,08 teria sinal de baixa projetando de 2,99 a 2,91. O padrão de volume favorece a alta.</t>
  </si>
  <si>
    <t>MELI34 apesar de estar em tendência de baixa no longo prazo pela média de 200 dias, no curto prazo está com sinal de recuperação favorecendo repiques de alta. Acima dos 80,1 pode seguir repique altista na direção resistências nos 88,56 ou 102,26. Caso perca os 77,2 teria sinal de baixa projetando de 66,4 a 62,16. O padrão de volume favorece a alta. O IFR sobrecomprado alerta realizações se perder 77,2.</t>
  </si>
  <si>
    <t>BMEB4 está em tendência de baixa pelas médias de 21 e 200 dias, mas começa a dar sinais de repiques de alta. Acima dos 60,89 teria sinal de repique altista mirando resistências nos 76 ou 86,75. Já uma perda dos 58,6 traria de volta o sinal de baixa projetando de 53,22 a 47,84. O IFR sobrevendido alerta para recuperações se superar 60,89</t>
  </si>
  <si>
    <t>M1TA34 está em tendência de alta pelas médias de 21 e 200 dias e vai mantendo sinal de força altista. Acima dos 123,73 pode buscar projeções nos 138,42 ou 162,2. Teria sinal de realização na perda dos 119,68 mirando os 99,95 ou 92,6. O padrão de volume favorece a alta. O IFR sobrecomprado alerta realizações se perder 119,68.</t>
  </si>
  <si>
    <t>LEVE3 está em tendência de alta no longo prazo, teve uma correção no curto prazo, mas pode estar retomando sinal de altas. Acima dos 32,69 pode buscar 34,23 ou 35,76. Abaixo dos 31,75 retomaria sinal de realização mirando suportes em 30,98 ou 30,21.</t>
  </si>
  <si>
    <t>MUTC34 apesar de estar em tendência de alta no longo prazo pela média de 200 dias, no curto prazo está em realização. Abaixo dos 766 pode seguir em baixa no curto prazo mirando suportes em 668,05 ou 570,11. Teria sinal de retomada altista fechando acima dos 848,76 mirando resistências em 1082,96 ou 1278,84.</t>
  </si>
  <si>
    <t>MSFT34 está em tendência de baixa pela média de 200 dias, a parece ter completado movimento de repique de alta de curto prazo e pode estar retomando o movimento baixista. Abaixo dos 81,29 pode seguir em queda na direção dos suportes 75,4 ou 72,27. Teria sinal de repique altista fechando acima dos 83,5 mirando resistências em 85,5 ou 91,74.</t>
  </si>
  <si>
    <t>MILS3 está em tendência de alta pelas médias de 21 e 200 dias, mas começa a dar sinal de possível realização. Abaixo dos 15,37 poderia realizar na direção dos suportes 15,17 ou 15,02. Caso supere os 15,65 retomaria sinal de alta com projeções nos 15,94 ou 16,42.</t>
  </si>
  <si>
    <t>BEEF3 apesar de estar em tendência de baixa no longo prazo pela média de 200 dias, no curto prazo está com sinal de recuperação favorecendo repiques de alta. Acima dos 3,7 pode seguir repique altista na direção resistências nos 3,9 ou 4,2. Caso perca os 3,58 teria sinal de baixa projetando de 3,41 a 3,25. O padrão de volume favorece a alta.</t>
  </si>
  <si>
    <t>MTRE3 apesar de estar em tendência de baixa no longo prazo pela média de 200 dias, no curto prazo está com sinal de recuperação favorecendo repiques de alta. Acima dos 3,35 pode seguir repique altista na direção resistências nos 3,48 ou 3,66. Caso perca os 3,18 teria sinal de baixa projetando de 3,08 a 2,99. O padrão de volume favorece a alta.</t>
  </si>
  <si>
    <t>Moderna, Inc</t>
  </si>
  <si>
    <t>M1RN34</t>
  </si>
  <si>
    <t>M1RN34 está em tendência de alta pelas médias de 21 e 200 dias, mas começa a dar sinal de possível realização. Abaixo dos 17,2 poderia realizar na direção dos suportes 12,6 ou 9,69. Caso supere os 19,89 retomaria sinal de alta com projeções nos 22 ou 27,8.</t>
  </si>
  <si>
    <t>MOTV3 apesar de estar em tendência de baixa no longo prazo pela média de 200 dias, no curto prazo está com sinal de recuperação favorecendo repiques de alta. Acima dos 15,21 pode seguir repique altista na direção resistências nos 16,24 ou 17,91. Caso perca os 14,83 teria sinal de baixa projetando de 13,54 a 13,02. O padrão de volume favorece a alta.</t>
  </si>
  <si>
    <t>MDNE3 está em tendência de baixa pelas médias de 21 e 200 dias, mas começa a dar sinais de repiques de alta. Acima dos 27,25 teria sinal de repique altista mirando resistências nos 30,98 ou 34,7. Já uma perda dos 26,4 traria de volta o sinal de baixa projetando de 24,96 a 23,09.</t>
  </si>
  <si>
    <t>MOVI3 está em tendência de baixa pelas médias de 21 e 200 dias, mas começa a dar sinais de repiques de alta. Acima dos 9,3 teria sinal de repique altista mirando resistências nos 10,14 ou 11,17. Já uma perda dos 8,82 traria de volta o sinal de baixa projetando de 8,47 a 7,95.</t>
  </si>
  <si>
    <t>MRVE3 está em tendência de baixa pelas médias de 21 e 200 dias, mas começa a dar sinais de repiques de alta. Acima dos 5,5 teria sinal de repique altista mirando resistências nos 5,93 ou 6,63. Já uma perda dos 4,8 traria de volta o sinal de baixa projetando de 4,58 a 4,36.</t>
  </si>
  <si>
    <t>MLAS3 está em tendência de alta pelas médias de 21 e 200 dias e vai mantendo sinal de força altista. Acima dos 1,75 pode buscar projeções nos 1,86 ou 2,05. Teria sinal de realização na perda dos 1,69 mirando os 1,55 ou 1,45. O padrão de volume favorece a alta.</t>
  </si>
  <si>
    <t>MULT3 está em tendência de alta pelas médias de 21 e 200 dias e vai mantendo sinal de força altista. Acima dos 30,5 pode buscar projeções nos 32,39 ou 35,45. Teria sinal de realização na perda dos 29,73 mirando os 27,44 ou 26,49. O padrão de volume favorece a alta.</t>
  </si>
  <si>
    <t>NATU3 apesar de estar em tendência de baixa no longo prazo pela média de 200 dias, no curto prazo está com sinal de recuperação favorecendo repiques de alta. Acima dos 8,97 pode seguir repique altista na direção resistências nos 9,96 ou 11,57. Caso perca os 8,46 teria sinal de baixa projetando de 7,36 a 6,86. O padrão de volume favorece a alta.</t>
  </si>
  <si>
    <t>NFLX34 está em clara tendência de baixa pelas médias de 21 e 200 dias e segue em movimento de baixa. Abaixo dos 7,38 pode buscar suportes 7,07 ou 6,76. Teria sinal de repique altista fechando acima dos 7,77 mirando resistências em 8,37 ou 8,98.</t>
  </si>
  <si>
    <t>ROXO34 apesar de estar em tendência de baixa no longo prazo pela média de 200 dias, no curto prazo está com sinal de recuperação favorecendo repiques de alta. Acima dos 12,29 pode seguir repique altista na direção resistências nos 13,58 ou 15,67. Caso perca os 11,67 teria sinal de baixa projetando de 10,2 a 9,55.</t>
  </si>
  <si>
    <t>NVDC34 está em tendência de alta pelas médias de 21 e 200 dias e vai mantendo sinal de força altista. Acima dos 22,92 pode buscar projeções nos 24,42 ou 26,85. Teria sinal de realização na perda dos 21,43 mirando os 20,49 ou 19,73. O padrão de volume favorece a alta.</t>
  </si>
  <si>
    <t>OPCT3 está em tendência de alta pelas médias de 21 e 200 dias e vai mantendo sinal de força altista. Acima dos 11,33 pode buscar projeções nos 12,3 ou 13,87. Teria sinal de realização na perda dos 11,1 mirando os 9,76 ou 9,27. O IFR sobrecomprado alerta realizações se perder 11,1.</t>
  </si>
  <si>
    <t>ONCO3 está em clara tendência de baixa pelas médias de 21 e 200 dias e segue em movimento de baixa. Abaixo dos 0,75 pode buscar suportes 0,51 ou 0,27. Teria sinal de repique altista fechando acima dos 0,94 mirando resistências em 1,52 ou 1,99. O IFR sobrevendido alerta para recuperações se superar 0,94</t>
  </si>
  <si>
    <t>ORCL34 está em clara tendência de baixa pelas médias de 21 e 200 dias e segue em movimento de baixa. Abaixo dos 117,92 pode buscar suportes 103,5 ou 89,09. Teria sinal de repique altista fechando acima dos 127,04 mirando resistências em 164,57 ou 193,39. O IFR sobrevendido alerta para recuperações se superar 127,04</t>
  </si>
  <si>
    <t>ORVR3 está em tendência de alta pelas médias de 21 e 200 dias e vai mantendo sinal de força altista. Acima dos 78,75 pode buscar projeções nos 80,95 ou 84,99. Teria sinal de realização na perda dos 76,88 mirando os 74,4 ou 72,37.</t>
  </si>
  <si>
    <t>PCAR3 está em tendência de baixa pela média de 200 dias, a parece ter completado movimento de repique de alta de curto prazo e pode estar retomando o movimento baixista. Abaixo dos 2,73 pode seguir em queda na direção dos suportes 1,41 ou 0,96. Teria sinal de repique altista fechando acima dos 2,84 mirando resistências em 3,72 ou 5,15. O IFR sobrecomprado alerta realizações se perder 2,73.</t>
  </si>
  <si>
    <t>PGMN3 apesar de estar em tendência de baixa no longo prazo pela média de 200 dias, no curto prazo está com sinal de recuperação favorecendo repiques de alta. Acima dos 3,85 pode seguir repique altista na direção resistências nos 4,14 ou 4,51. Caso perca os 3,73 teria sinal de baixa projetando de 3,53 a 3,34.</t>
  </si>
  <si>
    <t>P2LT34 está em tendência de baixa pela média de 200 dias, a parece ter completado movimento de repique de alta de curto prazo e pode estar retomando o movimento baixista. Abaixo dos 214,35 pode seguir em queda na direção dos suportes 184 ou 167,31. Teria sinal de repique altista fechando acima dos 225,32 mirando resistências em 238 ou 271,37.</t>
  </si>
  <si>
    <t>PETR3 está em tendência de alta pelas médias de 21 e 200 dias e vai mantendo sinal de força altista. Acima dos 44,35 pode buscar projeções nos 46,72 ou 50,05. Teria sinal de realização na perda dos 43,67 mirando os 41,32 ou 39,65.</t>
  </si>
  <si>
    <t>PETR4 está em tendência de alta pelas médias de 21 e 200 dias e vai mantendo sinal de força altista. Acima dos 39,97 pode buscar projeções nos 41,53 ou 44,08. Teria sinal de realização na perda dos 39,34 mirando os 37,4 ou 36,12.</t>
  </si>
  <si>
    <t>RECV3 apesar de estar em tendência de baixa no longo prazo pela média de 200 dias, no curto prazo está com sinal de recuperação favorecendo repiques de alta. Acima dos 10,29 pode seguir repique altista na direção resistências nos 11,17 ou 12,27. Caso perca os 10,08 teria sinal de baixa projetando de 9,39 a 8,83.</t>
  </si>
  <si>
    <t>PRIO3 está em tendência de alta pelas médias de 21 e 200 dias, mas começa a dar sinal de possível realização. Abaixo dos 55,04 poderia realizar na direção dos suportes 51,36 ou 48,15. Caso supere os 56,29 retomaria sinal de alta com projeções nos 61,73 ou 68,13.</t>
  </si>
  <si>
    <t>AUAU3 está em tendência de baixa pelas médias de 21 e 200 dias, mas começa a dar sinais de repiques de alta. Acima dos 3,24 teria sinal de repique altista mirando resistências nos 3,37 ou 3,54. Já uma perda dos 3,09 traria de volta o sinal de baixa projetando de 3 a 2,91.</t>
  </si>
  <si>
    <t>PINE4 está em tendência de alta no longo prazo, teve uma correção no curto prazo, mas pode estar retomando sinal de altas. Acima dos 12,63 pode buscar 13,96 ou 15,63. Abaixo dos 12,31 retomaria sinal de realização mirando suportes em 11,25 ou 10,41.</t>
  </si>
  <si>
    <t>PLPL3 está em tendência de baixa pelas médias de 21 e 200 dias, mas começa a dar sinais de repiques de alta. Acima dos 8,54 teria sinal de repique altista mirando resistências nos 9,06 ou 10,01. Já uma perda dos 8,07 traria de volta o sinal de baixa projetando de 7,52 a 7,04.</t>
  </si>
  <si>
    <t>PSSA3 está em tendência de alta pelas médias de 21 e 200 dias e vai mantendo sinal de força altista. Acima dos 54,97 pode buscar projeções nos 58,85 ou 65,13. Teria sinal de realização na perda dos 53,19 mirando os 48,69 ou 46,74. O padrão de volume favorece a alta.</t>
  </si>
  <si>
    <t>POSI3 apesar de estar em tendência de baixa no longo prazo pela média de 200 dias, no curto prazo está com sinal de recuperação favorecendo repiques de alta. Acima dos 4,02 pode seguir repique altista na direção resistências nos 4,22 ou 4,65. Caso perca os 3,88 teria sinal de baixa projetando de 3,51 a 3,29.</t>
  </si>
  <si>
    <t>PRNR3 está em tendência de alta pelas médias de 21 e 200 dias e vai mantendo sinal de força altista. Acima dos 19,25 pode buscar projeções nos 20,56 ou 22,69. Teria sinal de realização na perda dos 18,45 mirando os 17,12 ou 16,46. O padrão de volume favorece a alta. O IFR sobrecomprado alerta realizações se perder 18,45.</t>
  </si>
  <si>
    <t>QUAL3 está em tendência de baixa pelas médias de 21 e 200 dias, mas começa a dar sinais de repiques de alta. Acima dos 1,72 teria sinal de repique altista mirando resistências nos 1,93 ou 2,17. Já uma perda dos 1,65 traria de volta o sinal de baixa projetando de 1,54 a 1,41.</t>
  </si>
  <si>
    <t>LJQQ3 está em tendência de baixa pelas médias de 21 e 200 dias, mas começa a dar sinais de repiques de alta. Acima dos 1,3 teria sinal de repique altista mirando resistências nos 1,44 ou 1,6. Já uma perda dos 1,23 traria de volta o sinal de baixa projetando de 1,17 a 1,08.</t>
  </si>
  <si>
    <t>RADL3 apesar de estar em tendência de baixa no longo prazo pela média de 200 dias, no curto prazo está com sinal de recuperação favorecendo repiques de alta. Acima dos 19 pode seguir repique altista na direção resistências nos 20,79 ou 23,69. Caso perca os 18,38 teria sinal de baixa projetando de 16,1 a 15,2. O padrão de volume favorece a alta. O IFR sobrecomprado alerta realizações se perder 18,38.</t>
  </si>
  <si>
    <t>RAIZ4 está em clara tendência de baixa pelas médias de 21 e 200 dias e segue em movimento de baixa. Abaixo dos 0,35 pode buscar suportes 0,31 ou 0,28. Teria sinal de repique altista fechando acima dos 0,37 mirando resistências em 0,46 ou 0,52. O IFR sobrevendido alerta para recuperações se superar 0,37</t>
  </si>
  <si>
    <t>RAPT4 apesar de estar em tendência de baixa no longo prazo pela média de 200 dias, no curto prazo está com sinal de recuperação favorecendo repiques de alta. Acima dos 4,81 pode seguir repique altista na direção resistências nos 5,2 ou 5,83. Caso perca os 4,69 teria sinal de baixa projetando de 4,18 a 3,86. O padrão de volume favorece a alta.</t>
  </si>
  <si>
    <t>Rede D Or</t>
  </si>
  <si>
    <t>RDOR3 apesar de estar em tendência de baixa no longo prazo pela média de 200 dias, no curto prazo está com sinal de recuperação favorecendo repiques de alta. Acima dos 36,41 pode seguir repique altista na direção resistências nos 38,83 ou 42,76. Caso perca os 35,75 teria sinal de baixa projetando de 32,48 a 31,26.</t>
  </si>
  <si>
    <t>RIAA3 está em tendência de alta pelas médias de 21 e 200 dias e vai mantendo sinal de força altista. Acima dos 9,38 pode buscar projeções nos 10,06 ou 11,17. Teria sinal de realização na perda dos 8,72 mirando os 8,27 ou 7,92.</t>
  </si>
  <si>
    <t>RAIL3 apesar de estar em tendência de baixa no longo prazo pela média de 200 dias, no curto prazo está com sinal de recuperação favorecendo repiques de alta. Acima dos 14,39 pode seguir repique altista na direção resistências nos 15,76 ou 17,99. Caso perca os 13,84 teria sinal de baixa projetando de 12,16 a 11,47. O padrão de volume favorece a alta.</t>
  </si>
  <si>
    <t>SBSP3 está em tendência de alta pelas médias de 21 e 200 dias e vai mantendo sinal de força altista. Acima dos 31,11 pode buscar projeções nos 33,76 ou 38,06. Teria sinal de realização na perda dos 30,64 mirando os 26,81 ou 25,48. O padrão de volume favorece a alta. O IFR sobrecomprado alerta realizações se perder 30,64.</t>
  </si>
  <si>
    <t>SAPR4 apesar de estar em tendência de baixa no longo prazo pela média de 200 dias, no curto prazo está com sinal de recuperação favorecendo repiques de alta. Acima dos 7,33 pode seguir repique altista na direção resistências nos 7,53 ou 7,88. Caso perca os 7,17 teria sinal de baixa projetando de 6,95 a 6,77.</t>
  </si>
  <si>
    <t>SAPR11 apesar de estar em tendência de baixa no longo prazo pela média de 200 dias, no curto prazo está com sinal de recuperação favorecendo repiques de alta. Acima dos 37,96 pode seguir repique altista na direção resistências nos 39,08 ou 41,12. Caso perca os 37,28 teria sinal de baixa projetando de 35,77 a 34,74.</t>
  </si>
  <si>
    <t>SANB3</t>
  </si>
  <si>
    <t>SANB3 apesar de estar em tendência de baixa no longo prazo pela média de 200 dias, no curto prazo está com sinal de recuperação favorecendo repiques de alta. Acima dos 13,48 pode seguir repique altista na direção resistências nos 14,24 ou 15,48. Caso perca os 12,7 teria sinal de baixa projetando de 12,24 a 11,85. O padrão de volume favorece a alta.</t>
  </si>
  <si>
    <t>SANB4 apesar de estar em tendência de baixa no longo prazo pela média de 200 dias, no curto prazo está com sinal de recuperação favorecendo repiques de alta. Acima dos 14,39 pode seguir repique altista na direção resistências nos 15,08 ou 16,21. Caso perca os 13,81 teria sinal de baixa projetando de 13,26 a 12,91. O padrão de volume favorece a alta.</t>
  </si>
  <si>
    <t>SANB11 apesar de estar em tendência de baixa no longo prazo pela média de 200 dias, no curto prazo está com sinal de recuperação favorecendo repiques de alta. Acima dos 27,79 pode seguir repique altista na direção resistências nos 29,22 ou 31,54. Caso perca os 26,61 teria sinal de baixa projetando de 25,47 a 24,75. O padrão de volume favorece a alta.</t>
  </si>
  <si>
    <t>SMTO3 está em tendência de alta pelas médias de 21 e 200 dias e vai mantendo sinal de força altista. Acima dos 16,38 pode buscar projeções nos 17,72 ou 19,9. Teria sinal de realização na perda dos 15,89 mirando os 14,2 ou 13,52.</t>
  </si>
  <si>
    <t>SHUL4 está em tendência de baixa pelas médias de 21 e 200 dias, mas começa a dar sinais de repiques de alta. Acima dos 4,64 teria sinal de repique altista mirando resistências nos 4,88 ou 5,15. Já uma perda dos 4,55 traria de volta o sinal de baixa projetando de 4,43 a 4,29.</t>
  </si>
  <si>
    <t>S1TX34 está em tendência de alta no longo prazo, teve uma correção no curto prazo, mas pode estar retomando sinal de altas. Acima dos 4721,33 pode buscar 5904,98 ou 7038,62. Abaixo dos 4407,25 retomaria sinal de realização mirando suportes em 4070,6 ou 3503,77.</t>
  </si>
  <si>
    <t>SEER3 está em tendência de alta pelas médias de 21 e 200 dias e vai mantendo sinal de força altista. Acima dos 12,32 pode buscar projeções nos 13,37 ou 15,08. Teria sinal de realização na perda dos 12 mirando os 10,61 ou 10,08. O padrão de volume favorece a alta.</t>
  </si>
  <si>
    <t>CSNA3 apesar de estar em tendência de baixa no longo prazo pela média de 200 dias, no curto prazo está com sinal de recuperação favorecendo repiques de alta. Acima dos 5,2 pode seguir repique altista na direção resistências nos 6,5 ou 7,74. Caso perca os 4,95 teria sinal de baixa projetando de 4,49 a 3,86.</t>
  </si>
  <si>
    <t>SIMH3 apesar de estar em tendência de baixa no longo prazo pela média de 200 dias, no curto prazo está com sinal de recuperação favorecendo repiques de alta. Acima dos 8,42 pode seguir repique altista na direção resistências nos 9,1 ou 10,21. Caso perca os 8,05 teria sinal de baixa projetando de 7,3 a 6,74.</t>
  </si>
  <si>
    <t>SLCE3 apesar de estar em tendência de baixa no longo prazo pela média de 200 dias, no curto prazo está com sinal de recuperação favorecendo repiques de alta. Acima dos 14,1 pode seguir repique altista na direção resistências nos 14,76 ou 16,1. Caso perca os 13,8 teria sinal de baixa projetando de 12,58 a 11,9. O padrão de volume favorece a alta.</t>
  </si>
  <si>
    <t>SMFT3 apesar de estar em tendência de baixa no longo prazo pela média de 200 dias, no curto prazo está com sinal de recuperação favorecendo repiques de alta. Acima dos 21,17 pode seguir repique altista na direção resistências nos 22,94 ou 25,81. Caso perca os 20,35 teria sinal de baixa projetando de 18,3 a 17,41. O padrão de volume favorece a alta. O IFR sobrecomprado alerta realizações se perder 20,35.</t>
  </si>
  <si>
    <t>STOC34 apesar de estar em tendência de baixa no longo prazo pela média de 200 dias, no curto prazo está com sinal de recuperação favorecendo repiques de alta. Acima dos 59 pode seguir repique altista na direção resistências nos 63,05 ou 69,61. Caso perca os 55,55 teria sinal de baixa projetando de 52,44 a 50,41.</t>
  </si>
  <si>
    <t>M2ST34 está em clara tendência de baixa pelas médias de 21 e 200 dias e segue em movimento de baixa. Abaixo dos 6,82 pode buscar suportes 6,06 ou 4,9. Teria sinal de repique altista fechando acima dos 7,3 mirando resistências em 9,8 ou 12,11.</t>
  </si>
  <si>
    <t>SUZB3 apesar de estar em tendência de baixa no longo prazo pela média de 200 dias, no curto prazo está com sinal de recuperação favorecendo repiques de alta. Acima dos 41,87 pode seguir repique altista na direção resistências nos 44,37 ou 47,58. Caso perca os 41,2 teria sinal de baixa projetando de 39,17 a 37,56. O padrão de volume favorece a alta.</t>
  </si>
  <si>
    <t>SYNE3 apesar de estar em tendência de baixa no longo prazo pela média de 200 dias, no curto prazo está com sinal de recuperação favorecendo repiques de alta. Acima dos 4,4 pode seguir repique altista na direção resistências nos 4,93 ou 5,79. Caso perca os 4,22 teria sinal de baixa projetando de 3,54 a 3,27. O padrão de volume favorece a alta.</t>
  </si>
  <si>
    <t>TAEE3</t>
  </si>
  <si>
    <t>TAEE3 está em tendência de alta pelas médias de 21 e 200 dias e vai mantendo sinal de força altista. Acima dos 13,81 pode buscar projeções nos 14,39 ou 15,33. Teria sinal de realização na perda dos 13,35 mirando os 12,87 ou 12,57. O padrão de volume favorece a alta.</t>
  </si>
  <si>
    <t>TAEE4 está em tendência de alta pelas médias de 21 e 200 dias e vai mantendo sinal de força altista. Acima dos 14,08 pode buscar projeções nos 14,75 ou 15,84. Teria sinal de realização na perda dos 13,58 mirando os 12,99 ou 12,65. O padrão de volume favorece a alta.</t>
  </si>
  <si>
    <t>TAEE11 está em tendência de alta pelas médias de 21 e 200 dias e vai mantendo sinal de força altista. Acima dos 41,99 pode buscar projeções nos 43,97 ou 47,19. Teria sinal de realização na perda dos 40,54 mirando os 38,77 ou 37,77. O padrão de volume favorece a alta.</t>
  </si>
  <si>
    <t>TSMC34 apesar de estar em tendência de alta no longo prazo pela média de 200 dias, no curto prazo está em realização. Abaixo dos 265,59 pode seguir em baixa no curto prazo mirando suportes em 252,47 ou 239,36. Teria sinal de retomada altista fechando acima dos 281,68 mirando resistências em 308,03 ou 334,25.</t>
  </si>
  <si>
    <t>TASA4 está em tendência de alta pelas médias de 21 e 200 dias e vai mantendo sinal de força altista. Acima dos 5,18 pode buscar projeções nos 5,87 ou 6,99. Teria sinal de realização na perda dos 4,8 mirando os 4,06 ou 3,71. O padrão de volume favorece a alta.</t>
  </si>
  <si>
    <t>TGMA3 apesar de estar em tendência de baixa no longo prazo pela média de 200 dias, no curto prazo está com sinal de recuperação favorecendo repiques de alta. Acima dos 31,15 pode seguir repique altista na direção resistências nos 32,1 ou 33,73. Caso perca os 30,53 teria sinal de baixa projetando de 29,45 a 28,63. O padrão de volume favorece a alta.</t>
  </si>
  <si>
    <t>VIVT3 está em tendência de alta pelas médias de 21 e 200 dias e vai mantendo sinal de força altista. Acima dos 35,95 pode buscar projeções nos 38,31 ou 42,13. Teria sinal de realização na perda dos 35,06 mirando os 32,13 ou 30,94. O padrão de volume favorece a alta. O IFR sobrecomprado alerta realizações se perder 35,06.</t>
  </si>
  <si>
    <t>TEND3 está em tendência de alta pelas médias de 21 e 200 dias e vai mantendo sinal de força altista. Acima dos 37,94 pode buscar projeções nos 41,25 ou 46,62. Teria sinal de realização na perda dos 34,85 mirando os 32,57 ou 30,91.</t>
  </si>
  <si>
    <t>TSLA34 apesar de estar em tendência de baixa no longo prazo pela média de 200 dias, no curto prazo está com sinal de recuperação favorecendo repiques de alta. Acima dos 65,89 pode seguir repique altista na direção resistências nos 70,43 ou 77,13. Caso perca os 64,51 teria sinal de baixa projetando de 59,58 a 56,22.</t>
  </si>
  <si>
    <t>GSGI34 está em tendência de alta no longo prazo, teve uma correção no curto prazo, mas pode estar retomando sinal de altas. Acima dos 181,8 pode buscar 192,99 ou 204,69. Abaixo dos 179,09 retomaria sinal de realização mirando suportes em 174,05 ou 168,19.</t>
  </si>
  <si>
    <t>TIMS3 apesar de estar em tendência de baixa no longo prazo pela média de 200 dias, no curto prazo está com sinal de recuperação favorecendo repiques de alta. Acima dos 22,97 pode seguir repique altista na direção resistências nos 24,24 ou 26,3. Caso perca os 22,4 teria sinal de baixa projetando de 20,91 a 20,27. O padrão de volume favorece a alta.</t>
  </si>
  <si>
    <t>TOTS3 apesar de estar em tendência de baixa no longo prazo pela média de 200 dias, no curto prazo está com sinal de recuperação favorecendo repiques de alta. Acima dos 30,69 pode seguir repique altista na direção resistências nos 33,09 ou 36,98. Caso perca os 29,68 teria sinal de baixa projetando de 26,8 a 25,59. O padrão de volume favorece a alta.</t>
  </si>
  <si>
    <t>TFCO4 apesar de estar em tendência de baixa no longo prazo pela média de 200 dias, no curto prazo está com sinal de recuperação favorecendo repiques de alta. Acima dos 15,2 pode seguir repique altista na direção resistências nos 16,08 ou 17,17. Caso perca os 14,88 teria sinal de baixa projetando de 14,31 a 13,76. O padrão de volume favorece a alta.</t>
  </si>
  <si>
    <t>TRIS3 apesar de estar em tendência de baixa no longo prazo pela média de 200 dias, no curto prazo está com sinal de recuperação favorecendo repiques de alta. Acima dos 4,48 pode seguir repique altista na direção resistências nos 4,83 ou 5,41. Caso perca os 4,3 teria sinal de baixa projetando de 3,9 a 3,72. O padrão de volume favorece a alta.</t>
  </si>
  <si>
    <t>TUPY3 está em tendência de alta pelas médias de 21 e 200 dias e vai mantendo sinal de força altista. Acima dos 15,98 pode buscar projeções nos 17,63 ou 20,31. Teria sinal de realização na perda dos 14,94 mirando os 13,3 ou 12,47. O padrão de volume favorece a alta. O IFR sobrecomprado alerta realizações se perder 14,94.</t>
  </si>
  <si>
    <t>UGPA3 está em tendência de alta pelas médias de 21 e 200 dias e vai mantendo sinal de força altista. Acima dos 31,03 pode buscar projeções nos 35,67 ou 43,19. Teria sinal de realização na perda dos 30,43 mirando os 23,51 ou 21,18. O padrão de volume favorece a alta. O IFR sobrecomprado alerta realizações se perder 30,43.</t>
  </si>
  <si>
    <t>FIQE3 está em tendência de alta pelas médias de 21 e 200 dias e vai mantendo sinal de força altista. Acima dos 5,93 pode buscar projeções nos 6,24 ou 6,68. Teria sinal de realização na perda dos 5,72 mirando os 5,52 ou 5,29. O padrão de volume favorece a alta.</t>
  </si>
  <si>
    <t>UNIP6 está em tendência de alta pelas médias de 21 e 200 dias e vai mantendo sinal de força altista. Acima dos 63,49 pode buscar projeções nos 66,19 ou 70,57. Teria sinal de realização na perda dos 61,48 mirando os 59,11 ou 57,75. O padrão de volume favorece a alta. O IFR sobrecomprado alerta realizações se perder 61,48.</t>
  </si>
  <si>
    <t>USIM3 está em tendência de alta no longo prazo, teve uma correção no curto prazo, mas pode estar retomando sinal de altas. Acima dos 7,67 pode buscar 10,31 ou 12,12. Abaixo dos 7,38 retomaria sinal de realização mirando suportes em 6,47 ou 5,56.</t>
  </si>
  <si>
    <t>USIM5 está em tendência de alta no longo prazo, teve uma correção no curto prazo, mas pode estar retomando sinal de altas. Acima dos 8,52 pode buscar 11,5 ou 13,58. Abaixo dos 8,12 retomaria sinal de realização mirando suportes em 7,07 ou 6,03.</t>
  </si>
  <si>
    <t>VALE3 está em tendência de baixa pelas médias de 21 e 200 dias, mas começa a dar sinais de repiques de alta. Acima dos 74,66 teria sinal de repique altista mirando resistências nos 82,74 ou 89,42. Já uma perda dos 71,93 traria de volta o sinal de baixa projetando de 68,58 a 65,24.</t>
  </si>
  <si>
    <t>VLID3 apesar de estar em tendência de baixa no longo prazo pela média de 200 dias, no curto prazo está com sinal de recuperação favorecendo repiques de alta. Acima dos 17,99 pode seguir repique altista na direção resistências nos 18,6 ou 19,59. Caso perca os 17,59 teria sinal de baixa projetando de 17 a 16,69. O padrão de volume favorece a alta.</t>
  </si>
  <si>
    <t>VAMO3 apesar de estar em tendência de baixa no longo prazo pela média de 200 dias, no curto prazo está com sinal de recuperação favorecendo repiques de alta. Acima dos 3,2 pode seguir repique altista na direção resistências nos 3,52 ou 4,04. Caso perca os 3,01 teria sinal de baixa projetando de 2,68 a 2,51.</t>
  </si>
  <si>
    <t>VBBR3 está em tendência de alta pelas médias de 21 e 200 dias e vai mantendo sinal de força altista. Acima dos 33 pode buscar projeções nos 36,62 ou 42,48. Teria sinal de realização na perda dos 32,43 mirando os 27,14 ou 25,32. O padrão de volume favorece a alta. O IFR sobrecomprado alerta realizações se perder 32,43.</t>
  </si>
  <si>
    <t>VTRU3 apesar de estar em tendência de baixa no longo prazo pela média de 200 dias, no curto prazo está com sinal de recuperação favorecendo repiques de alta. Acima dos 14,08 pode seguir repique altista na direção resistências nos 14,98 ou 16,44. Caso perca os 13,39 teria sinal de baixa projetando de 12,62 a 12,16.</t>
  </si>
  <si>
    <t>VIVA3 apesar de estar em tendência de baixa no longo prazo pela média de 200 dias, no curto prazo está com sinal de recuperação favorecendo repiques de alta. Acima dos 23,82 pode seguir repique altista na direção resistências nos 25,83 ou 29,09. Caso perca os 22,82 teria sinal de baixa projetando de 20,56 a 19,55. O padrão de volume favorece a alta.</t>
  </si>
  <si>
    <t>VVEO3 está em clara tendência de baixa pelas médias de 21 e 200 dias e segue em movimento de baixa. Abaixo dos 0,57 pode buscar suportes 0,33 ou 0,09. Teria sinal de repique altista fechando acima dos 0,61 mirando resistências em 1,34 ou 1,81. O IFR sobrevendido alerta para recuperações se superar 0,61</t>
  </si>
  <si>
    <t>VULC3 apesar de estar em tendência de baixa no longo prazo pela média de 200 dias, no curto prazo está com sinal de recuperação favorecendo repiques de alta. Acima dos 14,72 pode seguir repique altista na direção resistências nos 15,24 ou 16,29. Caso perca os 14,34 teria sinal de baixa projetando de 13,54 a 13,01.</t>
  </si>
  <si>
    <t>WEGE3 está em tendência de alta pelas médias de 21 e 200 dias e vai mantendo sinal de força altista. Acima dos 47,37 pode buscar projeções nos 50,83 ou 56,44. Teria sinal de realização na perda dos 46,11 mirando os 41,76 ou 40,02. O padrão de volume favorece a alta.</t>
  </si>
  <si>
    <t>W1DC34 apesar de estar em tendência de alta no longo prazo pela média de 200 dias, no curto prazo está em realização. Abaixo dos 2866,3 pode seguir em baixa no curto prazo mirando suportes em 2630,1 ou 2169,72. Teria sinal de retomada altista fechando acima dos 3015,31 mirando resistências em 4120 ou 5040,75.</t>
  </si>
  <si>
    <t>WIZC3 está em tendência de alta pelas médias de 21 e 200 dias e vai mantendo sinal de força altista. Acima dos 8,59 pode buscar projeções nos 9,32 ou 10,51. Teria sinal de realização na perda dos 8,42 mirando os 7,4 ou 7,03. O padrão de volume favorece a alta. O IFR sobrecomprado alerta realizações se perder 8,42.</t>
  </si>
  <si>
    <t>YDUQ3 apesar de estar em tendência de baixa no longo prazo pela média de 200 dias, no curto prazo está com sinal de recuperação favorecendo repiques de alta. Acima dos 9,23 pode seguir repique altista na direção resistências nos 10,08 ou 11,46. Caso perca os 8,87 teria sinal de baixa projetando de 7,85 a 7,42.</t>
  </si>
  <si>
    <t>BB Etf Dolar</t>
  </si>
  <si>
    <t>DOLA11</t>
  </si>
  <si>
    <t>DOLA11 está em clara tendência de baixa pelas médias de 21 e 200 dias e segue em movimento de baixa. Abaixo dos 10,03 pode buscar suportes 9,88 ou 9,75. Teria sinal de repique altista fechando acima dos 10,11 mirando resistências em 10,29 ou 10,54.</t>
  </si>
  <si>
    <t>BBOV11 está em tendência de alta pelas médias de 21 e 200 dias e vai mantendo sinal de força altista. Acima dos 93,3 pode buscar projeções nos 96,57 ou 101,87. Teria sinal de realização na perda dos 91,7 mirando os 88 ou 86,36. O padrão de volume favorece a alta.</t>
  </si>
  <si>
    <t>BOVB11 está em tendência de alta pelas médias de 21 e 200 dias e vai mantendo sinal de força altista. Acima dos 182,23 pode buscar projeções nos 188,83 ou 199,52. Teria sinal de realização na perda dos 179 mirando os 171,54 ou 168,23. O IFR sobrecomprado alerta realizações se perder 179.</t>
  </si>
  <si>
    <t>COIN11 apesar de estar em tendência de baixa no longo prazo pela média de 200 dias, no curto prazo está com sinal de recuperação favorecendo repiques de alta. Acima dos 39,4 pode seguir repique altista na direção resistências nos 40,83 ou 43,62. Caso perca os 38,97 teria sinal de baixa projetando de 36,31 a 34,91.</t>
  </si>
  <si>
    <t>Etf BV Spyi</t>
  </si>
  <si>
    <t>SPYI11</t>
  </si>
  <si>
    <t>SPYI11 está em tendência de alta pelas médias de 21 e 200 dias e vai mantendo sinal de força altista. Acima dos 108,53 pode buscar projeções nos 109,72 ou 112,79. Teria sinal de realização na perda dos 107,81 mirando os 104,74 ou 103,2. O padrão de volume favorece a alta.</t>
  </si>
  <si>
    <t>Fundo Buena Vista II Fundo de Índice</t>
  </si>
  <si>
    <t>QQQI11</t>
  </si>
  <si>
    <t>QQQI11 está em tendência de alta pelas médias de 21 e 200 dias e vai mantendo sinal de força altista. Acima dos 98,71 pode buscar projeções nos 101,01 ou 104,41. Teria sinal de realização na perda dos 97,83 mirando os 95,5 ou 93,79. O padrão de volume favorece a alta.</t>
  </si>
  <si>
    <t>BCPX39 está em tendência de baixa pelas médias de 21 e 200 dias, mas começa a dar sinais de repiques de alta. Acima dos 39,23 teria sinal de repique altista mirando resistências nos 45,73 ou 51,35. Já uma perda dos 37,96 traria de volta o sinal de baixa projetando de 36,63 a 33,81.</t>
  </si>
  <si>
    <t>BITH11 apesar de estar em tendência de baixa no longo prazo pela média de 200 dias, no curto prazo está com sinal de recuperação favorecendo repiques de alta. Acima dos 74,48 pode seguir repique altista na direção resistências nos 76,85 ou 82,41. Caso perca os 73,27 teria sinal de baixa projetando de 67,85 a 65,06.</t>
  </si>
  <si>
    <t>ETHE11 apesar de estar em tendência de baixa no longo prazo pela média de 200 dias, no curto prazo está com sinal de recuperação favorecendo repiques de alta. Acima dos 27,02 pode seguir repique altista na direção resistências nos 29,61 ou 33,81. Caso perca os 26,29 teria sinal de baixa projetando de 22,82 a 21,52.</t>
  </si>
  <si>
    <t>HASH11 apesar de estar em tendência de baixa no longo prazo pela média de 200 dias, no curto prazo está com sinal de recuperação favorecendo repiques de alta. Acima dos 42,69 pode seguir repique altista na direção resistências nos 44,03 ou 47,26. Caso perca os 42,04 teria sinal de baixa projetando de 38,8 a 37,18.</t>
  </si>
  <si>
    <t>CHIP11 está em tendência de alta no longo prazo, teve uma correção no curto prazo, mas pode estar retomando sinal de altas. Acima dos 38,68 pode buscar 43,67 ou 48,49. Abaixo dos 35,86 retomaria sinal de realização mirando suportes em 33,44 ou 31,03.</t>
  </si>
  <si>
    <t>WRLD11 está em tendência de alta no longo prazo, teve uma correção no curto prazo, mas pode estar retomando sinal de altas. Acima dos 145,8 pode buscar 148,78 ou 152,82. Abaixo dos 144,95 retomaria sinal de realização mirando suportes em 142,24 ou 140,21.</t>
  </si>
  <si>
    <t>UTLL11 está em tendência de alta pelas médias de 21 e 200 dias e vai mantendo sinal de força altista. Acima dos 129,92 pode buscar projeções nos 137,44 ou 149,62. Teria sinal de realização na perda dos 127,31 mirando os 117,74 ou 113,97. O IFR sobrecomprado alerta realizações se perder 127,31.</t>
  </si>
  <si>
    <t>BOVA11 está em tendência de alta pelas médias de 21 e 200 dias e vai mantendo sinal de força altista. Acima dos 175,01 pode buscar projeções nos 181,43 ou 191,83. Teria sinal de realização na perda dos 172,5 mirando os 164,61 ou 161,39. O padrão de volume favorece a alta. O IFR sobrecomprado alerta realizações se perder 172,5.</t>
  </si>
  <si>
    <t>iShares Core S&amp;P 500 Index</t>
  </si>
  <si>
    <t>BIVB39</t>
  </si>
  <si>
    <t>BIVB39 está em tendência de alta pelas médias de 21 e 200 dias e vai mantendo sinal de força altista. Acima dos 98,29 pode buscar projeções nos 101,1 ou 105,66. Teria sinal de realização na perda dos 96,31 mirando os 93,73 ou 92,32. O padrão de volume favorece a alta.</t>
  </si>
  <si>
    <t>iShares Gold Trust</t>
  </si>
  <si>
    <t>BIAU39</t>
  </si>
  <si>
    <t>BIAU39 está em clara tendência de baixa pelas médias de 21 e 200 dias e segue em movimento de baixa. Abaixo dos 97 pode buscar suportes 94,75 ou 92,5. Teria sinal de repique altista fechando acima dos 98,91 mirando resistências em 104,27 ou 108,76.</t>
  </si>
  <si>
    <t>iShares MSCI Acwi (All Country World Index)</t>
  </si>
  <si>
    <t>BACW39</t>
  </si>
  <si>
    <t>BACW39 está em tendência de alta no longo prazo, teve uma correção no curto prazo, mas pode estar retomando sinal de altas. Acima dos 81,4 pode buscar 84,6 ou 88,17. Abaixo dos 80,25 retomaria sinal de realização mirando suportes em 78,81 ou 77,02.</t>
  </si>
  <si>
    <t>iShares MSCI All Country Asia Ex Japan Index Fund</t>
  </si>
  <si>
    <t>BAAX39</t>
  </si>
  <si>
    <t>BAAX39 apesar de estar em tendência de alta no longo prazo pela média de 200 dias, no curto prazo está em realização. Abaixo dos 58,37 pode seguir em baixa no curto prazo mirando suportes em 56,24 ou 54,12. Teria sinal de retomada altista fechando acima dos 59,45 mirando resistências em 65,24 ou 69,48.</t>
  </si>
  <si>
    <t>iShares MSCI South Korea Capped ETF</t>
  </si>
  <si>
    <t>BEWY39</t>
  </si>
  <si>
    <t>BEWY39 apesar de estar em tendência de alta no longo prazo pela média de 200 dias, no curto prazo está em realização. Abaixo dos 112,13 pode seguir em baixa no curto prazo mirando suportes em 101,83 ou 91,54. Teria sinal de retomada altista fechando acima dos 118,09 mirando resistências em 145,44 ou 166,02.</t>
  </si>
  <si>
    <t>IVVB11 está em tendência de alta pelas médias de 21 e 200 dias e vai mantendo sinal de força altista. Acima dos 436,79 pode buscar projeções nos 442,34 ou 456,14. Teria sinal de realização na perda dos 434,01 mirando os 420 ou 413,09.</t>
  </si>
  <si>
    <t>BSOX39 está em tendência de alta no longo prazo, teve uma correção no curto prazo, mas pode estar retomando sinal de altas. Acima dos 75 pode buscar 86,51 ou 97,26. Abaixo dos 69,1 retomaria sinal de realização mirando suportes em 63,72 ou 58,34.</t>
  </si>
  <si>
    <t>BSLV39 está em clara tendência de baixa pelas médias de 21 e 200 dias e segue em movimento de baixa. Abaixo dos 91 pode buscar suportes 87,42 ou 80,79. Teria sinal de repique altista fechando acima dos 92,41 mirando resistências em 108,87 ou 122,12.</t>
  </si>
  <si>
    <t>SMAL11 apesar de estar em tendência de baixa no longo prazo pela média de 200 dias, no curto prazo está com sinal de recuperação favorecendo repiques de alta. Acima dos 111,95 pode seguir repique altista na direção resistências nos 117,02 ou 125,23. Caso perca os 109,94 teria sinal de baixa projetando de 103,74 a 101,2. O padrão de volume favorece a alta.</t>
  </si>
  <si>
    <t>DIVD11 está em tendência de alta pelas médias de 21 e 200 dias e vai mantendo sinal de força altista. Acima dos 63,91 pode buscar projeções nos 66,6 ou 70,96. Teria sinal de realização na perda dos 62,41 mirando os 59,55 ou 58,2. O padrão de volume favorece a alta. O IFR sobrecomprado alerta realizações se perder 62,41.</t>
  </si>
  <si>
    <t>BOVV11 está em tendência de alta pelas médias de 21 e 200 dias e vai mantendo sinal de força altista. Acima dos 183,75 pode buscar projeções nos 190,43 ou 201,24. Teria sinal de realização na perda dos 181,21 mirando os 172,94 ou 169,59. O padrão de volume favorece a alta. O IFR sobrecomprado alerta realizações se perder 181,21.</t>
  </si>
  <si>
    <t>DIVO11 está em tendência de alta pelas médias de 21 e 200 dias e vai mantendo sinal de força altista. Acima dos 130,35 pode buscar projeções nos 135,94 ou 144,99. Teria sinal de realização na perda dos 126,99 mirando os 121,3 ou 118,5. O IFR sobrecomprado alerta realizações se perder 126,99.</t>
  </si>
  <si>
    <t>FIND11 está em tendência de alta pelas médias de 21 e 200 dias e vai mantendo sinal de força altista. Acima dos 184,32 pode buscar projeções nos 195,76 ou 214,28. Teria sinal de realização na perda dos 177,36 mirando os 165,8 ou 160,07. O IFR sobrecomprado alerta realizações se perder 177,36.</t>
  </si>
  <si>
    <t>SPXR11 está em tendência de alta pelas médias de 21 e 200 dias e vai mantendo sinal de força altista. Acima dos 73,32 pode buscar projeções nos 75,15 ou 78,12. Teria sinal de realização na perda dos 72,72 mirando os 70,35 ou 69,43. O padrão de volume favorece a alta.</t>
  </si>
  <si>
    <t>SPXI11 está em tendência de alta pelas médias de 21 e 200 dias e vai mantendo sinal de força altista. Acima dos 53,1 pode buscar projeções nos 53,86 ou 55,4. Teria sinal de realização na perda dos 52,82 mirando os 51,36 ou 50,58.</t>
  </si>
  <si>
    <t>TECK11 está em tendência de alta pelas médias de 21 e 200 dias, mas começa a dar sinal de possível realização. Abaixo dos 115,53 poderia realizar na direção dos suportes 107,8 ou 104,3. Caso supere os 119,11 retomaria sinal de alta com projeções nos 126,09 ou 137,4.</t>
  </si>
  <si>
    <t>Nuibovhighbt</t>
  </si>
  <si>
    <t>HIGH11</t>
  </si>
  <si>
    <t>HIGH11 apesar de estar em tendência de baixa no longo prazo pela média de 200 dias, no curto prazo está com sinal de recuperação favorecendo repiques de alta. Acima dos 86,07 pode seguir repique altista na direção resistências nos 91,36 ou 99,93. Caso perca os 82,5 teria sinal de baixa projetando de 77,5 a 74,85. O padrão de volume favorece a alta.</t>
  </si>
  <si>
    <t>IBOB11 está em tendência de alta pelas médias de 21 e 200 dias e vai mantendo sinal de força altista. Acima dos 146,46 pode buscar projeções nos 151,68 ou 160,13. Teria sinal de realização na perda dos 144,88 mirando os 138,01 ou 135,39. O padrão de volume favorece a alta.</t>
  </si>
  <si>
    <t>Qr Bitcoin</t>
  </si>
  <si>
    <t>QBTC11</t>
  </si>
  <si>
    <t>QBTC11 apesar de estar em tendência de baixa no longo prazo pela média de 200 dias, no curto prazo está com sinal de recuperação favorecendo repiques de alta. Acima dos 20,03 pode seguir repique altista na direção resistências nos 20,63 ou 22,08. Caso perca os 19,7 teria sinal de baixa projetando de 18,28 a 17,55.</t>
  </si>
  <si>
    <t>SPXU11 está em tendência de alta pelas médias de 21 e 200 dias e vai mantendo sinal de força altista. Acima dos 16,63 pode buscar projeções nos 16,9 ou 17,45. Teria sinal de realização na perda dos 16,45 mirando os 16 ou 15,72. O padrão de volume favorece a alta.</t>
  </si>
  <si>
    <t>BOVX11 está em tendência de alta pelas médias de 21 e 200 dias e vai mantendo sinal de força altista. Acima dos 18,27 pode buscar projeções nos 18,93 ou 20,01. Teria sinal de realização na perda dos 17,89 mirando os 17,19 ou 16,85. O IFR sobrecomprado alerta realizações se perder 17,89.</t>
  </si>
  <si>
    <t>NASD11 está em tendência de alta no longo prazo, teve uma correção no curto prazo, mas pode estar retomando sinal de altas. Acima dos 21,26 pode buscar 22,04 ou 22,88. Abaixo dos 20,68 retomaria sinal de realização mirando suportes em 20,25 ou 19,83.</t>
  </si>
  <si>
    <t>GOLD11 está em clara tendência de baixa pelas médias de 21 e 200 dias e segue em movimento de baixa. Abaixo dos 21,69 pode buscar suportes 21,41 ou 20,91. Teria sinal de repique altista fechando acima dos 21,88 mirando resistências em 23,02 ou 24,01.</t>
  </si>
  <si>
    <t>GOLX11 está em clara tendência de baixa pelas médias de 21 e 200 dias e segue em movimento de baixa. Abaixo dos 48,06 pode buscar suportes 46 ou 44,3. Teria sinal de repique altista fechando acima dos 48,48 mirando resistências em 51,47 ou 54,85.</t>
  </si>
  <si>
    <t>SPXH11 apesar de estar em tendência de baixa no longo prazo pela média de 200 dias, no curto prazo está com sinal de recuperação favorecendo repiques de alta. Acima dos 57,33 pode seguir repique altista na direção resistências nos 59,59 ou 62,34. Caso perca os 56,38 teria sinal de baixa projetando de 55,13 a 53,75. O padrão de volume favorece a alta.</t>
  </si>
  <si>
    <t>GDXB39 está em clara tendência de baixa pelas médias de 21 e 200 dias e segue em movimento de baixa. Abaixo dos 127,94 pode buscar suportes 123,97 ou 115,46. Teria sinal de repique altista fechando acima dos 129,44 mirando resistências em 151,49 ou 168,49.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</si>
</sst>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93"/>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175</v>
      </c>
      <c r="X3" s="50">
        <f>X7-X10</f>
        <v>60</v>
      </c>
      <c r="Y3" s="51">
        <f>W3/(X3+W3)</f>
        <v>0.74468085106382975</v>
      </c>
      <c r="Z3" s="35" t="s">
        <v>67</v>
      </c>
    </row>
    <row r="4" spans="2:28" ht="15" customHeight="1" x14ac:dyDescent="0.25">
      <c r="B4" s="3"/>
      <c r="C4" s="26"/>
      <c r="D4" s="27"/>
      <c r="E4" s="27"/>
      <c r="F4" s="27"/>
      <c r="G4" s="27"/>
      <c r="H4" s="27"/>
      <c r="I4" s="27"/>
      <c r="J4" s="27"/>
      <c r="K4" s="27"/>
      <c r="L4" s="27"/>
      <c r="M4" s="27"/>
      <c r="N4" s="27"/>
      <c r="O4" s="28"/>
      <c r="P4" s="53"/>
      <c r="Q4" s="27"/>
      <c r="R4" s="29"/>
      <c r="S4" s="20"/>
      <c r="Y4" s="52">
        <f>U10</f>
        <v>0.54054054054054057</v>
      </c>
      <c r="Z4" s="35" t="s">
        <v>374</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195</v>
      </c>
      <c r="X7" s="33">
        <f>COUNTIF($Q$17:$Q$352,"Baixa")</f>
        <v>77</v>
      </c>
      <c r="Y7" s="33"/>
      <c r="Z7" s="33">
        <f>W7+X7</f>
        <v>272</v>
      </c>
    </row>
    <row r="8" spans="2:28" ht="15" customHeight="1" x14ac:dyDescent="0.25">
      <c r="B8" s="3"/>
      <c r="C8" s="26"/>
      <c r="D8" s="27"/>
      <c r="E8" s="27"/>
      <c r="F8" s="27"/>
      <c r="G8" s="27"/>
      <c r="H8" s="27"/>
      <c r="I8" s="27"/>
      <c r="J8" s="27"/>
      <c r="K8" s="27"/>
      <c r="L8" s="27"/>
      <c r="M8" s="27"/>
      <c r="N8" s="27"/>
      <c r="O8" s="28"/>
      <c r="P8" s="53"/>
      <c r="Q8" s="27"/>
      <c r="R8" s="29"/>
      <c r="S8" s="20"/>
      <c r="W8" s="34">
        <f>W7/Z7</f>
        <v>0.71691176470588236</v>
      </c>
      <c r="X8" s="34">
        <f>X7/Z7</f>
        <v>0.28308823529411764</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37</v>
      </c>
      <c r="V9" s="49" t="s">
        <v>361</v>
      </c>
      <c r="W9" s="45">
        <f>SUMIF(D17:D352,"=*34*",E17:E352)/U9</f>
        <v>5.2162162162162158</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0.54054054054054057</v>
      </c>
      <c r="V10" s="44" t="s">
        <v>9</v>
      </c>
      <c r="W10" s="47">
        <f>COUNTIFS(D17:D352,"=*34*",Q17:Q352,"Alta")</f>
        <v>20</v>
      </c>
      <c r="X10" s="48">
        <f>U9-W10</f>
        <v>17</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392</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398</v>
      </c>
      <c r="S13" s="20"/>
    </row>
    <row r="14" spans="2:28" ht="15" customHeight="1" x14ac:dyDescent="0.25">
      <c r="B14" s="3"/>
      <c r="C14" s="39"/>
      <c r="D14" s="40"/>
      <c r="E14" s="40"/>
      <c r="F14" s="40"/>
      <c r="G14" s="40"/>
      <c r="H14" s="40"/>
      <c r="I14" s="40"/>
      <c r="J14" s="40"/>
      <c r="K14" s="40"/>
      <c r="L14" s="40"/>
      <c r="M14" s="40"/>
      <c r="N14" s="40"/>
      <c r="O14" s="40"/>
      <c r="P14" s="40"/>
      <c r="Q14" s="41"/>
      <c r="R14" s="42" t="s">
        <v>397</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46216</v>
      </c>
      <c r="S15" s="20"/>
      <c r="V15" s="1" t="s">
        <v>372</v>
      </c>
    </row>
    <row r="16" spans="2:28" ht="25.15" customHeight="1" x14ac:dyDescent="0.25">
      <c r="B16" s="3"/>
      <c r="C16" s="60" t="s">
        <v>0</v>
      </c>
      <c r="D16" s="60"/>
      <c r="E16" s="6" t="s">
        <v>377</v>
      </c>
      <c r="F16" s="60" t="s">
        <v>1</v>
      </c>
      <c r="G16" s="60"/>
      <c r="H16" s="60"/>
      <c r="I16" s="6"/>
      <c r="J16" s="61" t="s">
        <v>4</v>
      </c>
      <c r="K16" s="61"/>
      <c r="L16" s="61"/>
      <c r="M16" s="7"/>
      <c r="N16" s="7" t="s">
        <v>5</v>
      </c>
      <c r="O16" s="6" t="s">
        <v>6</v>
      </c>
      <c r="P16" s="6" t="s">
        <v>376</v>
      </c>
      <c r="Q16" s="5" t="s">
        <v>375</v>
      </c>
      <c r="R16" s="8" t="s">
        <v>8</v>
      </c>
      <c r="S16" s="4"/>
      <c r="V16" s="1" t="s">
        <v>209</v>
      </c>
      <c r="W16" s="1" t="str">
        <f>_xlfn.XLOOKUP(V16,D17:D352,R17:R352)</f>
        <v>MBRF3 está em tendência de baixa pelas médias de 21 e 200 dias, mas começa a dar sinais de repiques de alta. Acima dos 15,88 teria sinal de repique altista mirando resistências nos 18,4 ou 20,47. Já uma perda dos 15,04 traria de volta o sinal de baixa projetando de 14 a 12,96.</v>
      </c>
    </row>
    <row r="17" spans="2:260" s="12" customFormat="1" ht="65.099999999999994" customHeight="1" x14ac:dyDescent="0.25">
      <c r="B17" s="3"/>
      <c r="C17" s="9" t="s">
        <v>11</v>
      </c>
      <c r="D17" s="16" t="s">
        <v>12</v>
      </c>
      <c r="E17" s="16">
        <v>9</v>
      </c>
      <c r="F17" s="15">
        <v>15.28</v>
      </c>
      <c r="G17" s="15">
        <v>14.13</v>
      </c>
      <c r="H17" s="15">
        <v>12.99</v>
      </c>
      <c r="I17" s="14"/>
      <c r="J17" s="15">
        <v>17.45</v>
      </c>
      <c r="K17" s="15">
        <v>19.73</v>
      </c>
      <c r="L17" s="15">
        <v>23.43</v>
      </c>
      <c r="M17" s="54"/>
      <c r="N17" s="15">
        <v>66.439790747999993</v>
      </c>
      <c r="O17" s="15">
        <v>15.124547818</v>
      </c>
      <c r="P17" s="15" t="s">
        <v>16</v>
      </c>
      <c r="Q17" s="16" t="s">
        <v>16</v>
      </c>
      <c r="R17" s="37" t="s">
        <v>524</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24.63</v>
      </c>
      <c r="G18" s="14">
        <v>23.34</v>
      </c>
      <c r="H18" s="14">
        <v>22.06</v>
      </c>
      <c r="I18" s="14"/>
      <c r="J18" s="14">
        <v>26.25</v>
      </c>
      <c r="K18" s="14">
        <v>28.81</v>
      </c>
      <c r="L18" s="14">
        <v>32.96</v>
      </c>
      <c r="M18" s="54"/>
      <c r="N18" s="14">
        <v>81.637327927000001</v>
      </c>
      <c r="O18" s="31">
        <v>17.243085136000001</v>
      </c>
      <c r="P18" s="31" t="s">
        <v>16</v>
      </c>
      <c r="Q18" s="17" t="s">
        <v>16</v>
      </c>
      <c r="R18" s="38" t="s">
        <v>525</v>
      </c>
      <c r="S18" s="10"/>
      <c r="T18" s="11"/>
      <c r="U18" s="11"/>
      <c r="V18" s="11"/>
      <c r="W18" s="36">
        <f>SUM(E17:E352)/X18</f>
        <v>6.2274368231046928</v>
      </c>
      <c r="X18" s="11">
        <f>COUNT(E17:E352)</f>
        <v>277</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9</v>
      </c>
      <c r="F19" s="15">
        <v>344.76</v>
      </c>
      <c r="G19" s="15">
        <v>266.05</v>
      </c>
      <c r="H19" s="15">
        <v>187.34</v>
      </c>
      <c r="I19" s="14"/>
      <c r="J19" s="15">
        <v>377.73</v>
      </c>
      <c r="K19" s="15">
        <v>535.14</v>
      </c>
      <c r="L19" s="15">
        <v>789.85</v>
      </c>
      <c r="M19" s="54"/>
      <c r="N19" s="15">
        <v>58.530691707999999</v>
      </c>
      <c r="O19" s="15">
        <v>28.710665398</v>
      </c>
      <c r="P19" s="15" t="s">
        <v>16</v>
      </c>
      <c r="Q19" s="16" t="s">
        <v>16</v>
      </c>
      <c r="R19" s="37" t="s">
        <v>526</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415</v>
      </c>
      <c r="D20" s="17" t="s">
        <v>416</v>
      </c>
      <c r="E20" s="17">
        <v>7</v>
      </c>
      <c r="F20" s="14">
        <v>20.38</v>
      </c>
      <c r="G20" s="14">
        <v>17.57</v>
      </c>
      <c r="H20" s="14">
        <v>14.76</v>
      </c>
      <c r="I20" s="14"/>
      <c r="J20" s="14">
        <v>26.08</v>
      </c>
      <c r="K20" s="14">
        <v>31.69</v>
      </c>
      <c r="L20" s="14">
        <v>40.78</v>
      </c>
      <c r="M20" s="54"/>
      <c r="N20" s="14">
        <v>67.988524225999996</v>
      </c>
      <c r="O20" s="31">
        <v>4.5016595809000002</v>
      </c>
      <c r="P20" s="31" t="s">
        <v>13</v>
      </c>
      <c r="Q20" s="17" t="s">
        <v>16</v>
      </c>
      <c r="R20" s="38" t="s">
        <v>527</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378</v>
      </c>
      <c r="D21" s="16" t="s">
        <v>379</v>
      </c>
      <c r="E21" s="16">
        <v>3</v>
      </c>
      <c r="F21" s="15">
        <v>4.66</v>
      </c>
      <c r="G21" s="15">
        <v>3.66</v>
      </c>
      <c r="H21" s="15">
        <v>2.67</v>
      </c>
      <c r="I21" s="14"/>
      <c r="J21" s="15">
        <v>4.78</v>
      </c>
      <c r="K21" s="15">
        <v>6.76</v>
      </c>
      <c r="L21" s="15">
        <v>9.98</v>
      </c>
      <c r="M21" s="54"/>
      <c r="N21" s="15">
        <v>33.156983236999999</v>
      </c>
      <c r="O21" s="15">
        <v>2.0495789544999998</v>
      </c>
      <c r="P21" s="15" t="s">
        <v>13</v>
      </c>
      <c r="Q21" s="16" t="s">
        <v>13</v>
      </c>
      <c r="R21" s="37" t="s">
        <v>528</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9</v>
      </c>
      <c r="F22" s="14">
        <v>28.12</v>
      </c>
      <c r="G22" s="14">
        <v>25.87</v>
      </c>
      <c r="H22" s="14">
        <v>23.63</v>
      </c>
      <c r="I22" s="14"/>
      <c r="J22" s="14">
        <v>33.15</v>
      </c>
      <c r="K22" s="14">
        <v>37.630000000000003</v>
      </c>
      <c r="L22" s="14">
        <v>44.9</v>
      </c>
      <c r="M22" s="54"/>
      <c r="N22" s="14">
        <v>67.095741914000001</v>
      </c>
      <c r="O22" s="31">
        <v>143.76849859000001</v>
      </c>
      <c r="P22" s="31" t="s">
        <v>16</v>
      </c>
      <c r="Q22" s="17" t="s">
        <v>16</v>
      </c>
      <c r="R22" s="38" t="s">
        <v>529</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11.96</v>
      </c>
      <c r="G23" s="15">
        <v>11.09</v>
      </c>
      <c r="H23" s="15">
        <v>10.23</v>
      </c>
      <c r="I23" s="14"/>
      <c r="J23" s="15">
        <v>12.28</v>
      </c>
      <c r="K23" s="15">
        <v>14</v>
      </c>
      <c r="L23" s="15">
        <v>16.79</v>
      </c>
      <c r="M23" s="54"/>
      <c r="N23" s="15">
        <v>50.449259218000002</v>
      </c>
      <c r="O23" s="15">
        <v>16.071824635999999</v>
      </c>
      <c r="P23" s="15" t="s">
        <v>16</v>
      </c>
      <c r="Q23" s="16" t="s">
        <v>13</v>
      </c>
      <c r="R23" s="37" t="s">
        <v>530</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3</v>
      </c>
      <c r="F24" s="14">
        <v>150.25</v>
      </c>
      <c r="G24" s="14">
        <v>134.35</v>
      </c>
      <c r="H24" s="14">
        <v>118.46</v>
      </c>
      <c r="I24" s="14"/>
      <c r="J24" s="14">
        <v>152.91</v>
      </c>
      <c r="K24" s="14">
        <v>184.69</v>
      </c>
      <c r="L24" s="14">
        <v>236.13</v>
      </c>
      <c r="M24" s="54"/>
      <c r="N24" s="14">
        <v>44.068953049999998</v>
      </c>
      <c r="O24" s="31">
        <v>36.059992870000002</v>
      </c>
      <c r="P24" s="31" t="s">
        <v>16</v>
      </c>
      <c r="Q24" s="17" t="s">
        <v>13</v>
      </c>
      <c r="R24" s="38" t="s">
        <v>531</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10</v>
      </c>
      <c r="F25" s="15">
        <v>33.130000000000003</v>
      </c>
      <c r="G25" s="15">
        <v>31.3</v>
      </c>
      <c r="H25" s="15">
        <v>29.47</v>
      </c>
      <c r="I25" s="14"/>
      <c r="J25" s="15">
        <v>36.869999999999997</v>
      </c>
      <c r="K25" s="15">
        <v>40.520000000000003</v>
      </c>
      <c r="L25" s="15">
        <v>46.44</v>
      </c>
      <c r="M25" s="54"/>
      <c r="N25" s="15">
        <v>69.824615408</v>
      </c>
      <c r="O25" s="15">
        <v>24.750861409000002</v>
      </c>
      <c r="P25" s="15" t="s">
        <v>16</v>
      </c>
      <c r="Q25" s="16" t="s">
        <v>16</v>
      </c>
      <c r="R25" s="37" t="s">
        <v>532</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7</v>
      </c>
      <c r="F26" s="14">
        <v>62.37</v>
      </c>
      <c r="G26" s="14">
        <v>57.04</v>
      </c>
      <c r="H26" s="14">
        <v>51.72</v>
      </c>
      <c r="I26" s="14"/>
      <c r="J26" s="14">
        <v>69.37</v>
      </c>
      <c r="K26" s="14">
        <v>80.010000000000005</v>
      </c>
      <c r="L26" s="14">
        <v>97.24</v>
      </c>
      <c r="M26" s="54"/>
      <c r="N26" s="14">
        <v>51.820735685999999</v>
      </c>
      <c r="O26" s="31">
        <v>52.714789220999997</v>
      </c>
      <c r="P26" s="31" t="s">
        <v>16</v>
      </c>
      <c r="Q26" s="17" t="s">
        <v>16</v>
      </c>
      <c r="R26" s="38" t="s">
        <v>533</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6</v>
      </c>
      <c r="F27" s="15">
        <v>15.72</v>
      </c>
      <c r="G27" s="15">
        <v>14.88</v>
      </c>
      <c r="H27" s="15">
        <v>14.04</v>
      </c>
      <c r="I27" s="14"/>
      <c r="J27" s="15">
        <v>15.99</v>
      </c>
      <c r="K27" s="15">
        <v>17.66</v>
      </c>
      <c r="L27" s="15">
        <v>20.37</v>
      </c>
      <c r="M27" s="54"/>
      <c r="N27" s="15">
        <v>39.449680155999999</v>
      </c>
      <c r="O27" s="15">
        <v>388.85020114000002</v>
      </c>
      <c r="P27" s="15" t="s">
        <v>16</v>
      </c>
      <c r="Q27" s="16" t="s">
        <v>13</v>
      </c>
      <c r="R27" s="37" t="s">
        <v>534</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535</v>
      </c>
      <c r="D28" s="17" t="s">
        <v>536</v>
      </c>
      <c r="E28" s="17">
        <v>1</v>
      </c>
      <c r="F28" s="14" t="s">
        <v>29</v>
      </c>
      <c r="G28" s="14" t="s">
        <v>29</v>
      </c>
      <c r="H28" s="14" t="s">
        <v>29</v>
      </c>
      <c r="I28" s="14"/>
      <c r="J28" s="14" t="s">
        <v>29</v>
      </c>
      <c r="K28" s="14" t="s">
        <v>29</v>
      </c>
      <c r="L28" s="14" t="s">
        <v>29</v>
      </c>
      <c r="M28" s="54"/>
      <c r="N28" s="14" t="s">
        <v>29</v>
      </c>
      <c r="O28" s="31" t="s">
        <v>29</v>
      </c>
      <c r="P28" s="31" t="s">
        <v>29</v>
      </c>
      <c r="Q28" s="17" t="s">
        <v>29</v>
      </c>
      <c r="R28" s="38" t="s">
        <v>30</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31</v>
      </c>
      <c r="D29" s="16" t="s">
        <v>32</v>
      </c>
      <c r="E29" s="16">
        <v>4</v>
      </c>
      <c r="F29" s="15">
        <v>4.0599999999999996</v>
      </c>
      <c r="G29" s="15">
        <v>2.66</v>
      </c>
      <c r="H29" s="15">
        <v>1.26</v>
      </c>
      <c r="I29" s="14"/>
      <c r="J29" s="15">
        <v>4.24</v>
      </c>
      <c r="K29" s="15">
        <v>7.03</v>
      </c>
      <c r="L29" s="15">
        <v>11.55</v>
      </c>
      <c r="M29" s="54"/>
      <c r="N29" s="15">
        <v>52.751225261000002</v>
      </c>
      <c r="O29" s="15">
        <v>7.1952249545000004</v>
      </c>
      <c r="P29" s="15" t="s">
        <v>13</v>
      </c>
      <c r="Q29" s="16" t="s">
        <v>13</v>
      </c>
      <c r="R29" s="37" t="s">
        <v>537</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33</v>
      </c>
      <c r="D30" s="17" t="s">
        <v>34</v>
      </c>
      <c r="E30" s="17">
        <v>5</v>
      </c>
      <c r="F30" s="14">
        <v>2.76</v>
      </c>
      <c r="G30" s="14">
        <v>2.08</v>
      </c>
      <c r="H30" s="14">
        <v>1.4</v>
      </c>
      <c r="I30" s="14"/>
      <c r="J30" s="14">
        <v>4.7</v>
      </c>
      <c r="K30" s="14">
        <v>6.05</v>
      </c>
      <c r="L30" s="14">
        <v>8.25</v>
      </c>
      <c r="M30" s="54"/>
      <c r="N30" s="14">
        <v>58.880705589000002</v>
      </c>
      <c r="O30" s="31">
        <v>16.995567727000001</v>
      </c>
      <c r="P30" s="31" t="s">
        <v>13</v>
      </c>
      <c r="Q30" s="17" t="s">
        <v>16</v>
      </c>
      <c r="R30" s="38" t="s">
        <v>538</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35</v>
      </c>
      <c r="D31" s="16" t="s">
        <v>36</v>
      </c>
      <c r="E31" s="16">
        <v>7</v>
      </c>
      <c r="F31" s="15">
        <v>79.75</v>
      </c>
      <c r="G31" s="15">
        <v>73.91</v>
      </c>
      <c r="H31" s="15">
        <v>68.08</v>
      </c>
      <c r="I31" s="14"/>
      <c r="J31" s="15">
        <v>82.25</v>
      </c>
      <c r="K31" s="15">
        <v>93.91</v>
      </c>
      <c r="L31" s="15">
        <v>112.78</v>
      </c>
      <c r="M31" s="54"/>
      <c r="N31" s="15">
        <v>65.260848632000005</v>
      </c>
      <c r="O31" s="15">
        <v>21.767074199</v>
      </c>
      <c r="P31" s="15" t="s">
        <v>16</v>
      </c>
      <c r="Q31" s="16" t="s">
        <v>16</v>
      </c>
      <c r="R31" s="37" t="s">
        <v>539</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417</v>
      </c>
      <c r="D32" s="17" t="s">
        <v>418</v>
      </c>
      <c r="E32" s="17">
        <v>4</v>
      </c>
      <c r="F32" s="14">
        <v>291.45</v>
      </c>
      <c r="G32" s="14">
        <v>224.3</v>
      </c>
      <c r="H32" s="14">
        <v>157.15</v>
      </c>
      <c r="I32" s="14"/>
      <c r="J32" s="14">
        <v>310.86</v>
      </c>
      <c r="K32" s="14">
        <v>445.15</v>
      </c>
      <c r="L32" s="14">
        <v>662.47</v>
      </c>
      <c r="M32" s="54"/>
      <c r="N32" s="14">
        <v>49.981297718999997</v>
      </c>
      <c r="O32" s="31">
        <v>3.4591874677000001</v>
      </c>
      <c r="P32" s="31" t="s">
        <v>16</v>
      </c>
      <c r="Q32" s="17" t="s">
        <v>13</v>
      </c>
      <c r="R32" s="38" t="s">
        <v>540</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408</v>
      </c>
      <c r="D33" s="16" t="s">
        <v>409</v>
      </c>
      <c r="E33" s="16">
        <v>7</v>
      </c>
      <c r="F33" s="15">
        <v>3.12</v>
      </c>
      <c r="G33" s="15">
        <v>2.11</v>
      </c>
      <c r="H33" s="15">
        <v>1.1000000000000001</v>
      </c>
      <c r="I33" s="14"/>
      <c r="J33" s="15">
        <v>5.97</v>
      </c>
      <c r="K33" s="15">
        <v>7.98</v>
      </c>
      <c r="L33" s="15">
        <v>11.24</v>
      </c>
      <c r="M33" s="54"/>
      <c r="N33" s="15">
        <v>65.283499047000006</v>
      </c>
      <c r="O33" s="15">
        <v>2.6740674091000001</v>
      </c>
      <c r="P33" s="15" t="s">
        <v>13</v>
      </c>
      <c r="Q33" s="16" t="s">
        <v>16</v>
      </c>
      <c r="R33" s="37" t="s">
        <v>541</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380</v>
      </c>
      <c r="D34" s="17" t="s">
        <v>381</v>
      </c>
      <c r="E34" s="17">
        <v>5</v>
      </c>
      <c r="F34" s="14">
        <v>164.57</v>
      </c>
      <c r="G34" s="14">
        <v>142.53</v>
      </c>
      <c r="H34" s="14">
        <v>120.5</v>
      </c>
      <c r="I34" s="14"/>
      <c r="J34" s="14">
        <v>169.18</v>
      </c>
      <c r="K34" s="14">
        <v>213.24</v>
      </c>
      <c r="L34" s="14">
        <v>284.54000000000002</v>
      </c>
      <c r="M34" s="54"/>
      <c r="N34" s="14">
        <v>49.382094840000001</v>
      </c>
      <c r="O34" s="31">
        <v>5.8896150150000004</v>
      </c>
      <c r="P34" s="31" t="s">
        <v>16</v>
      </c>
      <c r="Q34" s="17" t="s">
        <v>13</v>
      </c>
      <c r="R34" s="38" t="s">
        <v>542</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37</v>
      </c>
      <c r="D35" s="16" t="s">
        <v>38</v>
      </c>
      <c r="E35" s="16">
        <v>9</v>
      </c>
      <c r="F35" s="15">
        <v>8.7200000000000006</v>
      </c>
      <c r="G35" s="15">
        <v>7.84</v>
      </c>
      <c r="H35" s="15">
        <v>6.96</v>
      </c>
      <c r="I35" s="14"/>
      <c r="J35" s="15">
        <v>10.199999999999999</v>
      </c>
      <c r="K35" s="15">
        <v>11.95</v>
      </c>
      <c r="L35" s="15">
        <v>14.79</v>
      </c>
      <c r="M35" s="54"/>
      <c r="N35" s="15">
        <v>62.519349699999999</v>
      </c>
      <c r="O35" s="15">
        <v>85.519149181999992</v>
      </c>
      <c r="P35" s="15" t="s">
        <v>16</v>
      </c>
      <c r="Q35" s="16" t="s">
        <v>16</v>
      </c>
      <c r="R35" s="37" t="s">
        <v>543</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39</v>
      </c>
      <c r="D36" s="17" t="s">
        <v>40</v>
      </c>
      <c r="E36" s="17">
        <v>0</v>
      </c>
      <c r="F36" s="14">
        <v>103.05</v>
      </c>
      <c r="G36" s="14">
        <v>75.17</v>
      </c>
      <c r="H36" s="14">
        <v>47.3</v>
      </c>
      <c r="I36" s="14"/>
      <c r="J36" s="14">
        <v>109.85</v>
      </c>
      <c r="K36" s="14">
        <v>165.59</v>
      </c>
      <c r="L36" s="14">
        <v>255.78</v>
      </c>
      <c r="M36" s="54"/>
      <c r="N36" s="14">
        <v>43.074625638000001</v>
      </c>
      <c r="O36" s="31">
        <v>90.495673729999993</v>
      </c>
      <c r="P36" s="31" t="s">
        <v>13</v>
      </c>
      <c r="Q36" s="17" t="s">
        <v>13</v>
      </c>
      <c r="R36" s="38" t="s">
        <v>544</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41</v>
      </c>
      <c r="D37" s="16" t="s">
        <v>42</v>
      </c>
      <c r="E37" s="16">
        <v>10</v>
      </c>
      <c r="F37" s="15">
        <v>12.3</v>
      </c>
      <c r="G37" s="15">
        <v>11.21</v>
      </c>
      <c r="H37" s="15">
        <v>10.130000000000001</v>
      </c>
      <c r="I37" s="14"/>
      <c r="J37" s="15">
        <v>14.66</v>
      </c>
      <c r="K37" s="15">
        <v>16.82</v>
      </c>
      <c r="L37" s="15">
        <v>20.32</v>
      </c>
      <c r="M37" s="54"/>
      <c r="N37" s="15">
        <v>73.964691227000003</v>
      </c>
      <c r="O37" s="15">
        <v>29.315979682000002</v>
      </c>
      <c r="P37" s="15" t="s">
        <v>16</v>
      </c>
      <c r="Q37" s="16" t="s">
        <v>16</v>
      </c>
      <c r="R37" s="37" t="s">
        <v>545</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44</v>
      </c>
      <c r="E38" s="17">
        <v>9</v>
      </c>
      <c r="F38" s="14">
        <v>52.17</v>
      </c>
      <c r="G38" s="14">
        <v>46.58</v>
      </c>
      <c r="H38" s="14">
        <v>40.99</v>
      </c>
      <c r="I38" s="14"/>
      <c r="J38" s="14">
        <v>67.84</v>
      </c>
      <c r="K38" s="14">
        <v>79.010000000000005</v>
      </c>
      <c r="L38" s="14">
        <v>97.09</v>
      </c>
      <c r="M38" s="54"/>
      <c r="N38" s="14">
        <v>54.146470352000001</v>
      </c>
      <c r="O38" s="31">
        <v>565.20595536000008</v>
      </c>
      <c r="P38" s="31" t="s">
        <v>16</v>
      </c>
      <c r="Q38" s="17" t="s">
        <v>16</v>
      </c>
      <c r="R38" s="38" t="s">
        <v>546</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43</v>
      </c>
      <c r="D39" s="16" t="s">
        <v>45</v>
      </c>
      <c r="E39" s="16">
        <v>6</v>
      </c>
      <c r="F39" s="15">
        <v>51.11</v>
      </c>
      <c r="G39" s="15">
        <v>45.78</v>
      </c>
      <c r="H39" s="15">
        <v>40.450000000000003</v>
      </c>
      <c r="I39" s="14"/>
      <c r="J39" s="15">
        <v>65.25</v>
      </c>
      <c r="K39" s="15">
        <v>75.900000000000006</v>
      </c>
      <c r="L39" s="15">
        <v>93.14</v>
      </c>
      <c r="M39" s="54"/>
      <c r="N39" s="15">
        <v>54.905380952000002</v>
      </c>
      <c r="O39" s="15">
        <v>78.197739499999997</v>
      </c>
      <c r="P39" s="15" t="s">
        <v>13</v>
      </c>
      <c r="Q39" s="16" t="s">
        <v>16</v>
      </c>
      <c r="R39" s="37" t="s">
        <v>547</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419</v>
      </c>
      <c r="D40" s="17" t="s">
        <v>420</v>
      </c>
      <c r="E40" s="17">
        <v>0</v>
      </c>
      <c r="F40" s="14">
        <v>1.2</v>
      </c>
      <c r="G40" s="14">
        <v>0.21</v>
      </c>
      <c r="H40" s="14">
        <v>-0.77</v>
      </c>
      <c r="I40" s="14"/>
      <c r="J40" s="14">
        <v>1.34</v>
      </c>
      <c r="K40" s="14">
        <v>3.31</v>
      </c>
      <c r="L40" s="14">
        <v>6.51</v>
      </c>
      <c r="M40" s="54"/>
      <c r="N40" s="14">
        <v>24.91004826</v>
      </c>
      <c r="O40" s="31">
        <v>1.3016793635999999</v>
      </c>
      <c r="P40" s="31" t="s">
        <v>13</v>
      </c>
      <c r="Q40" s="17" t="s">
        <v>13</v>
      </c>
      <c r="R40" s="38" t="s">
        <v>548</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367</v>
      </c>
      <c r="D41" s="16" t="s">
        <v>368</v>
      </c>
      <c r="E41" s="16">
        <v>6</v>
      </c>
      <c r="F41" s="15">
        <v>23.16</v>
      </c>
      <c r="G41" s="15">
        <v>11.77</v>
      </c>
      <c r="H41" s="15">
        <v>0.39</v>
      </c>
      <c r="I41" s="14"/>
      <c r="J41" s="15">
        <v>53.41</v>
      </c>
      <c r="K41" s="15">
        <v>76.17</v>
      </c>
      <c r="L41" s="15">
        <v>113</v>
      </c>
      <c r="M41" s="54"/>
      <c r="N41" s="15">
        <v>52.815673298999997</v>
      </c>
      <c r="O41" s="15">
        <v>2.8776035000000002</v>
      </c>
      <c r="P41" s="15" t="s">
        <v>13</v>
      </c>
      <c r="Q41" s="16" t="s">
        <v>16</v>
      </c>
      <c r="R41" s="37" t="s">
        <v>549</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46</v>
      </c>
      <c r="D42" s="17" t="s">
        <v>47</v>
      </c>
      <c r="E42" s="17">
        <v>6</v>
      </c>
      <c r="F42" s="14">
        <v>18.809999999999999</v>
      </c>
      <c r="G42" s="14">
        <v>14.86</v>
      </c>
      <c r="H42" s="14">
        <v>10.92</v>
      </c>
      <c r="I42" s="14"/>
      <c r="J42" s="14">
        <v>28.86</v>
      </c>
      <c r="K42" s="14">
        <v>36.74</v>
      </c>
      <c r="L42" s="14">
        <v>49.5</v>
      </c>
      <c r="M42" s="54"/>
      <c r="N42" s="14">
        <v>60.783301588</v>
      </c>
      <c r="O42" s="31">
        <v>52.924118590999996</v>
      </c>
      <c r="P42" s="31" t="s">
        <v>13</v>
      </c>
      <c r="Q42" s="17" t="s">
        <v>16</v>
      </c>
      <c r="R42" s="38" t="s">
        <v>550</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48</v>
      </c>
      <c r="D43" s="16" t="s">
        <v>49</v>
      </c>
      <c r="E43" s="16">
        <v>10</v>
      </c>
      <c r="F43" s="15">
        <v>15.19</v>
      </c>
      <c r="G43" s="15">
        <v>13.32</v>
      </c>
      <c r="H43" s="15">
        <v>11.46</v>
      </c>
      <c r="I43" s="14"/>
      <c r="J43" s="15">
        <v>20.02</v>
      </c>
      <c r="K43" s="15">
        <v>23.74</v>
      </c>
      <c r="L43" s="15">
        <v>29.77</v>
      </c>
      <c r="M43" s="54"/>
      <c r="N43" s="15">
        <v>64.161391011000006</v>
      </c>
      <c r="O43" s="15">
        <v>632.80249841</v>
      </c>
      <c r="P43" s="15" t="s">
        <v>16</v>
      </c>
      <c r="Q43" s="16" t="s">
        <v>16</v>
      </c>
      <c r="R43" s="37" t="s">
        <v>551</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50</v>
      </c>
      <c r="D44" s="17" t="s">
        <v>51</v>
      </c>
      <c r="E44" s="17">
        <v>9</v>
      </c>
      <c r="F44" s="14">
        <v>5.29</v>
      </c>
      <c r="G44" s="14">
        <v>4.91</v>
      </c>
      <c r="H44" s="14">
        <v>4.54</v>
      </c>
      <c r="I44" s="14"/>
      <c r="J44" s="14">
        <v>5.82</v>
      </c>
      <c r="K44" s="14">
        <v>6.56</v>
      </c>
      <c r="L44" s="14">
        <v>7.75</v>
      </c>
      <c r="M44" s="54"/>
      <c r="N44" s="14">
        <v>53.415947133000003</v>
      </c>
      <c r="O44" s="31">
        <v>6.4192992272999998</v>
      </c>
      <c r="P44" s="31" t="s">
        <v>16</v>
      </c>
      <c r="Q44" s="17" t="s">
        <v>16</v>
      </c>
      <c r="R44" s="38" t="s">
        <v>552</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52</v>
      </c>
      <c r="D45" s="16" t="s">
        <v>53</v>
      </c>
      <c r="E45" s="16">
        <v>6</v>
      </c>
      <c r="F45" s="15">
        <v>14.32</v>
      </c>
      <c r="G45" s="15">
        <v>12.62</v>
      </c>
      <c r="H45" s="15">
        <v>10.93</v>
      </c>
      <c r="I45" s="14"/>
      <c r="J45" s="15">
        <v>18.62</v>
      </c>
      <c r="K45" s="15">
        <v>22</v>
      </c>
      <c r="L45" s="15">
        <v>27.47</v>
      </c>
      <c r="M45" s="54"/>
      <c r="N45" s="15">
        <v>65.825765386</v>
      </c>
      <c r="O45" s="15">
        <v>26.279062681999999</v>
      </c>
      <c r="P45" s="15" t="s">
        <v>13</v>
      </c>
      <c r="Q45" s="16" t="s">
        <v>16</v>
      </c>
      <c r="R45" s="37" t="s">
        <v>553</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54</v>
      </c>
      <c r="D46" s="17" t="s">
        <v>55</v>
      </c>
      <c r="E46" s="17">
        <v>9</v>
      </c>
      <c r="F46" s="14">
        <v>39.49</v>
      </c>
      <c r="G46" s="14">
        <v>37.380000000000003</v>
      </c>
      <c r="H46" s="14">
        <v>35.270000000000003</v>
      </c>
      <c r="I46" s="14"/>
      <c r="J46" s="14">
        <v>40.39</v>
      </c>
      <c r="K46" s="14">
        <v>44.6</v>
      </c>
      <c r="L46" s="14">
        <v>51.42</v>
      </c>
      <c r="M46" s="54"/>
      <c r="N46" s="14">
        <v>75.166383049999993</v>
      </c>
      <c r="O46" s="31">
        <v>298.60979931999998</v>
      </c>
      <c r="P46" s="31" t="s">
        <v>16</v>
      </c>
      <c r="Q46" s="17" t="s">
        <v>16</v>
      </c>
      <c r="R46" s="38" t="s">
        <v>554</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56</v>
      </c>
      <c r="D47" s="16" t="s">
        <v>57</v>
      </c>
      <c r="E47" s="16">
        <v>9</v>
      </c>
      <c r="F47" s="15">
        <v>23.21</v>
      </c>
      <c r="G47" s="15">
        <v>21.11</v>
      </c>
      <c r="H47" s="15">
        <v>19.010000000000002</v>
      </c>
      <c r="I47" s="14"/>
      <c r="J47" s="15">
        <v>28.41</v>
      </c>
      <c r="K47" s="15">
        <v>32.6</v>
      </c>
      <c r="L47" s="15">
        <v>39.39</v>
      </c>
      <c r="M47" s="54"/>
      <c r="N47" s="15">
        <v>55.862715373999997</v>
      </c>
      <c r="O47" s="15">
        <v>7.6774452727</v>
      </c>
      <c r="P47" s="15" t="s">
        <v>16</v>
      </c>
      <c r="Q47" s="16" t="s">
        <v>16</v>
      </c>
      <c r="R47" s="37" t="s">
        <v>555</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382</v>
      </c>
      <c r="D48" s="17" t="s">
        <v>383</v>
      </c>
      <c r="E48" s="17">
        <v>0</v>
      </c>
      <c r="F48" s="14">
        <v>125.31</v>
      </c>
      <c r="G48" s="14">
        <v>119.75</v>
      </c>
      <c r="H48" s="14">
        <v>114.19</v>
      </c>
      <c r="I48" s="14"/>
      <c r="J48" s="14">
        <v>127.65</v>
      </c>
      <c r="K48" s="14">
        <v>138.76</v>
      </c>
      <c r="L48" s="14">
        <v>156.75</v>
      </c>
      <c r="M48" s="54"/>
      <c r="N48" s="14">
        <v>42.086256147999997</v>
      </c>
      <c r="O48" s="31">
        <v>3.0892137382000002</v>
      </c>
      <c r="P48" s="31" t="s">
        <v>13</v>
      </c>
      <c r="Q48" s="17" t="s">
        <v>13</v>
      </c>
      <c r="R48" s="38" t="s">
        <v>556</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401</v>
      </c>
      <c r="D49" s="16" t="s">
        <v>402</v>
      </c>
      <c r="E49" s="16">
        <v>9</v>
      </c>
      <c r="F49" s="15">
        <v>10.39</v>
      </c>
      <c r="G49" s="15">
        <v>9.6</v>
      </c>
      <c r="H49" s="15">
        <v>8.81</v>
      </c>
      <c r="I49" s="14"/>
      <c r="J49" s="15">
        <v>11.75</v>
      </c>
      <c r="K49" s="15">
        <v>13.32</v>
      </c>
      <c r="L49" s="15">
        <v>15.86</v>
      </c>
      <c r="M49" s="54"/>
      <c r="N49" s="15">
        <v>67.301856014999998</v>
      </c>
      <c r="O49" s="15">
        <v>1.8287317273000001</v>
      </c>
      <c r="P49" s="15" t="s">
        <v>16</v>
      </c>
      <c r="Q49" s="16" t="s">
        <v>16</v>
      </c>
      <c r="R49" s="37" t="s">
        <v>557</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58</v>
      </c>
      <c r="D50" s="17" t="s">
        <v>59</v>
      </c>
      <c r="E50" s="17">
        <v>6</v>
      </c>
      <c r="F50" s="14">
        <v>6.03</v>
      </c>
      <c r="G50" s="14">
        <v>5.18</v>
      </c>
      <c r="H50" s="14">
        <v>4.34</v>
      </c>
      <c r="I50" s="14"/>
      <c r="J50" s="14">
        <v>8.4499999999999993</v>
      </c>
      <c r="K50" s="14">
        <v>10.130000000000001</v>
      </c>
      <c r="L50" s="14">
        <v>12.85</v>
      </c>
      <c r="M50" s="54"/>
      <c r="N50" s="14">
        <v>56.537120170999998</v>
      </c>
      <c r="O50" s="31">
        <v>3.8462551363999999</v>
      </c>
      <c r="P50" s="31" t="s">
        <v>13</v>
      </c>
      <c r="Q50" s="17" t="s">
        <v>16</v>
      </c>
      <c r="R50" s="38" t="s">
        <v>558</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60</v>
      </c>
      <c r="D51" s="16" t="s">
        <v>61</v>
      </c>
      <c r="E51" s="16">
        <v>6</v>
      </c>
      <c r="F51" s="15">
        <v>15.1</v>
      </c>
      <c r="G51" s="15">
        <v>13.08</v>
      </c>
      <c r="H51" s="15">
        <v>11.06</v>
      </c>
      <c r="I51" s="14"/>
      <c r="J51" s="15">
        <v>20.63</v>
      </c>
      <c r="K51" s="15">
        <v>24.66</v>
      </c>
      <c r="L51" s="15">
        <v>31.2</v>
      </c>
      <c r="M51" s="54"/>
      <c r="N51" s="15">
        <v>66.703214525999996</v>
      </c>
      <c r="O51" s="15">
        <v>4.2133411818000006</v>
      </c>
      <c r="P51" s="15" t="s">
        <v>13</v>
      </c>
      <c r="Q51" s="16" t="s">
        <v>16</v>
      </c>
      <c r="R51" s="37" t="s">
        <v>559</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63</v>
      </c>
      <c r="E52" s="17">
        <v>10</v>
      </c>
      <c r="F52" s="14">
        <v>15.95</v>
      </c>
      <c r="G52" s="14">
        <v>14.86</v>
      </c>
      <c r="H52" s="14">
        <v>13.77</v>
      </c>
      <c r="I52" s="14"/>
      <c r="J52" s="14">
        <v>18.170000000000002</v>
      </c>
      <c r="K52" s="14">
        <v>20.34</v>
      </c>
      <c r="L52" s="14">
        <v>23.85</v>
      </c>
      <c r="M52" s="54"/>
      <c r="N52" s="14">
        <v>84.581947224999993</v>
      </c>
      <c r="O52" s="31">
        <v>128.2282879</v>
      </c>
      <c r="P52" s="31" t="s">
        <v>16</v>
      </c>
      <c r="Q52" s="17" t="s">
        <v>16</v>
      </c>
      <c r="R52" s="38" t="s">
        <v>560</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62</v>
      </c>
      <c r="D53" s="16" t="s">
        <v>64</v>
      </c>
      <c r="E53" s="16">
        <v>10</v>
      </c>
      <c r="F53" s="15">
        <v>18.32</v>
      </c>
      <c r="G53" s="15">
        <v>16.989999999999998</v>
      </c>
      <c r="H53" s="15">
        <v>15.66</v>
      </c>
      <c r="I53" s="14"/>
      <c r="J53" s="15">
        <v>21.11</v>
      </c>
      <c r="K53" s="15">
        <v>23.76</v>
      </c>
      <c r="L53" s="15">
        <v>28.06</v>
      </c>
      <c r="M53" s="54"/>
      <c r="N53" s="15">
        <v>80.24942944</v>
      </c>
      <c r="O53" s="15">
        <v>560.04076454999995</v>
      </c>
      <c r="P53" s="15" t="s">
        <v>16</v>
      </c>
      <c r="Q53" s="16" t="s">
        <v>16</v>
      </c>
      <c r="R53" s="37" t="s">
        <v>561</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65</v>
      </c>
      <c r="D54" s="17" t="s">
        <v>66</v>
      </c>
      <c r="E54" s="17">
        <v>6</v>
      </c>
      <c r="F54" s="14">
        <v>21.26</v>
      </c>
      <c r="G54" s="14">
        <v>19.75</v>
      </c>
      <c r="H54" s="14">
        <v>18.25</v>
      </c>
      <c r="I54" s="14"/>
      <c r="J54" s="14">
        <v>21.84</v>
      </c>
      <c r="K54" s="14">
        <v>24.84</v>
      </c>
      <c r="L54" s="14">
        <v>29.7</v>
      </c>
      <c r="M54" s="54"/>
      <c r="N54" s="14">
        <v>43.393766634000002</v>
      </c>
      <c r="O54" s="31">
        <v>42.215400864000003</v>
      </c>
      <c r="P54" s="31" t="s">
        <v>16</v>
      </c>
      <c r="Q54" s="17" t="s">
        <v>13</v>
      </c>
      <c r="R54" s="38" t="s">
        <v>562</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349</v>
      </c>
      <c r="D55" s="16" t="s">
        <v>350</v>
      </c>
      <c r="E55" s="16">
        <v>10</v>
      </c>
      <c r="F55" s="15">
        <v>15.12</v>
      </c>
      <c r="G55" s="15">
        <v>13.9</v>
      </c>
      <c r="H55" s="15">
        <v>12.69</v>
      </c>
      <c r="I55" s="14"/>
      <c r="J55" s="15">
        <v>16.100000000000001</v>
      </c>
      <c r="K55" s="15">
        <v>18.52</v>
      </c>
      <c r="L55" s="15">
        <v>22.44</v>
      </c>
      <c r="M55" s="54"/>
      <c r="N55" s="15">
        <v>86.848259326999994</v>
      </c>
      <c r="O55" s="15">
        <v>68.334149000000011</v>
      </c>
      <c r="P55" s="15" t="s">
        <v>16</v>
      </c>
      <c r="Q55" s="16" t="s">
        <v>16</v>
      </c>
      <c r="R55" s="37" t="s">
        <v>563</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67</v>
      </c>
      <c r="D56" s="17" t="s">
        <v>68</v>
      </c>
      <c r="E56" s="17">
        <v>7</v>
      </c>
      <c r="F56" s="14">
        <v>20.25</v>
      </c>
      <c r="G56" s="14">
        <v>18.2</v>
      </c>
      <c r="H56" s="14">
        <v>16.149999999999999</v>
      </c>
      <c r="I56" s="14"/>
      <c r="J56" s="14">
        <v>25.48</v>
      </c>
      <c r="K56" s="14">
        <v>29.57</v>
      </c>
      <c r="L56" s="14">
        <v>36.19</v>
      </c>
      <c r="M56" s="54"/>
      <c r="N56" s="14">
        <v>66.468998111000005</v>
      </c>
      <c r="O56" s="31">
        <v>379.76117991000001</v>
      </c>
      <c r="P56" s="31" t="s">
        <v>13</v>
      </c>
      <c r="Q56" s="17" t="s">
        <v>16</v>
      </c>
      <c r="R56" s="38" t="s">
        <v>564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421</v>
      </c>
      <c r="D57" s="16" t="s">
        <v>422</v>
      </c>
      <c r="E57" s="16">
        <v>6</v>
      </c>
      <c r="F57" s="15">
        <v>18.739999999999998</v>
      </c>
      <c r="G57" s="15">
        <v>17.22</v>
      </c>
      <c r="H57" s="15">
        <v>15.71</v>
      </c>
      <c r="I57" s="14"/>
      <c r="J57" s="15">
        <v>22.75</v>
      </c>
      <c r="K57" s="15">
        <v>25.77</v>
      </c>
      <c r="L57" s="15">
        <v>30.66</v>
      </c>
      <c r="M57" s="54"/>
      <c r="N57" s="15">
        <v>75.860373197000001</v>
      </c>
      <c r="O57" s="15">
        <v>2.0249105455</v>
      </c>
      <c r="P57" s="15" t="s">
        <v>13</v>
      </c>
      <c r="Q57" s="16" t="s">
        <v>16</v>
      </c>
      <c r="R57" s="37" t="s">
        <v>565</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69</v>
      </c>
      <c r="D58" s="17" t="s">
        <v>70</v>
      </c>
      <c r="E58" s="17">
        <v>2</v>
      </c>
      <c r="F58" s="14">
        <v>6.37</v>
      </c>
      <c r="G58" s="14">
        <v>4.03</v>
      </c>
      <c r="H58" s="14">
        <v>1.7</v>
      </c>
      <c r="I58" s="14"/>
      <c r="J58" s="14">
        <v>6.71</v>
      </c>
      <c r="K58" s="14">
        <v>11.37</v>
      </c>
      <c r="L58" s="14">
        <v>18.920000000000002</v>
      </c>
      <c r="M58" s="54"/>
      <c r="N58" s="14">
        <v>44.049787096999999</v>
      </c>
      <c r="O58" s="31">
        <v>68.9240815</v>
      </c>
      <c r="P58" s="31" t="s">
        <v>13</v>
      </c>
      <c r="Q58" s="17" t="s">
        <v>13</v>
      </c>
      <c r="R58" s="38" t="s">
        <v>566</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71</v>
      </c>
      <c r="D59" s="16" t="s">
        <v>72</v>
      </c>
      <c r="E59" s="16">
        <v>6</v>
      </c>
      <c r="F59" s="15">
        <v>18.88</v>
      </c>
      <c r="G59" s="15">
        <v>17.059999999999999</v>
      </c>
      <c r="H59" s="15">
        <v>15.25</v>
      </c>
      <c r="I59" s="14"/>
      <c r="J59" s="15">
        <v>19.350000000000001</v>
      </c>
      <c r="K59" s="15">
        <v>22.97</v>
      </c>
      <c r="L59" s="15">
        <v>28.83</v>
      </c>
      <c r="M59" s="54"/>
      <c r="N59" s="15">
        <v>49.452190194000003</v>
      </c>
      <c r="O59" s="15">
        <v>91.259982999999991</v>
      </c>
      <c r="P59" s="15" t="s">
        <v>16</v>
      </c>
      <c r="Q59" s="16" t="s">
        <v>13</v>
      </c>
      <c r="R59" s="37" t="s">
        <v>567</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423</v>
      </c>
      <c r="D60" s="17" t="s">
        <v>424</v>
      </c>
      <c r="E60" s="17">
        <v>7</v>
      </c>
      <c r="F60" s="14">
        <v>28.89</v>
      </c>
      <c r="G60" s="14">
        <v>24.57</v>
      </c>
      <c r="H60" s="14">
        <v>20.25</v>
      </c>
      <c r="I60" s="14"/>
      <c r="J60" s="14">
        <v>35.72</v>
      </c>
      <c r="K60" s="14">
        <v>44.35</v>
      </c>
      <c r="L60" s="14">
        <v>58.31</v>
      </c>
      <c r="M60" s="54"/>
      <c r="N60" s="14">
        <v>56.302363352</v>
      </c>
      <c r="O60" s="31">
        <v>6.2263349627000002</v>
      </c>
      <c r="P60" s="31" t="s">
        <v>16</v>
      </c>
      <c r="Q60" s="17" t="s">
        <v>16</v>
      </c>
      <c r="R60" s="38" t="s">
        <v>568</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73</v>
      </c>
      <c r="D61" s="16" t="s">
        <v>74</v>
      </c>
      <c r="E61" s="16">
        <v>10</v>
      </c>
      <c r="F61" s="15">
        <v>56.18</v>
      </c>
      <c r="G61" s="15">
        <v>50.99</v>
      </c>
      <c r="H61" s="15">
        <v>45.81</v>
      </c>
      <c r="I61" s="14"/>
      <c r="J61" s="15">
        <v>65.5</v>
      </c>
      <c r="K61" s="15">
        <v>75.86</v>
      </c>
      <c r="L61" s="15">
        <v>92.63</v>
      </c>
      <c r="M61" s="54"/>
      <c r="N61" s="15">
        <v>75.961174029999995</v>
      </c>
      <c r="O61" s="15">
        <v>569.59898123000005</v>
      </c>
      <c r="P61" s="15" t="s">
        <v>16</v>
      </c>
      <c r="Q61" s="16" t="s">
        <v>16</v>
      </c>
      <c r="R61" s="37" t="s">
        <v>569</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75</v>
      </c>
      <c r="D62" s="17" t="s">
        <v>76</v>
      </c>
      <c r="E62" s="17">
        <v>9</v>
      </c>
      <c r="F62" s="14">
        <v>21.64</v>
      </c>
      <c r="G62" s="14">
        <v>20.04</v>
      </c>
      <c r="H62" s="14">
        <v>18.440000000000001</v>
      </c>
      <c r="I62" s="14"/>
      <c r="J62" s="14">
        <v>22.13</v>
      </c>
      <c r="K62" s="14">
        <v>25.32</v>
      </c>
      <c r="L62" s="14">
        <v>30.48</v>
      </c>
      <c r="M62" s="54"/>
      <c r="N62" s="14">
        <v>95.252929773000005</v>
      </c>
      <c r="O62" s="31">
        <v>123.31672177</v>
      </c>
      <c r="P62" s="31" t="s">
        <v>16</v>
      </c>
      <c r="Q62" s="17" t="s">
        <v>16</v>
      </c>
      <c r="R62" s="38" t="s">
        <v>570</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77</v>
      </c>
      <c r="D63" s="16" t="s">
        <v>78</v>
      </c>
      <c r="E63" s="16">
        <v>7</v>
      </c>
      <c r="F63" s="15">
        <v>5.13</v>
      </c>
      <c r="G63" s="15">
        <v>4.33</v>
      </c>
      <c r="H63" s="15">
        <v>3.53</v>
      </c>
      <c r="I63" s="14"/>
      <c r="J63" s="15">
        <v>7.3</v>
      </c>
      <c r="K63" s="15">
        <v>8.89</v>
      </c>
      <c r="L63" s="15">
        <v>11.48</v>
      </c>
      <c r="M63" s="54"/>
      <c r="N63" s="15">
        <v>70.404318473000004</v>
      </c>
      <c r="O63" s="15">
        <v>3.9229209544999999</v>
      </c>
      <c r="P63" s="15" t="s">
        <v>13</v>
      </c>
      <c r="Q63" s="16" t="s">
        <v>16</v>
      </c>
      <c r="R63" s="37" t="s">
        <v>571</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79</v>
      </c>
      <c r="D64" s="17" t="s">
        <v>80</v>
      </c>
      <c r="E64" s="17">
        <v>3</v>
      </c>
      <c r="F64" s="14">
        <v>1.06</v>
      </c>
      <c r="G64" s="14">
        <v>0.36</v>
      </c>
      <c r="H64" s="14">
        <v>-0.32</v>
      </c>
      <c r="I64" s="14"/>
      <c r="J64" s="14">
        <v>1.19</v>
      </c>
      <c r="K64" s="14">
        <v>2.57</v>
      </c>
      <c r="L64" s="14">
        <v>4.8099999999999996</v>
      </c>
      <c r="M64" s="54"/>
      <c r="N64" s="14">
        <v>49.08803048</v>
      </c>
      <c r="O64" s="31">
        <v>4.0492340908999997</v>
      </c>
      <c r="P64" s="31" t="s">
        <v>13</v>
      </c>
      <c r="Q64" s="17" t="s">
        <v>13</v>
      </c>
      <c r="R64" s="38" t="s">
        <v>572</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81</v>
      </c>
      <c r="D65" s="16" t="s">
        <v>82</v>
      </c>
      <c r="E65" s="16">
        <v>9</v>
      </c>
      <c r="F65" s="15">
        <v>10.76</v>
      </c>
      <c r="G65" s="15">
        <v>10.49</v>
      </c>
      <c r="H65" s="15">
        <v>10.220000000000001</v>
      </c>
      <c r="I65" s="14"/>
      <c r="J65" s="15">
        <v>10.85</v>
      </c>
      <c r="K65" s="15">
        <v>11.38</v>
      </c>
      <c r="L65" s="15">
        <v>12.24</v>
      </c>
      <c r="M65" s="54"/>
      <c r="N65" s="15">
        <v>60.931707244000002</v>
      </c>
      <c r="O65" s="15">
        <v>22.914989727000002</v>
      </c>
      <c r="P65" s="15" t="s">
        <v>16</v>
      </c>
      <c r="Q65" s="16" t="s">
        <v>16</v>
      </c>
      <c r="R65" s="37" t="s">
        <v>573</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83</v>
      </c>
      <c r="D66" s="17" t="s">
        <v>84</v>
      </c>
      <c r="E66" s="17">
        <v>5</v>
      </c>
      <c r="F66" s="14">
        <v>10.58</v>
      </c>
      <c r="G66" s="14">
        <v>9.25</v>
      </c>
      <c r="H66" s="14">
        <v>7.92</v>
      </c>
      <c r="I66" s="14"/>
      <c r="J66" s="14">
        <v>13.83</v>
      </c>
      <c r="K66" s="14">
        <v>16.48</v>
      </c>
      <c r="L66" s="14">
        <v>20.77</v>
      </c>
      <c r="M66" s="54"/>
      <c r="N66" s="14">
        <v>52.075376906000002</v>
      </c>
      <c r="O66" s="31">
        <v>75.398128909000008</v>
      </c>
      <c r="P66" s="31" t="s">
        <v>13</v>
      </c>
      <c r="Q66" s="17" t="s">
        <v>16</v>
      </c>
      <c r="R66" s="38" t="s">
        <v>574</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86</v>
      </c>
      <c r="E67" s="16">
        <v>9</v>
      </c>
      <c r="F67" s="15">
        <v>11.19</v>
      </c>
      <c r="G67" s="15">
        <v>10.27</v>
      </c>
      <c r="H67" s="15">
        <v>9.36</v>
      </c>
      <c r="I67" s="14"/>
      <c r="J67" s="15">
        <v>13.33</v>
      </c>
      <c r="K67" s="15">
        <v>15.15</v>
      </c>
      <c r="L67" s="15">
        <v>18.11</v>
      </c>
      <c r="M67" s="54"/>
      <c r="N67" s="15">
        <v>71.475068903999997</v>
      </c>
      <c r="O67" s="15">
        <v>158.53603686</v>
      </c>
      <c r="P67" s="15" t="s">
        <v>16</v>
      </c>
      <c r="Q67" s="16" t="s">
        <v>16</v>
      </c>
      <c r="R67" s="37" t="s">
        <v>575</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576</v>
      </c>
      <c r="D68" s="17" t="s">
        <v>577</v>
      </c>
      <c r="E68" s="17">
        <v>9</v>
      </c>
      <c r="F68" s="14">
        <v>70.34</v>
      </c>
      <c r="G68" s="14">
        <v>66.63</v>
      </c>
      <c r="H68" s="14">
        <v>62.93</v>
      </c>
      <c r="I68" s="14"/>
      <c r="J68" s="14">
        <v>73.400000000000006</v>
      </c>
      <c r="K68" s="14">
        <v>80.8</v>
      </c>
      <c r="L68" s="14">
        <v>92.78</v>
      </c>
      <c r="M68" s="54"/>
      <c r="N68" s="14">
        <v>50.476331784000003</v>
      </c>
      <c r="O68" s="31">
        <v>1.3101395855</v>
      </c>
      <c r="P68" s="31" t="s">
        <v>16</v>
      </c>
      <c r="Q68" s="17" t="s">
        <v>16</v>
      </c>
      <c r="R68" s="38" t="s">
        <v>578</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87</v>
      </c>
      <c r="D69" s="16" t="s">
        <v>88</v>
      </c>
      <c r="E69" s="16">
        <v>6</v>
      </c>
      <c r="F69" s="15">
        <v>2.31</v>
      </c>
      <c r="G69" s="15">
        <v>1.92</v>
      </c>
      <c r="H69" s="15">
        <v>1.54</v>
      </c>
      <c r="I69" s="14"/>
      <c r="J69" s="15">
        <v>3.38</v>
      </c>
      <c r="K69" s="15">
        <v>4.1399999999999997</v>
      </c>
      <c r="L69" s="15">
        <v>5.39</v>
      </c>
      <c r="M69" s="54"/>
      <c r="N69" s="15">
        <v>62.779889617000002</v>
      </c>
      <c r="O69" s="15">
        <v>59.525995272999999</v>
      </c>
      <c r="P69" s="15" t="s">
        <v>13</v>
      </c>
      <c r="Q69" s="16" t="s">
        <v>16</v>
      </c>
      <c r="R69" s="37" t="s">
        <v>579</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580</v>
      </c>
      <c r="D70" s="17" t="s">
        <v>581</v>
      </c>
      <c r="E70" s="17">
        <v>3</v>
      </c>
      <c r="F70" s="14">
        <v>32.43</v>
      </c>
      <c r="G70" s="14">
        <v>27.65</v>
      </c>
      <c r="H70" s="14">
        <v>22.88</v>
      </c>
      <c r="I70" s="14"/>
      <c r="J70" s="14">
        <v>34.22</v>
      </c>
      <c r="K70" s="14">
        <v>43.76</v>
      </c>
      <c r="L70" s="14">
        <v>59.21</v>
      </c>
      <c r="M70" s="54"/>
      <c r="N70" s="14">
        <v>46.992916614999999</v>
      </c>
      <c r="O70" s="31">
        <v>1.8674015308999998</v>
      </c>
      <c r="P70" s="31" t="s">
        <v>13</v>
      </c>
      <c r="Q70" s="17" t="s">
        <v>13</v>
      </c>
      <c r="R70" s="38" t="s">
        <v>582</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365</v>
      </c>
      <c r="D71" s="16" t="s">
        <v>366</v>
      </c>
      <c r="E71" s="16">
        <v>6</v>
      </c>
      <c r="F71" s="15" t="s">
        <v>29</v>
      </c>
      <c r="G71" s="15" t="s">
        <v>29</v>
      </c>
      <c r="H71" s="15" t="s">
        <v>29</v>
      </c>
      <c r="I71" s="14"/>
      <c r="J71" s="15" t="s">
        <v>29</v>
      </c>
      <c r="K71" s="15" t="s">
        <v>29</v>
      </c>
      <c r="L71" s="15" t="s">
        <v>29</v>
      </c>
      <c r="M71" s="54"/>
      <c r="N71" s="15" t="s">
        <v>29</v>
      </c>
      <c r="O71" s="15" t="s">
        <v>29</v>
      </c>
      <c r="P71" s="15" t="s">
        <v>29</v>
      </c>
      <c r="Q71" s="16" t="s">
        <v>29</v>
      </c>
      <c r="R71" s="37" t="s">
        <v>30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89</v>
      </c>
      <c r="D72" s="17" t="s">
        <v>90</v>
      </c>
      <c r="E72" s="17">
        <v>9</v>
      </c>
      <c r="F72" s="14">
        <v>65.41</v>
      </c>
      <c r="G72" s="14">
        <v>59.68</v>
      </c>
      <c r="H72" s="14">
        <v>53.96</v>
      </c>
      <c r="I72" s="14"/>
      <c r="J72" s="14">
        <v>67.569999999999993</v>
      </c>
      <c r="K72" s="14">
        <v>79.010000000000005</v>
      </c>
      <c r="L72" s="14">
        <v>97.54</v>
      </c>
      <c r="M72" s="54"/>
      <c r="N72" s="14">
        <v>85.840865652999994</v>
      </c>
      <c r="O72" s="31">
        <v>404.94101576999998</v>
      </c>
      <c r="P72" s="31" t="s">
        <v>16</v>
      </c>
      <c r="Q72" s="17" t="s">
        <v>16</v>
      </c>
      <c r="R72" s="38" t="s">
        <v>583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91</v>
      </c>
      <c r="D73" s="16" t="s">
        <v>92</v>
      </c>
      <c r="E73" s="16">
        <v>10</v>
      </c>
      <c r="F73" s="15">
        <v>15.2</v>
      </c>
      <c r="G73" s="15">
        <v>14.25</v>
      </c>
      <c r="H73" s="15">
        <v>13.3</v>
      </c>
      <c r="I73" s="14"/>
      <c r="J73" s="15">
        <v>16.87</v>
      </c>
      <c r="K73" s="15">
        <v>18.760000000000002</v>
      </c>
      <c r="L73" s="15">
        <v>21.82</v>
      </c>
      <c r="M73" s="54"/>
      <c r="N73" s="15">
        <v>69.938330143000002</v>
      </c>
      <c r="O73" s="15">
        <v>274.16166764000002</v>
      </c>
      <c r="P73" s="15" t="s">
        <v>16</v>
      </c>
      <c r="Q73" s="16" t="s">
        <v>16</v>
      </c>
      <c r="R73" s="37" t="s">
        <v>584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93</v>
      </c>
      <c r="D74" s="17" t="s">
        <v>94</v>
      </c>
      <c r="E74" s="17">
        <v>6</v>
      </c>
      <c r="F74" s="14">
        <v>3.93</v>
      </c>
      <c r="G74" s="14">
        <v>2.98</v>
      </c>
      <c r="H74" s="14">
        <v>2.0299999999999998</v>
      </c>
      <c r="I74" s="14"/>
      <c r="J74" s="14">
        <v>6.27</v>
      </c>
      <c r="K74" s="14">
        <v>8.16</v>
      </c>
      <c r="L74" s="14">
        <v>11.23</v>
      </c>
      <c r="M74" s="54"/>
      <c r="N74" s="14">
        <v>73.084525869000004</v>
      </c>
      <c r="O74" s="31">
        <v>118.15948076999999</v>
      </c>
      <c r="P74" s="31" t="s">
        <v>13</v>
      </c>
      <c r="Q74" s="17" t="s">
        <v>16</v>
      </c>
      <c r="R74" s="38" t="s">
        <v>585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95</v>
      </c>
      <c r="D75" s="16" t="s">
        <v>96</v>
      </c>
      <c r="E75" s="16">
        <v>9</v>
      </c>
      <c r="F75" s="15">
        <v>46.96</v>
      </c>
      <c r="G75" s="15">
        <v>43.61</v>
      </c>
      <c r="H75" s="15">
        <v>40.26</v>
      </c>
      <c r="I75" s="14"/>
      <c r="J75" s="15">
        <v>52.99</v>
      </c>
      <c r="K75" s="15">
        <v>59.68</v>
      </c>
      <c r="L75" s="15">
        <v>70.5</v>
      </c>
      <c r="M75" s="54"/>
      <c r="N75" s="15">
        <v>75.030692177999995</v>
      </c>
      <c r="O75" s="15">
        <v>53.923020636000004</v>
      </c>
      <c r="P75" s="15" t="s">
        <v>16</v>
      </c>
      <c r="Q75" s="16" t="s">
        <v>16</v>
      </c>
      <c r="R75" s="37" t="s">
        <v>586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587</v>
      </c>
      <c r="D76" s="17" t="s">
        <v>588</v>
      </c>
      <c r="E76" s="17">
        <v>7</v>
      </c>
      <c r="F76" s="14">
        <v>43.3</v>
      </c>
      <c r="G76" s="14">
        <v>34.6</v>
      </c>
      <c r="H76" s="14">
        <v>25.9</v>
      </c>
      <c r="I76" s="14"/>
      <c r="J76" s="14">
        <v>49.01</v>
      </c>
      <c r="K76" s="14">
        <v>66.400000000000006</v>
      </c>
      <c r="L76" s="14">
        <v>94.56</v>
      </c>
      <c r="M76" s="54"/>
      <c r="N76" s="14">
        <v>50.522133588999999</v>
      </c>
      <c r="O76" s="31">
        <v>1.0478978618000001</v>
      </c>
      <c r="P76" s="31" t="s">
        <v>16</v>
      </c>
      <c r="Q76" s="17" t="s">
        <v>16</v>
      </c>
      <c r="R76" s="38" t="s">
        <v>589</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97</v>
      </c>
      <c r="D77" s="16" t="s">
        <v>98</v>
      </c>
      <c r="E77" s="16">
        <v>10</v>
      </c>
      <c r="F77" s="15">
        <v>4.92</v>
      </c>
      <c r="G77" s="15">
        <v>4.5599999999999996</v>
      </c>
      <c r="H77" s="15">
        <v>4.2</v>
      </c>
      <c r="I77" s="14"/>
      <c r="J77" s="15">
        <v>5.23</v>
      </c>
      <c r="K77" s="15">
        <v>5.94</v>
      </c>
      <c r="L77" s="15">
        <v>7.09</v>
      </c>
      <c r="M77" s="54"/>
      <c r="N77" s="15">
        <v>87.055546961999994</v>
      </c>
      <c r="O77" s="15">
        <v>43.104843409000004</v>
      </c>
      <c r="P77" s="15" t="s">
        <v>16</v>
      </c>
      <c r="Q77" s="16" t="s">
        <v>16</v>
      </c>
      <c r="R77" s="37" t="s">
        <v>590</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450</v>
      </c>
      <c r="D78" s="17" t="s">
        <v>451</v>
      </c>
      <c r="E78" s="17">
        <v>3</v>
      </c>
      <c r="F78" s="14">
        <v>14.13</v>
      </c>
      <c r="G78" s="14">
        <v>12.44</v>
      </c>
      <c r="H78" s="14">
        <v>10.75</v>
      </c>
      <c r="I78" s="14"/>
      <c r="J78" s="14">
        <v>15</v>
      </c>
      <c r="K78" s="14">
        <v>18.37</v>
      </c>
      <c r="L78" s="14">
        <v>23.84</v>
      </c>
      <c r="M78" s="54"/>
      <c r="N78" s="14">
        <v>25.455700019999998</v>
      </c>
      <c r="O78" s="31">
        <v>1.4883558181999998</v>
      </c>
      <c r="P78" s="31" t="s">
        <v>13</v>
      </c>
      <c r="Q78" s="17" t="s">
        <v>13</v>
      </c>
      <c r="R78" s="38" t="s">
        <v>591</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99</v>
      </c>
      <c r="D79" s="16" t="s">
        <v>100</v>
      </c>
      <c r="E79" s="16">
        <v>8</v>
      </c>
      <c r="F79" s="15">
        <v>33.659999999999997</v>
      </c>
      <c r="G79" s="15">
        <v>30.91</v>
      </c>
      <c r="H79" s="15">
        <v>28.16</v>
      </c>
      <c r="I79" s="14"/>
      <c r="J79" s="15">
        <v>37.340000000000003</v>
      </c>
      <c r="K79" s="15">
        <v>42.83</v>
      </c>
      <c r="L79" s="15">
        <v>51.71</v>
      </c>
      <c r="M79" s="54"/>
      <c r="N79" s="15">
        <v>54.591371051000003</v>
      </c>
      <c r="O79" s="15">
        <v>134.186092</v>
      </c>
      <c r="P79" s="15" t="s">
        <v>16</v>
      </c>
      <c r="Q79" s="16" t="s">
        <v>16</v>
      </c>
      <c r="R79" s="37" t="s">
        <v>592</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101</v>
      </c>
      <c r="D80" s="17" t="s">
        <v>102</v>
      </c>
      <c r="E80" s="17">
        <v>1</v>
      </c>
      <c r="F80" s="14">
        <v>1.24</v>
      </c>
      <c r="G80" s="14">
        <v>0.81</v>
      </c>
      <c r="H80" s="14">
        <v>0.39</v>
      </c>
      <c r="I80" s="14"/>
      <c r="J80" s="14">
        <v>1.29</v>
      </c>
      <c r="K80" s="14">
        <v>2.13</v>
      </c>
      <c r="L80" s="14">
        <v>3.5</v>
      </c>
      <c r="M80" s="54"/>
      <c r="N80" s="14">
        <v>33.788711419999998</v>
      </c>
      <c r="O80" s="31">
        <v>11.365922726999999</v>
      </c>
      <c r="P80" s="31" t="s">
        <v>13</v>
      </c>
      <c r="Q80" s="17" t="s">
        <v>13</v>
      </c>
      <c r="R80" s="38" t="s">
        <v>593</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104</v>
      </c>
      <c r="E81" s="16">
        <v>6</v>
      </c>
      <c r="F81" s="15">
        <v>22.87</v>
      </c>
      <c r="G81" s="15">
        <v>19.96</v>
      </c>
      <c r="H81" s="15">
        <v>17.05</v>
      </c>
      <c r="I81" s="14"/>
      <c r="J81" s="15">
        <v>29.17</v>
      </c>
      <c r="K81" s="15">
        <v>34.979999999999997</v>
      </c>
      <c r="L81" s="15">
        <v>44.39</v>
      </c>
      <c r="M81" s="54"/>
      <c r="N81" s="15">
        <v>57.825892179</v>
      </c>
      <c r="O81" s="15">
        <v>142.43385617999999</v>
      </c>
      <c r="P81" s="15" t="s">
        <v>13</v>
      </c>
      <c r="Q81" s="16" t="s">
        <v>16</v>
      </c>
      <c r="R81" s="37" t="s">
        <v>594</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103</v>
      </c>
      <c r="D82" s="17" t="s">
        <v>105</v>
      </c>
      <c r="E82" s="17">
        <v>5</v>
      </c>
      <c r="F82" s="14">
        <v>21.06</v>
      </c>
      <c r="G82" s="14">
        <v>18.09</v>
      </c>
      <c r="H82" s="14">
        <v>15.13</v>
      </c>
      <c r="I82" s="14"/>
      <c r="J82" s="14">
        <v>27.72</v>
      </c>
      <c r="K82" s="14">
        <v>33.64</v>
      </c>
      <c r="L82" s="14">
        <v>43.22</v>
      </c>
      <c r="M82" s="54"/>
      <c r="N82" s="14">
        <v>58.396323121000002</v>
      </c>
      <c r="O82" s="31">
        <v>11.015875271999999</v>
      </c>
      <c r="P82" s="31" t="s">
        <v>13</v>
      </c>
      <c r="Q82" s="17" t="s">
        <v>16</v>
      </c>
      <c r="R82" s="38" t="s">
        <v>595</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596</v>
      </c>
      <c r="D83" s="16" t="s">
        <v>597</v>
      </c>
      <c r="E83" s="16">
        <v>2</v>
      </c>
      <c r="F83" s="15">
        <v>2.58</v>
      </c>
      <c r="G83" s="15">
        <v>2.12</v>
      </c>
      <c r="H83" s="15">
        <v>1.66</v>
      </c>
      <c r="I83" s="14"/>
      <c r="J83" s="15">
        <v>2.64</v>
      </c>
      <c r="K83" s="15">
        <v>3.55</v>
      </c>
      <c r="L83" s="15">
        <v>5.03</v>
      </c>
      <c r="M83" s="54"/>
      <c r="N83" s="15">
        <v>46.979402125</v>
      </c>
      <c r="O83" s="15">
        <v>1.7564914544999999</v>
      </c>
      <c r="P83" s="15" t="s">
        <v>13</v>
      </c>
      <c r="Q83" s="16" t="s">
        <v>13</v>
      </c>
      <c r="R83" s="37" t="s">
        <v>598</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510</v>
      </c>
      <c r="D84" s="17" t="s">
        <v>511</v>
      </c>
      <c r="E84" s="17">
        <v>7</v>
      </c>
      <c r="F84" s="14">
        <v>131.75</v>
      </c>
      <c r="G84" s="14">
        <v>104.08</v>
      </c>
      <c r="H84" s="14">
        <v>76.42</v>
      </c>
      <c r="I84" s="14"/>
      <c r="J84" s="14">
        <v>140.44999999999999</v>
      </c>
      <c r="K84" s="14">
        <v>195.77</v>
      </c>
      <c r="L84" s="14">
        <v>285.3</v>
      </c>
      <c r="M84" s="54"/>
      <c r="N84" s="14">
        <v>57.060692643000003</v>
      </c>
      <c r="O84" s="31">
        <v>1.13551278</v>
      </c>
      <c r="P84" s="31" t="s">
        <v>16</v>
      </c>
      <c r="Q84" s="17" t="s">
        <v>16</v>
      </c>
      <c r="R84" s="38" t="s">
        <v>599</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512</v>
      </c>
      <c r="D85" s="16" t="s">
        <v>513</v>
      </c>
      <c r="E85" s="16">
        <v>7</v>
      </c>
      <c r="F85" s="15">
        <v>2220</v>
      </c>
      <c r="G85" s="15">
        <v>1703.47</v>
      </c>
      <c r="H85" s="15">
        <v>1186.95</v>
      </c>
      <c r="I85" s="14"/>
      <c r="J85" s="15">
        <v>2389.9499999999998</v>
      </c>
      <c r="K85" s="15">
        <v>3422.99</v>
      </c>
      <c r="L85" s="15">
        <v>5094.6000000000004</v>
      </c>
      <c r="M85" s="54"/>
      <c r="N85" s="15">
        <v>56.82439214</v>
      </c>
      <c r="O85" s="15">
        <v>2.5671150941000001</v>
      </c>
      <c r="P85" s="15" t="s">
        <v>16</v>
      </c>
      <c r="Q85" s="16" t="s">
        <v>16</v>
      </c>
      <c r="R85" s="37" t="s">
        <v>600</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106</v>
      </c>
      <c r="D86" s="17" t="s">
        <v>107</v>
      </c>
      <c r="E86" s="17">
        <v>9</v>
      </c>
      <c r="F86" s="14">
        <v>17.899999999999999</v>
      </c>
      <c r="G86" s="14">
        <v>16.260000000000002</v>
      </c>
      <c r="H86" s="14">
        <v>14.62</v>
      </c>
      <c r="I86" s="14"/>
      <c r="J86" s="14">
        <v>18.71</v>
      </c>
      <c r="K86" s="14">
        <v>21.98</v>
      </c>
      <c r="L86" s="14">
        <v>27.28</v>
      </c>
      <c r="M86" s="54"/>
      <c r="N86" s="14">
        <v>59.200080685000003</v>
      </c>
      <c r="O86" s="31">
        <v>7.1174094999999999</v>
      </c>
      <c r="P86" s="31" t="s">
        <v>16</v>
      </c>
      <c r="Q86" s="17" t="s">
        <v>16</v>
      </c>
      <c r="R86" s="38" t="s">
        <v>601</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108</v>
      </c>
      <c r="D87" s="16" t="s">
        <v>109</v>
      </c>
      <c r="E87" s="16">
        <v>6</v>
      </c>
      <c r="F87" s="15">
        <v>4.87</v>
      </c>
      <c r="G87" s="15">
        <v>4.3899999999999997</v>
      </c>
      <c r="H87" s="15">
        <v>3.92</v>
      </c>
      <c r="I87" s="14"/>
      <c r="J87" s="15">
        <v>5.98</v>
      </c>
      <c r="K87" s="15">
        <v>6.92</v>
      </c>
      <c r="L87" s="15">
        <v>8.4499999999999993</v>
      </c>
      <c r="M87" s="54"/>
      <c r="N87" s="15">
        <v>60.188858459000002</v>
      </c>
      <c r="O87" s="15">
        <v>8.9110281364000006</v>
      </c>
      <c r="P87" s="15" t="s">
        <v>13</v>
      </c>
      <c r="Q87" s="16" t="s">
        <v>16</v>
      </c>
      <c r="R87" s="37" t="s">
        <v>602</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110</v>
      </c>
      <c r="D88" s="17" t="s">
        <v>111</v>
      </c>
      <c r="E88" s="17">
        <v>6</v>
      </c>
      <c r="F88" s="14">
        <v>11.03</v>
      </c>
      <c r="G88" s="14">
        <v>9.44</v>
      </c>
      <c r="H88" s="14">
        <v>7.86</v>
      </c>
      <c r="I88" s="14"/>
      <c r="J88" s="14">
        <v>15.41</v>
      </c>
      <c r="K88" s="14">
        <v>18.57</v>
      </c>
      <c r="L88" s="14">
        <v>23.68</v>
      </c>
      <c r="M88" s="54"/>
      <c r="N88" s="14">
        <v>61.203207055</v>
      </c>
      <c r="O88" s="31">
        <v>8.6359217272999995</v>
      </c>
      <c r="P88" s="31" t="s">
        <v>13</v>
      </c>
      <c r="Q88" s="17" t="s">
        <v>16</v>
      </c>
      <c r="R88" s="38" t="s">
        <v>603</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112</v>
      </c>
      <c r="D89" s="16" t="s">
        <v>113</v>
      </c>
      <c r="E89" s="16">
        <v>3</v>
      </c>
      <c r="F89" s="15">
        <v>13.04</v>
      </c>
      <c r="G89" s="15">
        <v>12.07</v>
      </c>
      <c r="H89" s="15">
        <v>11.11</v>
      </c>
      <c r="I89" s="14"/>
      <c r="J89" s="15">
        <v>13.42</v>
      </c>
      <c r="K89" s="15">
        <v>15.34</v>
      </c>
      <c r="L89" s="15">
        <v>18.46</v>
      </c>
      <c r="M89" s="54"/>
      <c r="N89" s="15">
        <v>46.020171470999998</v>
      </c>
      <c r="O89" s="15">
        <v>102.75315377000001</v>
      </c>
      <c r="P89" s="15" t="s">
        <v>13</v>
      </c>
      <c r="Q89" s="16" t="s">
        <v>13</v>
      </c>
      <c r="R89" s="37" t="s">
        <v>604</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114</v>
      </c>
      <c r="D90" s="17" t="s">
        <v>115</v>
      </c>
      <c r="E90" s="17">
        <v>7</v>
      </c>
      <c r="F90" s="14">
        <v>7.62</v>
      </c>
      <c r="G90" s="14">
        <v>6.56</v>
      </c>
      <c r="H90" s="14">
        <v>5.5</v>
      </c>
      <c r="I90" s="14"/>
      <c r="J90" s="14">
        <v>10.07</v>
      </c>
      <c r="K90" s="14">
        <v>12.18</v>
      </c>
      <c r="L90" s="14">
        <v>15.6</v>
      </c>
      <c r="M90" s="54"/>
      <c r="N90" s="14">
        <v>64.049739931999994</v>
      </c>
      <c r="O90" s="31">
        <v>32.160819909000004</v>
      </c>
      <c r="P90" s="31" t="s">
        <v>13</v>
      </c>
      <c r="Q90" s="17" t="s">
        <v>16</v>
      </c>
      <c r="R90" s="38" t="s">
        <v>605</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425</v>
      </c>
      <c r="D91" s="16" t="s">
        <v>426</v>
      </c>
      <c r="E91" s="16">
        <v>7</v>
      </c>
      <c r="F91" s="15">
        <v>201.21</v>
      </c>
      <c r="G91" s="15">
        <v>178.76</v>
      </c>
      <c r="H91" s="15">
        <v>156.32</v>
      </c>
      <c r="I91" s="14"/>
      <c r="J91" s="15">
        <v>214.47</v>
      </c>
      <c r="K91" s="15">
        <v>259.35000000000002</v>
      </c>
      <c r="L91" s="15">
        <v>331.98</v>
      </c>
      <c r="M91" s="54"/>
      <c r="N91" s="15">
        <v>49.954002717000002</v>
      </c>
      <c r="O91" s="15">
        <v>4.3942118118</v>
      </c>
      <c r="P91" s="15" t="s">
        <v>16</v>
      </c>
      <c r="Q91" s="16" t="s">
        <v>16</v>
      </c>
      <c r="R91" s="37" t="s">
        <v>606</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116</v>
      </c>
      <c r="D92" s="17" t="s">
        <v>117</v>
      </c>
      <c r="E92" s="17">
        <v>4</v>
      </c>
      <c r="F92" s="14">
        <v>150</v>
      </c>
      <c r="G92" s="14" t="s">
        <v>29</v>
      </c>
      <c r="H92" s="14" t="s">
        <v>29</v>
      </c>
      <c r="I92" s="14"/>
      <c r="J92" s="14" t="s">
        <v>29</v>
      </c>
      <c r="K92" s="14" t="s">
        <v>29</v>
      </c>
      <c r="L92" s="14" t="s">
        <v>29</v>
      </c>
      <c r="M92" s="54"/>
      <c r="N92" s="14">
        <v>94.064508982000007</v>
      </c>
      <c r="O92" s="31">
        <v>1.0764285713999999</v>
      </c>
      <c r="P92" s="31" t="s">
        <v>13</v>
      </c>
      <c r="Q92" s="17" t="s">
        <v>16</v>
      </c>
      <c r="R92" s="38" t="s">
        <v>29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118</v>
      </c>
      <c r="D93" s="16" t="s">
        <v>119</v>
      </c>
      <c r="E93" s="16">
        <v>9</v>
      </c>
      <c r="F93" s="15">
        <v>84.15</v>
      </c>
      <c r="G93" s="15">
        <v>77.66</v>
      </c>
      <c r="H93" s="15">
        <v>71.180000000000007</v>
      </c>
      <c r="I93" s="14"/>
      <c r="J93" s="15">
        <v>88.81</v>
      </c>
      <c r="K93" s="15">
        <v>101.77</v>
      </c>
      <c r="L93" s="15">
        <v>122.75</v>
      </c>
      <c r="M93" s="54"/>
      <c r="N93" s="15">
        <v>62.083266168999998</v>
      </c>
      <c r="O93" s="15">
        <v>395.87850135999997</v>
      </c>
      <c r="P93" s="15" t="s">
        <v>16</v>
      </c>
      <c r="Q93" s="16" t="s">
        <v>16</v>
      </c>
      <c r="R93" s="37" t="s">
        <v>607</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120</v>
      </c>
      <c r="D94" s="17" t="s">
        <v>121</v>
      </c>
      <c r="E94" s="17">
        <v>10</v>
      </c>
      <c r="F94" s="14">
        <v>50.72</v>
      </c>
      <c r="G94" s="14">
        <v>46.39</v>
      </c>
      <c r="H94" s="14">
        <v>42.06</v>
      </c>
      <c r="I94" s="14"/>
      <c r="J94" s="14">
        <v>59.25</v>
      </c>
      <c r="K94" s="14">
        <v>67.900000000000006</v>
      </c>
      <c r="L94" s="14">
        <v>81.91</v>
      </c>
      <c r="M94" s="54"/>
      <c r="N94" s="14">
        <v>79.834971784000004</v>
      </c>
      <c r="O94" s="31">
        <v>121.86744713</v>
      </c>
      <c r="P94" s="31" t="s">
        <v>16</v>
      </c>
      <c r="Q94" s="17" t="s">
        <v>16</v>
      </c>
      <c r="R94" s="38" t="s">
        <v>608</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122</v>
      </c>
      <c r="D95" s="16" t="s">
        <v>123</v>
      </c>
      <c r="E95" s="16">
        <v>10</v>
      </c>
      <c r="F95" s="15">
        <v>26.61</v>
      </c>
      <c r="G95" s="15">
        <v>24.06</v>
      </c>
      <c r="H95" s="15">
        <v>21.52</v>
      </c>
      <c r="I95" s="14"/>
      <c r="J95" s="15">
        <v>28.12</v>
      </c>
      <c r="K95" s="15">
        <v>33.200000000000003</v>
      </c>
      <c r="L95" s="15">
        <v>41.43</v>
      </c>
      <c r="M95" s="54"/>
      <c r="N95" s="15">
        <v>69.283650108000003</v>
      </c>
      <c r="O95" s="15">
        <v>194.02237604999999</v>
      </c>
      <c r="P95" s="15" t="s">
        <v>16</v>
      </c>
      <c r="Q95" s="16" t="s">
        <v>16</v>
      </c>
      <c r="R95" s="37" t="s">
        <v>609</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124</v>
      </c>
      <c r="D96" s="17" t="s">
        <v>125</v>
      </c>
      <c r="E96" s="17">
        <v>5</v>
      </c>
      <c r="F96" s="14">
        <v>33.04</v>
      </c>
      <c r="G96" s="14">
        <v>30.49</v>
      </c>
      <c r="H96" s="14">
        <v>27.95</v>
      </c>
      <c r="I96" s="14"/>
      <c r="J96" s="14">
        <v>33.58</v>
      </c>
      <c r="K96" s="14">
        <v>38.659999999999997</v>
      </c>
      <c r="L96" s="14">
        <v>46.88</v>
      </c>
      <c r="M96" s="54"/>
      <c r="N96" s="14">
        <v>54.701774288000003</v>
      </c>
      <c r="O96" s="31">
        <v>74.290188318000006</v>
      </c>
      <c r="P96" s="31" t="s">
        <v>16</v>
      </c>
      <c r="Q96" s="17" t="s">
        <v>13</v>
      </c>
      <c r="R96" s="38" t="s">
        <v>610</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611</v>
      </c>
      <c r="D97" s="16" t="s">
        <v>612</v>
      </c>
      <c r="E97" s="16">
        <v>4</v>
      </c>
      <c r="F97" s="15">
        <v>0.78</v>
      </c>
      <c r="G97" s="15">
        <v>0.67</v>
      </c>
      <c r="H97" s="15">
        <v>0.56999999999999995</v>
      </c>
      <c r="I97" s="14"/>
      <c r="J97" s="15">
        <v>1.06</v>
      </c>
      <c r="K97" s="15">
        <v>1.26</v>
      </c>
      <c r="L97" s="15">
        <v>1.6</v>
      </c>
      <c r="M97" s="54"/>
      <c r="N97" s="15">
        <v>48.657508669999999</v>
      </c>
      <c r="O97" s="15">
        <v>1.0011201818</v>
      </c>
      <c r="P97" s="15" t="s">
        <v>13</v>
      </c>
      <c r="Q97" s="16" t="s">
        <v>16</v>
      </c>
      <c r="R97" s="37" t="s">
        <v>613</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126</v>
      </c>
      <c r="D98" s="17" t="s">
        <v>127</v>
      </c>
      <c r="E98" s="17">
        <v>10</v>
      </c>
      <c r="F98" s="14">
        <v>40.36</v>
      </c>
      <c r="G98" s="14">
        <v>37.29</v>
      </c>
      <c r="H98" s="14">
        <v>34.22</v>
      </c>
      <c r="I98" s="14"/>
      <c r="J98" s="14">
        <v>46.32</v>
      </c>
      <c r="K98" s="14">
        <v>52.45</v>
      </c>
      <c r="L98" s="14">
        <v>62.38</v>
      </c>
      <c r="M98" s="54"/>
      <c r="N98" s="14">
        <v>69.652568025999997</v>
      </c>
      <c r="O98" s="31">
        <v>289.91855022999999</v>
      </c>
      <c r="P98" s="31" t="s">
        <v>16</v>
      </c>
      <c r="Q98" s="17" t="s">
        <v>16</v>
      </c>
      <c r="R98" s="38" t="s">
        <v>614</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411</v>
      </c>
      <c r="D99" s="16" t="s">
        <v>412</v>
      </c>
      <c r="E99" s="16">
        <v>3</v>
      </c>
      <c r="F99" s="15">
        <v>22.83</v>
      </c>
      <c r="G99" s="15">
        <v>20.190000000000001</v>
      </c>
      <c r="H99" s="15">
        <v>17.55</v>
      </c>
      <c r="I99" s="14"/>
      <c r="J99" s="15">
        <v>23.55</v>
      </c>
      <c r="K99" s="15">
        <v>28.82</v>
      </c>
      <c r="L99" s="15">
        <v>37.35</v>
      </c>
      <c r="M99" s="54"/>
      <c r="N99" s="15">
        <v>40.917216461999999</v>
      </c>
      <c r="O99" s="15">
        <v>1.7715464999999999</v>
      </c>
      <c r="P99" s="15" t="s">
        <v>16</v>
      </c>
      <c r="Q99" s="16" t="s">
        <v>13</v>
      </c>
      <c r="R99" s="37" t="s">
        <v>615</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128</v>
      </c>
      <c r="D100" s="17" t="s">
        <v>129</v>
      </c>
      <c r="E100" s="17">
        <v>6</v>
      </c>
      <c r="F100" s="14">
        <v>5.44</v>
      </c>
      <c r="G100" s="14">
        <v>4.6900000000000004</v>
      </c>
      <c r="H100" s="14">
        <v>3.94</v>
      </c>
      <c r="I100" s="14"/>
      <c r="J100" s="14">
        <v>7.54</v>
      </c>
      <c r="K100" s="14">
        <v>9.0299999999999994</v>
      </c>
      <c r="L100" s="14">
        <v>11.46</v>
      </c>
      <c r="M100" s="54"/>
      <c r="N100" s="14">
        <v>57.483234441999997</v>
      </c>
      <c r="O100" s="31">
        <v>5.4782851817999996</v>
      </c>
      <c r="P100" s="31" t="s">
        <v>13</v>
      </c>
      <c r="Q100" s="17" t="s">
        <v>16</v>
      </c>
      <c r="R100" s="38" t="s">
        <v>616</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617</v>
      </c>
      <c r="D101" s="16" t="s">
        <v>618</v>
      </c>
      <c r="E101" s="16">
        <v>6</v>
      </c>
      <c r="F101" s="15">
        <v>87.61</v>
      </c>
      <c r="G101" s="15">
        <v>78.86</v>
      </c>
      <c r="H101" s="15">
        <v>70.11</v>
      </c>
      <c r="I101" s="14"/>
      <c r="J101" s="15">
        <v>92.39</v>
      </c>
      <c r="K101" s="15">
        <v>109.88</v>
      </c>
      <c r="L101" s="15">
        <v>138.19</v>
      </c>
      <c r="M101" s="54"/>
      <c r="N101" s="15">
        <v>43.912786310999998</v>
      </c>
      <c r="O101" s="15">
        <v>1.1084296145000001</v>
      </c>
      <c r="P101" s="15" t="s">
        <v>16</v>
      </c>
      <c r="Q101" s="16" t="s">
        <v>13</v>
      </c>
      <c r="R101" s="37" t="s">
        <v>619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130</v>
      </c>
      <c r="D102" s="17" t="s">
        <v>131</v>
      </c>
      <c r="E102" s="17">
        <v>6</v>
      </c>
      <c r="F102" s="14">
        <v>13.1</v>
      </c>
      <c r="G102" s="14">
        <v>11.85</v>
      </c>
      <c r="H102" s="14">
        <v>10.6</v>
      </c>
      <c r="I102" s="14"/>
      <c r="J102" s="14">
        <v>16.2</v>
      </c>
      <c r="K102" s="14">
        <v>18.690000000000001</v>
      </c>
      <c r="L102" s="14">
        <v>22.74</v>
      </c>
      <c r="M102" s="54"/>
      <c r="N102" s="14">
        <v>54.052969413</v>
      </c>
      <c r="O102" s="31">
        <v>18.762397499999999</v>
      </c>
      <c r="P102" s="31" t="s">
        <v>13</v>
      </c>
      <c r="Q102" s="17" t="s">
        <v>16</v>
      </c>
      <c r="R102" s="38" t="s">
        <v>620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132</v>
      </c>
      <c r="D103" s="16" t="s">
        <v>133</v>
      </c>
      <c r="E103" s="16">
        <v>3</v>
      </c>
      <c r="F103" s="15">
        <v>5.87</v>
      </c>
      <c r="G103" s="15">
        <v>4.9400000000000004</v>
      </c>
      <c r="H103" s="15">
        <v>4.0199999999999996</v>
      </c>
      <c r="I103" s="14"/>
      <c r="J103" s="15">
        <v>6.06</v>
      </c>
      <c r="K103" s="15">
        <v>7.9</v>
      </c>
      <c r="L103" s="15">
        <v>10.89</v>
      </c>
      <c r="M103" s="54"/>
      <c r="N103" s="15">
        <v>52.049627833999999</v>
      </c>
      <c r="O103" s="15">
        <v>4.5167968635999998</v>
      </c>
      <c r="P103" s="15" t="s">
        <v>13</v>
      </c>
      <c r="Q103" s="16" t="s">
        <v>13</v>
      </c>
      <c r="R103" s="37" t="s">
        <v>621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134</v>
      </c>
      <c r="D104" s="17" t="s">
        <v>135</v>
      </c>
      <c r="E104" s="17">
        <v>10</v>
      </c>
      <c r="F104" s="14">
        <v>15.9</v>
      </c>
      <c r="G104" s="14">
        <v>14.84</v>
      </c>
      <c r="H104" s="14">
        <v>13.79</v>
      </c>
      <c r="I104" s="14"/>
      <c r="J104" s="14">
        <v>17.72</v>
      </c>
      <c r="K104" s="14">
        <v>19.82</v>
      </c>
      <c r="L104" s="14">
        <v>23.23</v>
      </c>
      <c r="M104" s="54"/>
      <c r="N104" s="14">
        <v>74.103885516999995</v>
      </c>
      <c r="O104" s="31">
        <v>32.502970636000001</v>
      </c>
      <c r="P104" s="31" t="s">
        <v>16</v>
      </c>
      <c r="Q104" s="17" t="s">
        <v>16</v>
      </c>
      <c r="R104" s="38" t="s">
        <v>622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136</v>
      </c>
      <c r="D105" s="16" t="s">
        <v>137</v>
      </c>
      <c r="E105" s="16">
        <v>6</v>
      </c>
      <c r="F105" s="15">
        <v>19.89</v>
      </c>
      <c r="G105" s="15">
        <v>18.12</v>
      </c>
      <c r="H105" s="15">
        <v>16.36</v>
      </c>
      <c r="I105" s="14"/>
      <c r="J105" s="15">
        <v>24.81</v>
      </c>
      <c r="K105" s="15">
        <v>28.33</v>
      </c>
      <c r="L105" s="15">
        <v>34.03</v>
      </c>
      <c r="M105" s="54"/>
      <c r="N105" s="15">
        <v>56.640610424999998</v>
      </c>
      <c r="O105" s="15">
        <v>5.6516741363999996</v>
      </c>
      <c r="P105" s="15" t="s">
        <v>13</v>
      </c>
      <c r="Q105" s="16" t="s">
        <v>16</v>
      </c>
      <c r="R105" s="37" t="s">
        <v>623</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393</v>
      </c>
      <c r="D106" s="17" t="s">
        <v>394</v>
      </c>
      <c r="E106" s="17">
        <v>0</v>
      </c>
      <c r="F106" s="14">
        <v>0.61</v>
      </c>
      <c r="G106" s="14">
        <v>0.12</v>
      </c>
      <c r="H106" s="14">
        <v>-0.35</v>
      </c>
      <c r="I106" s="14"/>
      <c r="J106" s="14">
        <v>0.65</v>
      </c>
      <c r="K106" s="14">
        <v>1.61</v>
      </c>
      <c r="L106" s="14">
        <v>3.18</v>
      </c>
      <c r="M106" s="54"/>
      <c r="N106" s="14">
        <v>18.478651115000002</v>
      </c>
      <c r="O106" s="31">
        <v>2.7768322727000001</v>
      </c>
      <c r="P106" s="31" t="s">
        <v>13</v>
      </c>
      <c r="Q106" s="17" t="s">
        <v>13</v>
      </c>
      <c r="R106" s="38" t="s">
        <v>624</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138</v>
      </c>
      <c r="D107" s="16" t="s">
        <v>139</v>
      </c>
      <c r="E107" s="16">
        <v>10</v>
      </c>
      <c r="F107" s="15">
        <v>22.58</v>
      </c>
      <c r="G107" s="15">
        <v>20.11</v>
      </c>
      <c r="H107" s="15">
        <v>17.64</v>
      </c>
      <c r="I107" s="14"/>
      <c r="J107" s="15">
        <v>24.65</v>
      </c>
      <c r="K107" s="15">
        <v>29.58</v>
      </c>
      <c r="L107" s="15">
        <v>37.57</v>
      </c>
      <c r="M107" s="54"/>
      <c r="N107" s="15">
        <v>69.806491144000006</v>
      </c>
      <c r="O107" s="15">
        <v>216.133105</v>
      </c>
      <c r="P107" s="15" t="s">
        <v>16</v>
      </c>
      <c r="Q107" s="16" t="s">
        <v>16</v>
      </c>
      <c r="R107" s="37" t="s">
        <v>625</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140</v>
      </c>
      <c r="D108" s="17" t="s">
        <v>141</v>
      </c>
      <c r="E108" s="17">
        <v>9</v>
      </c>
      <c r="F108" s="14">
        <v>9.9499999999999993</v>
      </c>
      <c r="G108" s="14">
        <v>8.94</v>
      </c>
      <c r="H108" s="14">
        <v>7.94</v>
      </c>
      <c r="I108" s="14"/>
      <c r="J108" s="14">
        <v>10.77</v>
      </c>
      <c r="K108" s="14">
        <v>12.77</v>
      </c>
      <c r="L108" s="14">
        <v>16.010000000000002</v>
      </c>
      <c r="M108" s="54"/>
      <c r="N108" s="14">
        <v>71.404364994999995</v>
      </c>
      <c r="O108" s="31">
        <v>67.338286273000008</v>
      </c>
      <c r="P108" s="31" t="s">
        <v>16</v>
      </c>
      <c r="Q108" s="17" t="s">
        <v>16</v>
      </c>
      <c r="R108" s="38" t="s">
        <v>626</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142</v>
      </c>
      <c r="D109" s="16" t="s">
        <v>143</v>
      </c>
      <c r="E109" s="16">
        <v>6</v>
      </c>
      <c r="F109" s="15">
        <v>12.59</v>
      </c>
      <c r="G109" s="15">
        <v>10.33</v>
      </c>
      <c r="H109" s="15">
        <v>8.07</v>
      </c>
      <c r="I109" s="14"/>
      <c r="J109" s="15">
        <v>18.420000000000002</v>
      </c>
      <c r="K109" s="15">
        <v>22.93</v>
      </c>
      <c r="L109" s="15">
        <v>30.23</v>
      </c>
      <c r="M109" s="54"/>
      <c r="N109" s="15">
        <v>66.691070561999993</v>
      </c>
      <c r="O109" s="15">
        <v>37.927888227000004</v>
      </c>
      <c r="P109" s="15" t="s">
        <v>13</v>
      </c>
      <c r="Q109" s="16" t="s">
        <v>16</v>
      </c>
      <c r="R109" s="37" t="s">
        <v>627</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144</v>
      </c>
      <c r="D110" s="17" t="s">
        <v>145</v>
      </c>
      <c r="E110" s="17">
        <v>5</v>
      </c>
      <c r="F110" s="14">
        <v>3.82</v>
      </c>
      <c r="G110" s="14">
        <v>3.48</v>
      </c>
      <c r="H110" s="14">
        <v>3.15</v>
      </c>
      <c r="I110" s="14"/>
      <c r="J110" s="14">
        <v>4.75</v>
      </c>
      <c r="K110" s="14">
        <v>5.41</v>
      </c>
      <c r="L110" s="14">
        <v>6.48</v>
      </c>
      <c r="M110" s="54"/>
      <c r="N110" s="14">
        <v>59.594399140999997</v>
      </c>
      <c r="O110" s="31">
        <v>10.207092954</v>
      </c>
      <c r="P110" s="31" t="s">
        <v>13</v>
      </c>
      <c r="Q110" s="17" t="s">
        <v>16</v>
      </c>
      <c r="R110" s="38" t="s">
        <v>628</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146</v>
      </c>
      <c r="D111" s="16" t="s">
        <v>147</v>
      </c>
      <c r="E111" s="16">
        <v>7</v>
      </c>
      <c r="F111" s="15">
        <v>3.94</v>
      </c>
      <c r="G111" s="15">
        <v>3.3</v>
      </c>
      <c r="H111" s="15">
        <v>2.66</v>
      </c>
      <c r="I111" s="14"/>
      <c r="J111" s="15">
        <v>5.49</v>
      </c>
      <c r="K111" s="15">
        <v>6.76</v>
      </c>
      <c r="L111" s="15">
        <v>8.82</v>
      </c>
      <c r="M111" s="54"/>
      <c r="N111" s="15">
        <v>60.199574314000003</v>
      </c>
      <c r="O111" s="15">
        <v>19.971958136000001</v>
      </c>
      <c r="P111" s="15" t="s">
        <v>13</v>
      </c>
      <c r="Q111" s="16" t="s">
        <v>16</v>
      </c>
      <c r="R111" s="37" t="s">
        <v>629</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148</v>
      </c>
      <c r="D112" s="17" t="s">
        <v>149</v>
      </c>
      <c r="E112" s="17">
        <v>5</v>
      </c>
      <c r="F112" s="14">
        <v>10.029999999999999</v>
      </c>
      <c r="G112" s="14">
        <v>8.8699999999999992</v>
      </c>
      <c r="H112" s="14">
        <v>7.71</v>
      </c>
      <c r="I112" s="14"/>
      <c r="J112" s="14">
        <v>13.19</v>
      </c>
      <c r="K112" s="14">
        <v>15.5</v>
      </c>
      <c r="L112" s="14">
        <v>19.239999999999998</v>
      </c>
      <c r="M112" s="54"/>
      <c r="N112" s="14">
        <v>52.318224225000002</v>
      </c>
      <c r="O112" s="31">
        <v>22.747386408999997</v>
      </c>
      <c r="P112" s="31" t="s">
        <v>13</v>
      </c>
      <c r="Q112" s="17" t="s">
        <v>16</v>
      </c>
      <c r="R112" s="38" t="s">
        <v>630</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354</v>
      </c>
      <c r="D113" s="16" t="s">
        <v>355</v>
      </c>
      <c r="E113" s="16">
        <v>6</v>
      </c>
      <c r="F113" s="15" t="s">
        <v>29</v>
      </c>
      <c r="G113" s="15" t="s">
        <v>29</v>
      </c>
      <c r="H113" s="15" t="s">
        <v>29</v>
      </c>
      <c r="I113" s="14"/>
      <c r="J113" s="15" t="s">
        <v>29</v>
      </c>
      <c r="K113" s="15" t="s">
        <v>29</v>
      </c>
      <c r="L113" s="15" t="s">
        <v>29</v>
      </c>
      <c r="M113" s="54"/>
      <c r="N113" s="15" t="s">
        <v>29</v>
      </c>
      <c r="O113" s="15" t="s">
        <v>29</v>
      </c>
      <c r="P113" s="15" t="s">
        <v>29</v>
      </c>
      <c r="Q113" s="16" t="s">
        <v>29</v>
      </c>
      <c r="R113" s="37" t="s">
        <v>30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427</v>
      </c>
      <c r="D114" s="17" t="s">
        <v>428</v>
      </c>
      <c r="E114" s="17">
        <v>0</v>
      </c>
      <c r="F114" s="14">
        <v>2.27</v>
      </c>
      <c r="G114" s="14">
        <v>1.78</v>
      </c>
      <c r="H114" s="14">
        <v>1.29</v>
      </c>
      <c r="I114" s="14"/>
      <c r="J114" s="14">
        <v>2.37</v>
      </c>
      <c r="K114" s="14">
        <v>3.34</v>
      </c>
      <c r="L114" s="14">
        <v>4.91</v>
      </c>
      <c r="M114" s="54"/>
      <c r="N114" s="14">
        <v>41.931303868999997</v>
      </c>
      <c r="O114" s="31">
        <v>1.4534745909</v>
      </c>
      <c r="P114" s="31" t="s">
        <v>13</v>
      </c>
      <c r="Q114" s="17" t="s">
        <v>13</v>
      </c>
      <c r="R114" s="38" t="s">
        <v>631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403</v>
      </c>
      <c r="D115" s="16" t="s">
        <v>404</v>
      </c>
      <c r="E115" s="16">
        <v>0</v>
      </c>
      <c r="F115" s="15">
        <v>1.99</v>
      </c>
      <c r="G115" s="15">
        <v>1.54</v>
      </c>
      <c r="H115" s="15">
        <v>1.1000000000000001</v>
      </c>
      <c r="I115" s="14"/>
      <c r="J115" s="15">
        <v>2.09</v>
      </c>
      <c r="K115" s="15">
        <v>2.97</v>
      </c>
      <c r="L115" s="15">
        <v>4.41</v>
      </c>
      <c r="M115" s="54"/>
      <c r="N115" s="15">
        <v>46.303501931</v>
      </c>
      <c r="O115" s="15">
        <v>3.1996658636000004</v>
      </c>
      <c r="P115" s="15" t="s">
        <v>13</v>
      </c>
      <c r="Q115" s="16" t="s">
        <v>13</v>
      </c>
      <c r="R115" s="37" t="s">
        <v>632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150</v>
      </c>
      <c r="D116" s="17" t="s">
        <v>151</v>
      </c>
      <c r="E116" s="17">
        <v>2</v>
      </c>
      <c r="F116" s="14">
        <v>3.4</v>
      </c>
      <c r="G116" s="14">
        <v>2.99</v>
      </c>
      <c r="H116" s="14">
        <v>2.59</v>
      </c>
      <c r="I116" s="14"/>
      <c r="J116" s="14">
        <v>3.54</v>
      </c>
      <c r="K116" s="14">
        <v>4.34</v>
      </c>
      <c r="L116" s="14">
        <v>5.64</v>
      </c>
      <c r="M116" s="54"/>
      <c r="N116" s="14">
        <v>47.915972836000002</v>
      </c>
      <c r="O116" s="31">
        <v>5.1789454545</v>
      </c>
      <c r="P116" s="31" t="s">
        <v>13</v>
      </c>
      <c r="Q116" s="17" t="s">
        <v>13</v>
      </c>
      <c r="R116" s="38" t="s">
        <v>633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152</v>
      </c>
      <c r="D117" s="16" t="s">
        <v>153</v>
      </c>
      <c r="E117" s="16">
        <v>6</v>
      </c>
      <c r="F117" s="15">
        <v>20.76</v>
      </c>
      <c r="G117" s="15">
        <v>19.39</v>
      </c>
      <c r="H117" s="15">
        <v>18.03</v>
      </c>
      <c r="I117" s="14"/>
      <c r="J117" s="15">
        <v>24.05</v>
      </c>
      <c r="K117" s="15">
        <v>26.77</v>
      </c>
      <c r="L117" s="15">
        <v>31.19</v>
      </c>
      <c r="M117" s="54"/>
      <c r="N117" s="15">
        <v>57.541143183999999</v>
      </c>
      <c r="O117" s="15">
        <v>50.750610000000002</v>
      </c>
      <c r="P117" s="15" t="s">
        <v>13</v>
      </c>
      <c r="Q117" s="16" t="s">
        <v>16</v>
      </c>
      <c r="R117" s="37" t="s">
        <v>634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154</v>
      </c>
      <c r="D118" s="17" t="s">
        <v>155</v>
      </c>
      <c r="E118" s="17">
        <v>10</v>
      </c>
      <c r="F118" s="14">
        <v>25.86</v>
      </c>
      <c r="G118" s="14">
        <v>23.6</v>
      </c>
      <c r="H118" s="14">
        <v>21.34</v>
      </c>
      <c r="I118" s="14"/>
      <c r="J118" s="14">
        <v>30.62</v>
      </c>
      <c r="K118" s="14">
        <v>35.130000000000003</v>
      </c>
      <c r="L118" s="14">
        <v>42.43</v>
      </c>
      <c r="M118" s="54"/>
      <c r="N118" s="14">
        <v>68.425229877999996</v>
      </c>
      <c r="O118" s="31">
        <v>56.346720726999997</v>
      </c>
      <c r="P118" s="31" t="s">
        <v>16</v>
      </c>
      <c r="Q118" s="17" t="s">
        <v>16</v>
      </c>
      <c r="R118" s="38" t="s">
        <v>635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156</v>
      </c>
      <c r="D119" s="16" t="s">
        <v>157</v>
      </c>
      <c r="E119" s="16">
        <v>3</v>
      </c>
      <c r="F119" s="15">
        <v>91.79</v>
      </c>
      <c r="G119" s="15">
        <v>64.91</v>
      </c>
      <c r="H119" s="15">
        <v>38.04</v>
      </c>
      <c r="I119" s="14"/>
      <c r="J119" s="15">
        <v>94.33</v>
      </c>
      <c r="K119" s="15">
        <v>148.07</v>
      </c>
      <c r="L119" s="15">
        <v>235.03</v>
      </c>
      <c r="M119" s="54"/>
      <c r="N119" s="15">
        <v>34.658327092999997</v>
      </c>
      <c r="O119" s="15">
        <v>40.425461945000002</v>
      </c>
      <c r="P119" s="15" t="s">
        <v>16</v>
      </c>
      <c r="Q119" s="16" t="s">
        <v>13</v>
      </c>
      <c r="R119" s="37" t="s">
        <v>636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158</v>
      </c>
      <c r="D120" s="17" t="s">
        <v>159</v>
      </c>
      <c r="E120" s="17">
        <v>5</v>
      </c>
      <c r="F120" s="14">
        <v>12.96</v>
      </c>
      <c r="G120" s="14">
        <v>11.84</v>
      </c>
      <c r="H120" s="14">
        <v>10.72</v>
      </c>
      <c r="I120" s="14"/>
      <c r="J120" s="14">
        <v>13.28</v>
      </c>
      <c r="K120" s="14">
        <v>15.51</v>
      </c>
      <c r="L120" s="14">
        <v>19.12</v>
      </c>
      <c r="M120" s="54"/>
      <c r="N120" s="14">
        <v>48.768038912999998</v>
      </c>
      <c r="O120" s="31">
        <v>23.085041409000002</v>
      </c>
      <c r="P120" s="31" t="s">
        <v>16</v>
      </c>
      <c r="Q120" s="17" t="s">
        <v>13</v>
      </c>
      <c r="R120" s="38" t="s">
        <v>637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160</v>
      </c>
      <c r="D121" s="16" t="s">
        <v>161</v>
      </c>
      <c r="E121" s="16">
        <v>6</v>
      </c>
      <c r="F121" s="15">
        <v>29.45</v>
      </c>
      <c r="G121" s="15">
        <v>23.63</v>
      </c>
      <c r="H121" s="15">
        <v>17.82</v>
      </c>
      <c r="I121" s="14"/>
      <c r="J121" s="15">
        <v>45.57</v>
      </c>
      <c r="K121" s="15">
        <v>57.19</v>
      </c>
      <c r="L121" s="15">
        <v>76</v>
      </c>
      <c r="M121" s="54"/>
      <c r="N121" s="15">
        <v>61.507841196999998</v>
      </c>
      <c r="O121" s="15">
        <v>54.717150851</v>
      </c>
      <c r="P121" s="15" t="s">
        <v>13</v>
      </c>
      <c r="Q121" s="16" t="s">
        <v>16</v>
      </c>
      <c r="R121" s="37" t="s">
        <v>638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162</v>
      </c>
      <c r="D122" s="17" t="s">
        <v>163</v>
      </c>
      <c r="E122" s="17">
        <v>6</v>
      </c>
      <c r="F122" s="14">
        <v>9.07</v>
      </c>
      <c r="G122" s="14">
        <v>8.44</v>
      </c>
      <c r="H122" s="14">
        <v>7.82</v>
      </c>
      <c r="I122" s="14"/>
      <c r="J122" s="14">
        <v>10.6</v>
      </c>
      <c r="K122" s="14">
        <v>11.84</v>
      </c>
      <c r="L122" s="14">
        <v>13.85</v>
      </c>
      <c r="M122" s="54"/>
      <c r="N122" s="14">
        <v>61.571682799999998</v>
      </c>
      <c r="O122" s="31">
        <v>8.5715497273000008</v>
      </c>
      <c r="P122" s="31" t="s">
        <v>13</v>
      </c>
      <c r="Q122" s="17" t="s">
        <v>16</v>
      </c>
      <c r="R122" s="38" t="s">
        <v>639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164</v>
      </c>
      <c r="D123" s="16" t="s">
        <v>165</v>
      </c>
      <c r="E123" s="16">
        <v>5</v>
      </c>
      <c r="F123" s="15">
        <v>7.92</v>
      </c>
      <c r="G123" s="15">
        <v>7.29</v>
      </c>
      <c r="H123" s="15">
        <v>6.67</v>
      </c>
      <c r="I123" s="14"/>
      <c r="J123" s="15">
        <v>9.56</v>
      </c>
      <c r="K123" s="15">
        <v>10.8</v>
      </c>
      <c r="L123" s="15">
        <v>12.81</v>
      </c>
      <c r="M123" s="54"/>
      <c r="N123" s="15">
        <v>61.721978827999997</v>
      </c>
      <c r="O123" s="15">
        <v>4.4121856363999994</v>
      </c>
      <c r="P123" s="15" t="s">
        <v>13</v>
      </c>
      <c r="Q123" s="16" t="s">
        <v>16</v>
      </c>
      <c r="R123" s="37" t="s">
        <v>640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166</v>
      </c>
      <c r="D124" s="17" t="s">
        <v>167</v>
      </c>
      <c r="E124" s="17">
        <v>10</v>
      </c>
      <c r="F124" s="14">
        <v>55.36</v>
      </c>
      <c r="G124" s="14">
        <v>52.59</v>
      </c>
      <c r="H124" s="14">
        <v>49.82</v>
      </c>
      <c r="I124" s="14"/>
      <c r="J124" s="14">
        <v>58.88</v>
      </c>
      <c r="K124" s="14">
        <v>64.41</v>
      </c>
      <c r="L124" s="14">
        <v>73.349999999999994</v>
      </c>
      <c r="M124" s="54"/>
      <c r="N124" s="14">
        <v>84.441485228000005</v>
      </c>
      <c r="O124" s="31">
        <v>18.464027999999999</v>
      </c>
      <c r="P124" s="31" t="s">
        <v>16</v>
      </c>
      <c r="Q124" s="17" t="s">
        <v>16</v>
      </c>
      <c r="R124" s="38" t="s">
        <v>641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168</v>
      </c>
      <c r="D125" s="16" t="s">
        <v>169</v>
      </c>
      <c r="E125" s="16">
        <v>9</v>
      </c>
      <c r="F125" s="15">
        <v>29.75</v>
      </c>
      <c r="G125" s="15">
        <v>28.05</v>
      </c>
      <c r="H125" s="15">
        <v>26.36</v>
      </c>
      <c r="I125" s="14"/>
      <c r="J125" s="15">
        <v>32.04</v>
      </c>
      <c r="K125" s="15">
        <v>35.42</v>
      </c>
      <c r="L125" s="15">
        <v>40.89</v>
      </c>
      <c r="M125" s="54"/>
      <c r="N125" s="15">
        <v>72.234162374999997</v>
      </c>
      <c r="O125" s="15">
        <v>67.429309273000001</v>
      </c>
      <c r="P125" s="15" t="s">
        <v>16</v>
      </c>
      <c r="Q125" s="16" t="s">
        <v>16</v>
      </c>
      <c r="R125" s="37" t="s">
        <v>642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170</v>
      </c>
      <c r="D126" s="17" t="s">
        <v>514</v>
      </c>
      <c r="E126" s="17">
        <v>10</v>
      </c>
      <c r="F126" s="14">
        <v>13.87</v>
      </c>
      <c r="G126" s="14">
        <v>13.13</v>
      </c>
      <c r="H126" s="14">
        <v>12.39</v>
      </c>
      <c r="I126" s="14"/>
      <c r="J126" s="14">
        <v>14.8</v>
      </c>
      <c r="K126" s="14">
        <v>16.27</v>
      </c>
      <c r="L126" s="14">
        <v>18.66</v>
      </c>
      <c r="M126" s="54"/>
      <c r="N126" s="14">
        <v>76.213243568999999</v>
      </c>
      <c r="O126" s="31">
        <v>1.4641989544999998</v>
      </c>
      <c r="P126" s="31" t="s">
        <v>16</v>
      </c>
      <c r="Q126" s="17" t="s">
        <v>16</v>
      </c>
      <c r="R126" s="38" t="s">
        <v>643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170</v>
      </c>
      <c r="D127" s="16" t="s">
        <v>171</v>
      </c>
      <c r="E127" s="16">
        <v>9</v>
      </c>
      <c r="F127" s="15">
        <v>13.8</v>
      </c>
      <c r="G127" s="15">
        <v>12.93</v>
      </c>
      <c r="H127" s="15">
        <v>12.06</v>
      </c>
      <c r="I127" s="14"/>
      <c r="J127" s="15">
        <v>15.05</v>
      </c>
      <c r="K127" s="15">
        <v>16.78</v>
      </c>
      <c r="L127" s="15">
        <v>19.579999999999998</v>
      </c>
      <c r="M127" s="54"/>
      <c r="N127" s="15">
        <v>77.498711392999994</v>
      </c>
      <c r="O127" s="15">
        <v>492.90930758999997</v>
      </c>
      <c r="P127" s="15" t="s">
        <v>16</v>
      </c>
      <c r="Q127" s="16" t="s">
        <v>16</v>
      </c>
      <c r="R127" s="37" t="s">
        <v>644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172</v>
      </c>
      <c r="D128" s="17" t="s">
        <v>173</v>
      </c>
      <c r="E128" s="17">
        <v>9</v>
      </c>
      <c r="F128" s="14">
        <v>45.2</v>
      </c>
      <c r="G128" s="14">
        <v>42.58</v>
      </c>
      <c r="H128" s="14">
        <v>39.97</v>
      </c>
      <c r="I128" s="14"/>
      <c r="J128" s="14">
        <v>47.33</v>
      </c>
      <c r="K128" s="14">
        <v>52.55</v>
      </c>
      <c r="L128" s="14">
        <v>61</v>
      </c>
      <c r="M128" s="54"/>
      <c r="N128" s="14">
        <v>82.808756697999996</v>
      </c>
      <c r="O128" s="31">
        <v>93.313595727000006</v>
      </c>
      <c r="P128" s="31" t="s">
        <v>16</v>
      </c>
      <c r="Q128" s="17" t="s">
        <v>16</v>
      </c>
      <c r="R128" s="38" t="s">
        <v>645</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172</v>
      </c>
      <c r="D129" s="16" t="s">
        <v>174</v>
      </c>
      <c r="E129" s="16">
        <v>10</v>
      </c>
      <c r="F129" s="15">
        <v>43.23</v>
      </c>
      <c r="G129" s="15">
        <v>40.340000000000003</v>
      </c>
      <c r="H129" s="15">
        <v>37.450000000000003</v>
      </c>
      <c r="I129" s="14"/>
      <c r="J129" s="15">
        <v>47.4</v>
      </c>
      <c r="K129" s="15">
        <v>53.17</v>
      </c>
      <c r="L129" s="15">
        <v>62.51</v>
      </c>
      <c r="M129" s="54"/>
      <c r="N129" s="15">
        <v>77.862361945999993</v>
      </c>
      <c r="O129" s="15">
        <v>1055.8326562999998</v>
      </c>
      <c r="P129" s="15" t="s">
        <v>16</v>
      </c>
      <c r="Q129" s="16" t="s">
        <v>16</v>
      </c>
      <c r="R129" s="37" t="s">
        <v>646</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356</v>
      </c>
      <c r="D130" s="17" t="s">
        <v>175</v>
      </c>
      <c r="E130" s="17">
        <v>2</v>
      </c>
      <c r="F130" s="14">
        <v>2.04</v>
      </c>
      <c r="G130" s="14">
        <v>1.46</v>
      </c>
      <c r="H130" s="14">
        <v>0.89</v>
      </c>
      <c r="I130" s="14"/>
      <c r="J130" s="14">
        <v>2.1</v>
      </c>
      <c r="K130" s="14">
        <v>3.24</v>
      </c>
      <c r="L130" s="14">
        <v>5.09</v>
      </c>
      <c r="M130" s="54"/>
      <c r="N130" s="14">
        <v>36.782534576000003</v>
      </c>
      <c r="O130" s="31">
        <v>3.3276020908999997</v>
      </c>
      <c r="P130" s="31" t="s">
        <v>13</v>
      </c>
      <c r="Q130" s="17" t="s">
        <v>13</v>
      </c>
      <c r="R130" s="38" t="s">
        <v>647</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176</v>
      </c>
      <c r="D131" s="16" t="s">
        <v>177</v>
      </c>
      <c r="E131" s="16">
        <v>2</v>
      </c>
      <c r="F131" s="15">
        <v>60.13</v>
      </c>
      <c r="G131" s="15">
        <v>51.31</v>
      </c>
      <c r="H131" s="15">
        <v>42.5</v>
      </c>
      <c r="I131" s="14"/>
      <c r="J131" s="15">
        <v>61.02</v>
      </c>
      <c r="K131" s="15">
        <v>78.64</v>
      </c>
      <c r="L131" s="15">
        <v>107.16</v>
      </c>
      <c r="M131" s="54"/>
      <c r="N131" s="15">
        <v>43.051878649999999</v>
      </c>
      <c r="O131" s="15">
        <v>57.941627829999995</v>
      </c>
      <c r="P131" s="15" t="s">
        <v>13</v>
      </c>
      <c r="Q131" s="16" t="s">
        <v>13</v>
      </c>
      <c r="R131" s="37" t="s">
        <v>648</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178</v>
      </c>
      <c r="D132" s="17" t="s">
        <v>179</v>
      </c>
      <c r="E132" s="17">
        <v>8</v>
      </c>
      <c r="F132" s="14">
        <v>10.95</v>
      </c>
      <c r="G132" s="14">
        <v>9.0399999999999991</v>
      </c>
      <c r="H132" s="14">
        <v>7.14</v>
      </c>
      <c r="I132" s="14"/>
      <c r="J132" s="14">
        <v>14.24</v>
      </c>
      <c r="K132" s="14">
        <v>18.04</v>
      </c>
      <c r="L132" s="14">
        <v>24.21</v>
      </c>
      <c r="M132" s="54"/>
      <c r="N132" s="14">
        <v>58.803786821999999</v>
      </c>
      <c r="O132" s="31">
        <v>46.829520817999999</v>
      </c>
      <c r="P132" s="31" t="s">
        <v>16</v>
      </c>
      <c r="Q132" s="17" t="s">
        <v>16</v>
      </c>
      <c r="R132" s="38" t="s">
        <v>649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357</v>
      </c>
      <c r="D133" s="16" t="s">
        <v>180</v>
      </c>
      <c r="E133" s="16">
        <v>9</v>
      </c>
      <c r="F133" s="15">
        <v>171.5</v>
      </c>
      <c r="G133" s="15">
        <v>161.33000000000001</v>
      </c>
      <c r="H133" s="15">
        <v>151.16</v>
      </c>
      <c r="I133" s="14"/>
      <c r="J133" s="15">
        <v>177.47</v>
      </c>
      <c r="K133" s="15">
        <v>197.8</v>
      </c>
      <c r="L133" s="15">
        <v>230.7</v>
      </c>
      <c r="M133" s="54"/>
      <c r="N133" s="15">
        <v>59.554009006999998</v>
      </c>
      <c r="O133" s="15">
        <v>4.4293693217999994</v>
      </c>
      <c r="P133" s="15" t="s">
        <v>16</v>
      </c>
      <c r="Q133" s="16" t="s">
        <v>16</v>
      </c>
      <c r="R133" s="37" t="s">
        <v>650</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181</v>
      </c>
      <c r="D134" s="17" t="s">
        <v>182</v>
      </c>
      <c r="E134" s="17">
        <v>6</v>
      </c>
      <c r="F134" s="14">
        <v>5.68</v>
      </c>
      <c r="G134" s="14">
        <v>4.59</v>
      </c>
      <c r="H134" s="14">
        <v>3.5</v>
      </c>
      <c r="I134" s="14"/>
      <c r="J134" s="14">
        <v>8.82</v>
      </c>
      <c r="K134" s="14">
        <v>10.99</v>
      </c>
      <c r="L134" s="14">
        <v>14.51</v>
      </c>
      <c r="M134" s="54"/>
      <c r="N134" s="14">
        <v>56.858655300000002</v>
      </c>
      <c r="O134" s="31">
        <v>5.1796648636000002</v>
      </c>
      <c r="P134" s="31" t="s">
        <v>13</v>
      </c>
      <c r="Q134" s="17" t="s">
        <v>16</v>
      </c>
      <c r="R134" s="38" t="s">
        <v>651</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183</v>
      </c>
      <c r="D135" s="16" t="s">
        <v>184</v>
      </c>
      <c r="E135" s="16">
        <v>5</v>
      </c>
      <c r="F135" s="15">
        <v>6.42</v>
      </c>
      <c r="G135" s="15">
        <v>5.62</v>
      </c>
      <c r="H135" s="15">
        <v>4.82</v>
      </c>
      <c r="I135" s="14"/>
      <c r="J135" s="15">
        <v>8.7799999999999994</v>
      </c>
      <c r="K135" s="15">
        <v>10.37</v>
      </c>
      <c r="L135" s="15">
        <v>12.95</v>
      </c>
      <c r="M135" s="54"/>
      <c r="N135" s="15">
        <v>55.561423331</v>
      </c>
      <c r="O135" s="15">
        <v>5.3368269545000002</v>
      </c>
      <c r="P135" s="15" t="s">
        <v>13</v>
      </c>
      <c r="Q135" s="16" t="s">
        <v>16</v>
      </c>
      <c r="R135" s="37" t="s">
        <v>652</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185</v>
      </c>
      <c r="D136" s="17" t="s">
        <v>186</v>
      </c>
      <c r="E136" s="17">
        <v>6</v>
      </c>
      <c r="F136" s="14">
        <v>3.49</v>
      </c>
      <c r="G136" s="14">
        <v>3.24</v>
      </c>
      <c r="H136" s="14">
        <v>3</v>
      </c>
      <c r="I136" s="14"/>
      <c r="J136" s="14">
        <v>4.0199999999999996</v>
      </c>
      <c r="K136" s="14">
        <v>4.5</v>
      </c>
      <c r="L136" s="14">
        <v>5.29</v>
      </c>
      <c r="M136" s="54"/>
      <c r="N136" s="14">
        <v>69.394668233000004</v>
      </c>
      <c r="O136" s="31">
        <v>3.2502236363999999</v>
      </c>
      <c r="P136" s="31" t="s">
        <v>13</v>
      </c>
      <c r="Q136" s="17" t="s">
        <v>16</v>
      </c>
      <c r="R136" s="38" t="s">
        <v>653</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185</v>
      </c>
      <c r="D137" s="16" t="s">
        <v>187</v>
      </c>
      <c r="E137" s="16">
        <v>6</v>
      </c>
      <c r="F137" s="15">
        <v>3.48</v>
      </c>
      <c r="G137" s="15">
        <v>3.24</v>
      </c>
      <c r="H137" s="15">
        <v>3.01</v>
      </c>
      <c r="I137" s="14"/>
      <c r="J137" s="15">
        <v>4</v>
      </c>
      <c r="K137" s="15">
        <v>4.46</v>
      </c>
      <c r="L137" s="15">
        <v>5.22</v>
      </c>
      <c r="M137" s="54"/>
      <c r="N137" s="15">
        <v>64.584875011999998</v>
      </c>
      <c r="O137" s="15">
        <v>17.998860000000001</v>
      </c>
      <c r="P137" s="15" t="s">
        <v>13</v>
      </c>
      <c r="Q137" s="16" t="s">
        <v>16</v>
      </c>
      <c r="R137" s="37" t="s">
        <v>654</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185</v>
      </c>
      <c r="D138" s="17" t="s">
        <v>188</v>
      </c>
      <c r="E138" s="17">
        <v>7</v>
      </c>
      <c r="F138" s="14">
        <v>17.41</v>
      </c>
      <c r="G138" s="14">
        <v>16.18</v>
      </c>
      <c r="H138" s="14">
        <v>14.96</v>
      </c>
      <c r="I138" s="14"/>
      <c r="J138" s="14">
        <v>20.05</v>
      </c>
      <c r="K138" s="14">
        <v>22.49</v>
      </c>
      <c r="L138" s="14">
        <v>26.44</v>
      </c>
      <c r="M138" s="54"/>
      <c r="N138" s="14">
        <v>71.114564404000006</v>
      </c>
      <c r="O138" s="31">
        <v>84.111067409</v>
      </c>
      <c r="P138" s="31" t="s">
        <v>13</v>
      </c>
      <c r="Q138" s="17" t="s">
        <v>16</v>
      </c>
      <c r="R138" s="38" t="s">
        <v>655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429</v>
      </c>
      <c r="D139" s="16" t="s">
        <v>430</v>
      </c>
      <c r="E139" s="16">
        <v>3</v>
      </c>
      <c r="F139" s="15">
        <v>39.659999999999997</v>
      </c>
      <c r="G139" s="15">
        <v>30.88</v>
      </c>
      <c r="H139" s="15">
        <v>22.1</v>
      </c>
      <c r="I139" s="14"/>
      <c r="J139" s="15">
        <v>41.12</v>
      </c>
      <c r="K139" s="15">
        <v>58.67</v>
      </c>
      <c r="L139" s="15">
        <v>87.07</v>
      </c>
      <c r="M139" s="54"/>
      <c r="N139" s="15">
        <v>43.692863285999998</v>
      </c>
      <c r="O139" s="15">
        <v>2.8483665144999999</v>
      </c>
      <c r="P139" s="15" t="s">
        <v>16</v>
      </c>
      <c r="Q139" s="16" t="s">
        <v>13</v>
      </c>
      <c r="R139" s="37" t="s">
        <v>656</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189</v>
      </c>
      <c r="D140" s="17" t="s">
        <v>190</v>
      </c>
      <c r="E140" s="17">
        <v>6</v>
      </c>
      <c r="F140" s="14">
        <v>10.8</v>
      </c>
      <c r="G140" s="14">
        <v>8.4700000000000006</v>
      </c>
      <c r="H140" s="14">
        <v>6.14</v>
      </c>
      <c r="I140" s="14"/>
      <c r="J140" s="14">
        <v>17.88</v>
      </c>
      <c r="K140" s="14">
        <v>22.53</v>
      </c>
      <c r="L140" s="14">
        <v>30.06</v>
      </c>
      <c r="M140" s="54"/>
      <c r="N140" s="14">
        <v>54.064992037000003</v>
      </c>
      <c r="O140" s="31">
        <v>5.1383291363999994</v>
      </c>
      <c r="P140" s="31" t="s">
        <v>13</v>
      </c>
      <c r="Q140" s="17" t="s">
        <v>16</v>
      </c>
      <c r="R140" s="38" t="s">
        <v>657</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191</v>
      </c>
      <c r="D141" s="16" t="s">
        <v>192</v>
      </c>
      <c r="E141" s="16">
        <v>5</v>
      </c>
      <c r="F141" s="15">
        <v>2.92</v>
      </c>
      <c r="G141" s="15">
        <v>1.84</v>
      </c>
      <c r="H141" s="15">
        <v>0.76</v>
      </c>
      <c r="I141" s="14"/>
      <c r="J141" s="15">
        <v>5.9</v>
      </c>
      <c r="K141" s="15">
        <v>8.0500000000000007</v>
      </c>
      <c r="L141" s="15">
        <v>11.54</v>
      </c>
      <c r="M141" s="54"/>
      <c r="N141" s="15">
        <v>56.439803658999999</v>
      </c>
      <c r="O141" s="15">
        <v>10.824486953999999</v>
      </c>
      <c r="P141" s="15" t="s">
        <v>13</v>
      </c>
      <c r="Q141" s="16" t="s">
        <v>16</v>
      </c>
      <c r="R141" s="37" t="s">
        <v>658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193</v>
      </c>
      <c r="D142" s="17" t="s">
        <v>194</v>
      </c>
      <c r="E142" s="17">
        <v>6</v>
      </c>
      <c r="F142" s="14">
        <v>40.31</v>
      </c>
      <c r="G142" s="14">
        <v>35.68</v>
      </c>
      <c r="H142" s="14">
        <v>31.05</v>
      </c>
      <c r="I142" s="14"/>
      <c r="J142" s="14">
        <v>52.68</v>
      </c>
      <c r="K142" s="14">
        <v>61.93</v>
      </c>
      <c r="L142" s="14">
        <v>76.91</v>
      </c>
      <c r="M142" s="54"/>
      <c r="N142" s="14">
        <v>53.760597150000002</v>
      </c>
      <c r="O142" s="31">
        <v>333.42516117999998</v>
      </c>
      <c r="P142" s="31" t="s">
        <v>13</v>
      </c>
      <c r="Q142" s="17" t="s">
        <v>16</v>
      </c>
      <c r="R142" s="38" t="s">
        <v>659</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193</v>
      </c>
      <c r="D143" s="16" t="s">
        <v>515</v>
      </c>
      <c r="E143" s="16">
        <v>5</v>
      </c>
      <c r="F143" s="15">
        <v>38.909999999999997</v>
      </c>
      <c r="G143" s="15">
        <v>34.56</v>
      </c>
      <c r="H143" s="15">
        <v>30.22</v>
      </c>
      <c r="I143" s="14"/>
      <c r="J143" s="15">
        <v>50.67</v>
      </c>
      <c r="K143" s="15">
        <v>59.35</v>
      </c>
      <c r="L143" s="15">
        <v>73.39</v>
      </c>
      <c r="M143" s="54"/>
      <c r="N143" s="15">
        <v>54.036204843</v>
      </c>
      <c r="O143" s="15">
        <v>7.8749469091000002</v>
      </c>
      <c r="P143" s="15" t="s">
        <v>13</v>
      </c>
      <c r="Q143" s="16" t="s">
        <v>16</v>
      </c>
      <c r="R143" s="37" t="s">
        <v>660</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195</v>
      </c>
      <c r="D144" s="17" t="s">
        <v>196</v>
      </c>
      <c r="E144" s="17">
        <v>3</v>
      </c>
      <c r="F144" s="14">
        <v>26.52</v>
      </c>
      <c r="G144" s="14">
        <v>24.55</v>
      </c>
      <c r="H144" s="14">
        <v>22.58</v>
      </c>
      <c r="I144" s="14"/>
      <c r="J144" s="14">
        <v>27.55</v>
      </c>
      <c r="K144" s="14">
        <v>31.48</v>
      </c>
      <c r="L144" s="14">
        <v>37.840000000000003</v>
      </c>
      <c r="M144" s="54"/>
      <c r="N144" s="14">
        <v>45.522014417000001</v>
      </c>
      <c r="O144" s="31">
        <v>16.243670636000001</v>
      </c>
      <c r="P144" s="31" t="s">
        <v>16</v>
      </c>
      <c r="Q144" s="17" t="s">
        <v>13</v>
      </c>
      <c r="R144" s="38" t="s">
        <v>661</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197</v>
      </c>
      <c r="D145" s="16" t="s">
        <v>198</v>
      </c>
      <c r="E145" s="16">
        <v>8</v>
      </c>
      <c r="F145" s="15">
        <v>14.49</v>
      </c>
      <c r="G145" s="15">
        <v>13.51</v>
      </c>
      <c r="H145" s="15">
        <v>12.54</v>
      </c>
      <c r="I145" s="14"/>
      <c r="J145" s="15">
        <v>15.96</v>
      </c>
      <c r="K145" s="15">
        <v>17.899999999999999</v>
      </c>
      <c r="L145" s="15">
        <v>21.04</v>
      </c>
      <c r="M145" s="54"/>
      <c r="N145" s="15">
        <v>54.691688951000003</v>
      </c>
      <c r="O145" s="15">
        <v>218.23848563999999</v>
      </c>
      <c r="P145" s="15" t="s">
        <v>16</v>
      </c>
      <c r="Q145" s="16" t="s">
        <v>16</v>
      </c>
      <c r="R145" s="37" t="s">
        <v>662</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199</v>
      </c>
      <c r="D146" s="17" t="s">
        <v>200</v>
      </c>
      <c r="E146" s="17">
        <v>9</v>
      </c>
      <c r="F146" s="14">
        <v>4</v>
      </c>
      <c r="G146" s="14">
        <v>3.75</v>
      </c>
      <c r="H146" s="14">
        <v>3.51</v>
      </c>
      <c r="I146" s="14"/>
      <c r="J146" s="14">
        <v>4.3099999999999996</v>
      </c>
      <c r="K146" s="14">
        <v>4.79</v>
      </c>
      <c r="L146" s="14">
        <v>5.58</v>
      </c>
      <c r="M146" s="54"/>
      <c r="N146" s="14">
        <v>56.077491381999998</v>
      </c>
      <c r="O146" s="31">
        <v>12.679170271999999</v>
      </c>
      <c r="P146" s="31" t="s">
        <v>16</v>
      </c>
      <c r="Q146" s="17" t="s">
        <v>16</v>
      </c>
      <c r="R146" s="38" t="s">
        <v>663</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201</v>
      </c>
      <c r="D147" s="16" t="s">
        <v>202</v>
      </c>
      <c r="E147" s="16">
        <v>6</v>
      </c>
      <c r="F147" s="15">
        <v>17.63</v>
      </c>
      <c r="G147" s="15">
        <v>15.25</v>
      </c>
      <c r="H147" s="15">
        <v>12.88</v>
      </c>
      <c r="I147" s="14"/>
      <c r="J147" s="15">
        <v>24.71</v>
      </c>
      <c r="K147" s="15">
        <v>29.45</v>
      </c>
      <c r="L147" s="15">
        <v>37.130000000000003</v>
      </c>
      <c r="M147" s="54"/>
      <c r="N147" s="15">
        <v>56.524182822999997</v>
      </c>
      <c r="O147" s="15">
        <v>9.0738507727000002</v>
      </c>
      <c r="P147" s="15" t="s">
        <v>13</v>
      </c>
      <c r="Q147" s="16" t="s">
        <v>16</v>
      </c>
      <c r="R147" s="37" t="s">
        <v>664</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203</v>
      </c>
      <c r="D148" s="17" t="s">
        <v>204</v>
      </c>
      <c r="E148" s="17">
        <v>7</v>
      </c>
      <c r="F148" s="14">
        <v>5.08</v>
      </c>
      <c r="G148" s="14">
        <v>3.15</v>
      </c>
      <c r="H148" s="14">
        <v>1.23</v>
      </c>
      <c r="I148" s="14"/>
      <c r="J148" s="14">
        <v>10.25</v>
      </c>
      <c r="K148" s="14">
        <v>14.09</v>
      </c>
      <c r="L148" s="14">
        <v>20.309999999999999</v>
      </c>
      <c r="M148" s="54"/>
      <c r="N148" s="14">
        <v>66.633443263999993</v>
      </c>
      <c r="O148" s="31">
        <v>111.69127539999999</v>
      </c>
      <c r="P148" s="31" t="s">
        <v>13</v>
      </c>
      <c r="Q148" s="17" t="s">
        <v>16</v>
      </c>
      <c r="R148" s="38" t="s">
        <v>665</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205</v>
      </c>
      <c r="D149" s="16" t="s">
        <v>206</v>
      </c>
      <c r="E149" s="16">
        <v>2</v>
      </c>
      <c r="F149" s="15">
        <v>5.35</v>
      </c>
      <c r="G149" s="15">
        <v>4.8600000000000003</v>
      </c>
      <c r="H149" s="15">
        <v>4.38</v>
      </c>
      <c r="I149" s="14"/>
      <c r="J149" s="15">
        <v>5.43</v>
      </c>
      <c r="K149" s="15">
        <v>6.39</v>
      </c>
      <c r="L149" s="15">
        <v>7.96</v>
      </c>
      <c r="M149" s="54"/>
      <c r="N149" s="15">
        <v>45.883368595</v>
      </c>
      <c r="O149" s="15">
        <v>4.7842150454999999</v>
      </c>
      <c r="P149" s="15" t="s">
        <v>13</v>
      </c>
      <c r="Q149" s="16" t="s">
        <v>13</v>
      </c>
      <c r="R149" s="37" t="s">
        <v>666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205</v>
      </c>
      <c r="D150" s="17" t="s">
        <v>207</v>
      </c>
      <c r="E150" s="17">
        <v>2</v>
      </c>
      <c r="F150" s="14">
        <v>5.77</v>
      </c>
      <c r="G150" s="14">
        <v>5.29</v>
      </c>
      <c r="H150" s="14">
        <v>4.8099999999999996</v>
      </c>
      <c r="I150" s="14"/>
      <c r="J150" s="14">
        <v>5.84</v>
      </c>
      <c r="K150" s="14">
        <v>6.79</v>
      </c>
      <c r="L150" s="14">
        <v>8.34</v>
      </c>
      <c r="M150" s="54"/>
      <c r="N150" s="14">
        <v>49.137189825</v>
      </c>
      <c r="O150" s="31">
        <v>40.929664182000003</v>
      </c>
      <c r="P150" s="31" t="s">
        <v>13</v>
      </c>
      <c r="Q150" s="17" t="s">
        <v>13</v>
      </c>
      <c r="R150" s="38" t="s">
        <v>667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208</v>
      </c>
      <c r="D151" s="16" t="s">
        <v>209</v>
      </c>
      <c r="E151" s="16">
        <v>3</v>
      </c>
      <c r="F151" s="15">
        <v>15.39</v>
      </c>
      <c r="G151" s="15">
        <v>12.97</v>
      </c>
      <c r="H151" s="15">
        <v>10.55</v>
      </c>
      <c r="I151" s="14"/>
      <c r="J151" s="15">
        <v>15.88</v>
      </c>
      <c r="K151" s="15">
        <v>20.71</v>
      </c>
      <c r="L151" s="15">
        <v>28.54</v>
      </c>
      <c r="M151" s="54"/>
      <c r="N151" s="15">
        <v>37.80710835</v>
      </c>
      <c r="O151" s="15">
        <v>100.48486486</v>
      </c>
      <c r="P151" s="15" t="s">
        <v>13</v>
      </c>
      <c r="Q151" s="16" t="s">
        <v>13</v>
      </c>
      <c r="R151" s="37" t="s">
        <v>668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669</v>
      </c>
      <c r="D152" s="17" t="s">
        <v>670</v>
      </c>
      <c r="E152" s="17">
        <v>3</v>
      </c>
      <c r="F152" s="14">
        <v>118.69</v>
      </c>
      <c r="G152" s="14">
        <v>79.400000000000006</v>
      </c>
      <c r="H152" s="14">
        <v>40.119999999999997</v>
      </c>
      <c r="I152" s="14"/>
      <c r="J152" s="14">
        <v>123.35</v>
      </c>
      <c r="K152" s="14">
        <v>201.91</v>
      </c>
      <c r="L152" s="14">
        <v>329.05</v>
      </c>
      <c r="M152" s="54"/>
      <c r="N152" s="14">
        <v>41.103623732999999</v>
      </c>
      <c r="O152" s="31">
        <v>10.360215915000001</v>
      </c>
      <c r="P152" s="31" t="s">
        <v>16</v>
      </c>
      <c r="Q152" s="17" t="s">
        <v>13</v>
      </c>
      <c r="R152" s="38" t="s">
        <v>671</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672</v>
      </c>
      <c r="D153" s="16" t="s">
        <v>673</v>
      </c>
      <c r="E153" s="16">
        <v>6</v>
      </c>
      <c r="F153" s="15">
        <v>4.74</v>
      </c>
      <c r="G153" s="15">
        <v>4.24</v>
      </c>
      <c r="H153" s="15">
        <v>3.74</v>
      </c>
      <c r="I153" s="14"/>
      <c r="J153" s="15">
        <v>6.14</v>
      </c>
      <c r="K153" s="15">
        <v>7.13</v>
      </c>
      <c r="L153" s="15">
        <v>8.74</v>
      </c>
      <c r="M153" s="54"/>
      <c r="N153" s="15">
        <v>56.766068191000002</v>
      </c>
      <c r="O153" s="15">
        <v>1.0846114090999999</v>
      </c>
      <c r="P153" s="15" t="s">
        <v>13</v>
      </c>
      <c r="Q153" s="16" t="s">
        <v>16</v>
      </c>
      <c r="R153" s="37" t="s">
        <v>674</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210</v>
      </c>
      <c r="D154" s="17" t="s">
        <v>211</v>
      </c>
      <c r="E154" s="17">
        <v>10</v>
      </c>
      <c r="F154" s="14">
        <v>4.57</v>
      </c>
      <c r="G154" s="14">
        <v>4.05</v>
      </c>
      <c r="H154" s="14">
        <v>3.54</v>
      </c>
      <c r="I154" s="14"/>
      <c r="J154" s="14">
        <v>4.87</v>
      </c>
      <c r="K154" s="14">
        <v>5.89</v>
      </c>
      <c r="L154" s="14">
        <v>7.55</v>
      </c>
      <c r="M154" s="54"/>
      <c r="N154" s="14">
        <v>72.321993930999994</v>
      </c>
      <c r="O154" s="31">
        <v>5.3504748182000004</v>
      </c>
      <c r="P154" s="31" t="s">
        <v>16</v>
      </c>
      <c r="Q154" s="17" t="s">
        <v>16</v>
      </c>
      <c r="R154" s="38" t="s">
        <v>675</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452</v>
      </c>
      <c r="D155" s="16" t="s">
        <v>453</v>
      </c>
      <c r="E155" s="16">
        <v>6</v>
      </c>
      <c r="F155" s="15">
        <v>3.13</v>
      </c>
      <c r="G155" s="15">
        <v>2.91</v>
      </c>
      <c r="H155" s="15">
        <v>2.7</v>
      </c>
      <c r="I155" s="14"/>
      <c r="J155" s="15">
        <v>3.76</v>
      </c>
      <c r="K155" s="15">
        <v>4.18</v>
      </c>
      <c r="L155" s="15">
        <v>4.8600000000000003</v>
      </c>
      <c r="M155" s="54"/>
      <c r="N155" s="15">
        <v>55.756578046000001</v>
      </c>
      <c r="O155" s="15">
        <v>1.3043879544999999</v>
      </c>
      <c r="P155" s="15" t="s">
        <v>13</v>
      </c>
      <c r="Q155" s="16" t="s">
        <v>16</v>
      </c>
      <c r="R155" s="37" t="s">
        <v>676</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212</v>
      </c>
      <c r="D156" s="17" t="s">
        <v>213</v>
      </c>
      <c r="E156" s="17">
        <v>7</v>
      </c>
      <c r="F156" s="14">
        <v>77.2</v>
      </c>
      <c r="G156" s="14">
        <v>71.400000000000006</v>
      </c>
      <c r="H156" s="14">
        <v>65.61</v>
      </c>
      <c r="I156" s="14"/>
      <c r="J156" s="14">
        <v>80.099999999999994</v>
      </c>
      <c r="K156" s="14">
        <v>91.68</v>
      </c>
      <c r="L156" s="14">
        <v>110.43</v>
      </c>
      <c r="M156" s="54"/>
      <c r="N156" s="14">
        <v>73.584815989000006</v>
      </c>
      <c r="O156" s="31">
        <v>36.203449427999999</v>
      </c>
      <c r="P156" s="31" t="s">
        <v>13</v>
      </c>
      <c r="Q156" s="17" t="s">
        <v>16</v>
      </c>
      <c r="R156" s="38" t="s">
        <v>677</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370</v>
      </c>
      <c r="D157" s="16" t="s">
        <v>371</v>
      </c>
      <c r="E157" s="16">
        <v>3</v>
      </c>
      <c r="F157" s="15">
        <v>59.07</v>
      </c>
      <c r="G157" s="15">
        <v>49.74</v>
      </c>
      <c r="H157" s="15">
        <v>40.409999999999997</v>
      </c>
      <c r="I157" s="14"/>
      <c r="J157" s="15">
        <v>60.89</v>
      </c>
      <c r="K157" s="15">
        <v>79.540000000000006</v>
      </c>
      <c r="L157" s="15">
        <v>109.72</v>
      </c>
      <c r="M157" s="54"/>
      <c r="N157" s="15">
        <v>23.862491999</v>
      </c>
      <c r="O157" s="15">
        <v>1.9600734090999998</v>
      </c>
      <c r="P157" s="15" t="s">
        <v>13</v>
      </c>
      <c r="Q157" s="16" t="s">
        <v>13</v>
      </c>
      <c r="R157" s="37" t="s">
        <v>678</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214</v>
      </c>
      <c r="D158" s="17" t="s">
        <v>215</v>
      </c>
      <c r="E158" s="17">
        <v>10</v>
      </c>
      <c r="F158" s="14">
        <v>119.68</v>
      </c>
      <c r="G158" s="14">
        <v>111.57</v>
      </c>
      <c r="H158" s="14">
        <v>103.47</v>
      </c>
      <c r="I158" s="14"/>
      <c r="J158" s="14">
        <v>123.73</v>
      </c>
      <c r="K158" s="14">
        <v>139.93</v>
      </c>
      <c r="L158" s="14">
        <v>166.15</v>
      </c>
      <c r="M158" s="54"/>
      <c r="N158" s="14">
        <v>72.112229823000007</v>
      </c>
      <c r="O158" s="31">
        <v>28.510267614</v>
      </c>
      <c r="P158" s="31" t="s">
        <v>16</v>
      </c>
      <c r="Q158" s="17" t="s">
        <v>16</v>
      </c>
      <c r="R158" s="38" t="s">
        <v>679</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216</v>
      </c>
      <c r="D159" s="16" t="s">
        <v>217</v>
      </c>
      <c r="E159" s="16">
        <v>6</v>
      </c>
      <c r="F159" s="15">
        <v>32.17</v>
      </c>
      <c r="G159" s="15">
        <v>30.76</v>
      </c>
      <c r="H159" s="15">
        <v>29.35</v>
      </c>
      <c r="I159" s="14"/>
      <c r="J159" s="15">
        <v>32.69</v>
      </c>
      <c r="K159" s="15">
        <v>35.5</v>
      </c>
      <c r="L159" s="15">
        <v>40.06</v>
      </c>
      <c r="M159" s="54"/>
      <c r="N159" s="15">
        <v>50.188037356999999</v>
      </c>
      <c r="O159" s="15">
        <v>5.4728715909000005</v>
      </c>
      <c r="P159" s="15" t="s">
        <v>16</v>
      </c>
      <c r="Q159" s="16" t="s">
        <v>13</v>
      </c>
      <c r="R159" s="37" t="s">
        <v>680</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358</v>
      </c>
      <c r="D160" s="17" t="s">
        <v>218</v>
      </c>
      <c r="E160" s="17">
        <v>3</v>
      </c>
      <c r="F160" s="14">
        <v>813.37</v>
      </c>
      <c r="G160" s="14">
        <v>562.69000000000005</v>
      </c>
      <c r="H160" s="14">
        <v>312.02</v>
      </c>
      <c r="I160" s="14"/>
      <c r="J160" s="14">
        <v>848.76</v>
      </c>
      <c r="K160" s="14">
        <v>1350.1</v>
      </c>
      <c r="L160" s="14">
        <v>2161.33</v>
      </c>
      <c r="M160" s="54"/>
      <c r="N160" s="14">
        <v>44.449712835</v>
      </c>
      <c r="O160" s="31">
        <v>111.40910095999999</v>
      </c>
      <c r="P160" s="31" t="s">
        <v>16</v>
      </c>
      <c r="Q160" s="17" t="s">
        <v>13</v>
      </c>
      <c r="R160" s="38" t="s">
        <v>681</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219</v>
      </c>
      <c r="D161" s="16" t="s">
        <v>220</v>
      </c>
      <c r="E161" s="16">
        <v>4</v>
      </c>
      <c r="F161" s="15">
        <v>81.290000000000006</v>
      </c>
      <c r="G161" s="15">
        <v>74.319999999999993</v>
      </c>
      <c r="H161" s="15">
        <v>67.36</v>
      </c>
      <c r="I161" s="14"/>
      <c r="J161" s="15">
        <v>97.94</v>
      </c>
      <c r="K161" s="15">
        <v>111.86</v>
      </c>
      <c r="L161" s="15">
        <v>134.4</v>
      </c>
      <c r="M161" s="54"/>
      <c r="N161" s="15">
        <v>47.962026643999998</v>
      </c>
      <c r="O161" s="15">
        <v>42.380994098000002</v>
      </c>
      <c r="P161" s="15" t="s">
        <v>13</v>
      </c>
      <c r="Q161" s="16" t="s">
        <v>16</v>
      </c>
      <c r="R161" s="37" t="s">
        <v>682</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221</v>
      </c>
      <c r="D162" s="17" t="s">
        <v>222</v>
      </c>
      <c r="E162" s="17">
        <v>7</v>
      </c>
      <c r="F162" s="14">
        <v>15.37</v>
      </c>
      <c r="G162" s="14">
        <v>14.34</v>
      </c>
      <c r="H162" s="14">
        <v>13.32</v>
      </c>
      <c r="I162" s="14"/>
      <c r="J162" s="14">
        <v>15.65</v>
      </c>
      <c r="K162" s="14">
        <v>17.690000000000001</v>
      </c>
      <c r="L162" s="14">
        <v>21</v>
      </c>
      <c r="M162" s="54"/>
      <c r="N162" s="14">
        <v>58.138308623999997</v>
      </c>
      <c r="O162" s="31">
        <v>14.413786727</v>
      </c>
      <c r="P162" s="31" t="s">
        <v>16</v>
      </c>
      <c r="Q162" s="17" t="s">
        <v>16</v>
      </c>
      <c r="R162" s="38" t="s">
        <v>683</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223</v>
      </c>
      <c r="D163" s="16" t="s">
        <v>224</v>
      </c>
      <c r="E163" s="16">
        <v>7</v>
      </c>
      <c r="F163" s="15">
        <v>3.58</v>
      </c>
      <c r="G163" s="15">
        <v>3.22</v>
      </c>
      <c r="H163" s="15">
        <v>2.87</v>
      </c>
      <c r="I163" s="14"/>
      <c r="J163" s="15">
        <v>4.55</v>
      </c>
      <c r="K163" s="15">
        <v>5.25</v>
      </c>
      <c r="L163" s="15">
        <v>6.4</v>
      </c>
      <c r="M163" s="54"/>
      <c r="N163" s="15">
        <v>56.831801658000003</v>
      </c>
      <c r="O163" s="15">
        <v>38.859492545000002</v>
      </c>
      <c r="P163" s="15" t="s">
        <v>13</v>
      </c>
      <c r="Q163" s="16" t="s">
        <v>16</v>
      </c>
      <c r="R163" s="37" t="s">
        <v>684</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431</v>
      </c>
      <c r="D164" s="17" t="s">
        <v>432</v>
      </c>
      <c r="E164" s="17">
        <v>6</v>
      </c>
      <c r="F164" s="14">
        <v>3.24</v>
      </c>
      <c r="G164" s="14">
        <v>3</v>
      </c>
      <c r="H164" s="14">
        <v>2.77</v>
      </c>
      <c r="I164" s="14"/>
      <c r="J164" s="14">
        <v>3.92</v>
      </c>
      <c r="K164" s="14">
        <v>4.38</v>
      </c>
      <c r="L164" s="14">
        <v>5.12</v>
      </c>
      <c r="M164" s="54"/>
      <c r="N164" s="14">
        <v>54.658940942999998</v>
      </c>
      <c r="O164" s="31">
        <v>2.2717548636</v>
      </c>
      <c r="P164" s="31" t="s">
        <v>13</v>
      </c>
      <c r="Q164" s="17" t="s">
        <v>16</v>
      </c>
      <c r="R164" s="38" t="s">
        <v>685</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686</v>
      </c>
      <c r="D165" s="16" t="s">
        <v>687</v>
      </c>
      <c r="E165" s="16">
        <v>7</v>
      </c>
      <c r="F165" s="15">
        <v>17.2</v>
      </c>
      <c r="G165" s="15">
        <v>13.81</v>
      </c>
      <c r="H165" s="15">
        <v>10.43</v>
      </c>
      <c r="I165" s="14"/>
      <c r="J165" s="15">
        <v>22</v>
      </c>
      <c r="K165" s="15">
        <v>28.76</v>
      </c>
      <c r="L165" s="15">
        <v>39.71</v>
      </c>
      <c r="M165" s="54"/>
      <c r="N165" s="15">
        <v>45.843529654999998</v>
      </c>
      <c r="O165" s="15">
        <v>1.3935533273</v>
      </c>
      <c r="P165" s="15" t="s">
        <v>16</v>
      </c>
      <c r="Q165" s="16" t="s">
        <v>16</v>
      </c>
      <c r="R165" s="37" t="s">
        <v>688</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225</v>
      </c>
      <c r="D166" s="17" t="s">
        <v>226</v>
      </c>
      <c r="E166" s="17">
        <v>7</v>
      </c>
      <c r="F166" s="14">
        <v>14.83</v>
      </c>
      <c r="G166" s="14">
        <v>13.52</v>
      </c>
      <c r="H166" s="14">
        <v>12.22</v>
      </c>
      <c r="I166" s="14"/>
      <c r="J166" s="14">
        <v>17.75</v>
      </c>
      <c r="K166" s="14">
        <v>20.350000000000001</v>
      </c>
      <c r="L166" s="14">
        <v>24.57</v>
      </c>
      <c r="M166" s="54"/>
      <c r="N166" s="14">
        <v>69.577046593000006</v>
      </c>
      <c r="O166" s="31">
        <v>131.3112715</v>
      </c>
      <c r="P166" s="31" t="s">
        <v>13</v>
      </c>
      <c r="Q166" s="17" t="s">
        <v>16</v>
      </c>
      <c r="R166" s="38" t="s">
        <v>689</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227</v>
      </c>
      <c r="D167" s="16" t="s">
        <v>228</v>
      </c>
      <c r="E167" s="16">
        <v>3</v>
      </c>
      <c r="F167" s="15">
        <v>26.4</v>
      </c>
      <c r="G167" s="15">
        <v>23.54</v>
      </c>
      <c r="H167" s="15">
        <v>20.68</v>
      </c>
      <c r="I167" s="14"/>
      <c r="J167" s="15">
        <v>27.25</v>
      </c>
      <c r="K167" s="15">
        <v>32.96</v>
      </c>
      <c r="L167" s="15">
        <v>42.2</v>
      </c>
      <c r="M167" s="54"/>
      <c r="N167" s="15">
        <v>43.162078452999999</v>
      </c>
      <c r="O167" s="15">
        <v>33.588350181999999</v>
      </c>
      <c r="P167" s="15" t="s">
        <v>13</v>
      </c>
      <c r="Q167" s="16" t="s">
        <v>13</v>
      </c>
      <c r="R167" s="37" t="s">
        <v>690</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229</v>
      </c>
      <c r="D168" s="17" t="s">
        <v>230</v>
      </c>
      <c r="E168" s="17">
        <v>3</v>
      </c>
      <c r="F168" s="14">
        <v>8.82</v>
      </c>
      <c r="G168" s="14">
        <v>6.89</v>
      </c>
      <c r="H168" s="14">
        <v>4.96</v>
      </c>
      <c r="I168" s="14"/>
      <c r="J168" s="14">
        <v>9.3000000000000007</v>
      </c>
      <c r="K168" s="14">
        <v>13.15</v>
      </c>
      <c r="L168" s="14">
        <v>19.38</v>
      </c>
      <c r="M168" s="54"/>
      <c r="N168" s="14">
        <v>44.592160679000003</v>
      </c>
      <c r="O168" s="31">
        <v>38.831596499999996</v>
      </c>
      <c r="P168" s="31" t="s">
        <v>13</v>
      </c>
      <c r="Q168" s="17" t="s">
        <v>13</v>
      </c>
      <c r="R168" s="38" t="s">
        <v>691</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231</v>
      </c>
      <c r="D169" s="16" t="s">
        <v>232</v>
      </c>
      <c r="E169" s="16">
        <v>3</v>
      </c>
      <c r="F169" s="15">
        <v>4.97</v>
      </c>
      <c r="G169" s="15">
        <v>3.67</v>
      </c>
      <c r="H169" s="15">
        <v>2.38</v>
      </c>
      <c r="I169" s="14"/>
      <c r="J169" s="15">
        <v>5.28</v>
      </c>
      <c r="K169" s="15">
        <v>7.86</v>
      </c>
      <c r="L169" s="15">
        <v>12.05</v>
      </c>
      <c r="M169" s="54"/>
      <c r="N169" s="15">
        <v>41.769122017000001</v>
      </c>
      <c r="O169" s="15">
        <v>45.082048773000004</v>
      </c>
      <c r="P169" s="15" t="s">
        <v>13</v>
      </c>
      <c r="Q169" s="16" t="s">
        <v>13</v>
      </c>
      <c r="R169" s="37" t="s">
        <v>692</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405</v>
      </c>
      <c r="D170" s="17" t="s">
        <v>406</v>
      </c>
      <c r="E170" s="17">
        <v>10</v>
      </c>
      <c r="F170" s="14">
        <v>1.69</v>
      </c>
      <c r="G170" s="14">
        <v>1.47</v>
      </c>
      <c r="H170" s="14">
        <v>1.26</v>
      </c>
      <c r="I170" s="14"/>
      <c r="J170" s="14">
        <v>1.86</v>
      </c>
      <c r="K170" s="14">
        <v>2.2799999999999998</v>
      </c>
      <c r="L170" s="14">
        <v>2.97</v>
      </c>
      <c r="M170" s="54"/>
      <c r="N170" s="14">
        <v>58.453617025</v>
      </c>
      <c r="O170" s="31">
        <v>2.1977994090999999</v>
      </c>
      <c r="P170" s="31" t="s">
        <v>16</v>
      </c>
      <c r="Q170" s="17" t="s">
        <v>16</v>
      </c>
      <c r="R170" s="38" t="s">
        <v>693</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233</v>
      </c>
      <c r="D171" s="16" t="s">
        <v>234</v>
      </c>
      <c r="E171" s="16">
        <v>10</v>
      </c>
      <c r="F171" s="15">
        <v>29.73</v>
      </c>
      <c r="G171" s="15">
        <v>27.28</v>
      </c>
      <c r="H171" s="15">
        <v>24.84</v>
      </c>
      <c r="I171" s="14"/>
      <c r="J171" s="15">
        <v>35.15</v>
      </c>
      <c r="K171" s="15">
        <v>40.03</v>
      </c>
      <c r="L171" s="15">
        <v>47.95</v>
      </c>
      <c r="M171" s="54"/>
      <c r="N171" s="15">
        <v>69.510227596999997</v>
      </c>
      <c r="O171" s="15">
        <v>88.559175818</v>
      </c>
      <c r="P171" s="15" t="s">
        <v>16</v>
      </c>
      <c r="Q171" s="16" t="s">
        <v>16</v>
      </c>
      <c r="R171" s="37" t="s">
        <v>694</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235</v>
      </c>
      <c r="D172" s="17" t="s">
        <v>236</v>
      </c>
      <c r="E172" s="17">
        <v>7</v>
      </c>
      <c r="F172" s="14">
        <v>8.4600000000000009</v>
      </c>
      <c r="G172" s="14">
        <v>7.28</v>
      </c>
      <c r="H172" s="14">
        <v>6.11</v>
      </c>
      <c r="I172" s="14"/>
      <c r="J172" s="14">
        <v>11.15</v>
      </c>
      <c r="K172" s="14">
        <v>13.49</v>
      </c>
      <c r="L172" s="14">
        <v>17.28</v>
      </c>
      <c r="M172" s="54"/>
      <c r="N172" s="14">
        <v>57.776961636999999</v>
      </c>
      <c r="O172" s="31">
        <v>117.24149781</v>
      </c>
      <c r="P172" s="31" t="s">
        <v>13</v>
      </c>
      <c r="Q172" s="17" t="s">
        <v>16</v>
      </c>
      <c r="R172" s="38" t="s">
        <v>695</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433</v>
      </c>
      <c r="D173" s="16" t="s">
        <v>434</v>
      </c>
      <c r="E173" s="16">
        <v>0</v>
      </c>
      <c r="F173" s="15">
        <v>7.4</v>
      </c>
      <c r="G173" s="15">
        <v>6.31</v>
      </c>
      <c r="H173" s="15">
        <v>5.23</v>
      </c>
      <c r="I173" s="14"/>
      <c r="J173" s="15">
        <v>7.77</v>
      </c>
      <c r="K173" s="15">
        <v>9.93</v>
      </c>
      <c r="L173" s="15">
        <v>13.44</v>
      </c>
      <c r="M173" s="54"/>
      <c r="N173" s="15">
        <v>37.638010614000002</v>
      </c>
      <c r="O173" s="15">
        <v>4.9939627041000003</v>
      </c>
      <c r="P173" s="15" t="s">
        <v>13</v>
      </c>
      <c r="Q173" s="16" t="s">
        <v>13</v>
      </c>
      <c r="R173" s="37" t="s">
        <v>696</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237</v>
      </c>
      <c r="D174" s="17" t="s">
        <v>238</v>
      </c>
      <c r="E174" s="17">
        <v>6</v>
      </c>
      <c r="F174" s="14">
        <v>11.67</v>
      </c>
      <c r="G174" s="14">
        <v>10.51</v>
      </c>
      <c r="H174" s="14">
        <v>9.35</v>
      </c>
      <c r="I174" s="14"/>
      <c r="J174" s="14">
        <v>13.22</v>
      </c>
      <c r="K174" s="14">
        <v>15.53</v>
      </c>
      <c r="L174" s="14">
        <v>19.28</v>
      </c>
      <c r="M174" s="54"/>
      <c r="N174" s="14">
        <v>60.572306798</v>
      </c>
      <c r="O174" s="31">
        <v>64.823398330000003</v>
      </c>
      <c r="P174" s="31" t="s">
        <v>13</v>
      </c>
      <c r="Q174" s="17" t="s">
        <v>16</v>
      </c>
      <c r="R174" s="38" t="s">
        <v>697</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239</v>
      </c>
      <c r="D175" s="16" t="s">
        <v>240</v>
      </c>
      <c r="E175" s="16">
        <v>10</v>
      </c>
      <c r="F175" s="15">
        <v>21.43</v>
      </c>
      <c r="G175" s="15">
        <v>19.399999999999999</v>
      </c>
      <c r="H175" s="15">
        <v>17.37</v>
      </c>
      <c r="I175" s="14"/>
      <c r="J175" s="15">
        <v>24.54</v>
      </c>
      <c r="K175" s="15">
        <v>28.59</v>
      </c>
      <c r="L175" s="15">
        <v>35.159999999999997</v>
      </c>
      <c r="M175" s="54"/>
      <c r="N175" s="15">
        <v>64.725422365</v>
      </c>
      <c r="O175" s="15">
        <v>85.197629677000009</v>
      </c>
      <c r="P175" s="15" t="s">
        <v>16</v>
      </c>
      <c r="Q175" s="16" t="s">
        <v>16</v>
      </c>
      <c r="R175" s="37" t="s">
        <v>698</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241</v>
      </c>
      <c r="D176" s="17" t="s">
        <v>242</v>
      </c>
      <c r="E176" s="17">
        <v>9</v>
      </c>
      <c r="F176" s="14">
        <v>11.1</v>
      </c>
      <c r="G176" s="14">
        <v>10.25</v>
      </c>
      <c r="H176" s="14">
        <v>9.4</v>
      </c>
      <c r="I176" s="14"/>
      <c r="J176" s="14">
        <v>11.33</v>
      </c>
      <c r="K176" s="14">
        <v>13.02</v>
      </c>
      <c r="L176" s="14">
        <v>15.77</v>
      </c>
      <c r="M176" s="54"/>
      <c r="N176" s="14">
        <v>76.358646691999994</v>
      </c>
      <c r="O176" s="31">
        <v>7.0953247726999997</v>
      </c>
      <c r="P176" s="31" t="s">
        <v>16</v>
      </c>
      <c r="Q176" s="17" t="s">
        <v>16</v>
      </c>
      <c r="R176" s="38" t="s">
        <v>699</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243</v>
      </c>
      <c r="D177" s="16" t="s">
        <v>244</v>
      </c>
      <c r="E177" s="16">
        <v>0</v>
      </c>
      <c r="F177" s="15">
        <v>0.75</v>
      </c>
      <c r="G177" s="15">
        <v>0.17</v>
      </c>
      <c r="H177" s="15">
        <v>-0.4</v>
      </c>
      <c r="I177" s="14"/>
      <c r="J177" s="15">
        <v>0.94</v>
      </c>
      <c r="K177" s="15">
        <v>2.09</v>
      </c>
      <c r="L177" s="15">
        <v>3.96</v>
      </c>
      <c r="M177" s="54"/>
      <c r="N177" s="15">
        <v>24.157412222000001</v>
      </c>
      <c r="O177" s="15">
        <v>10.802201454</v>
      </c>
      <c r="P177" s="15" t="s">
        <v>13</v>
      </c>
      <c r="Q177" s="16" t="s">
        <v>13</v>
      </c>
      <c r="R177" s="37" t="s">
        <v>700</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384</v>
      </c>
      <c r="D178" s="17" t="s">
        <v>385</v>
      </c>
      <c r="E178" s="17">
        <v>0</v>
      </c>
      <c r="F178" s="14">
        <v>118.9</v>
      </c>
      <c r="G178" s="14">
        <v>89.2</v>
      </c>
      <c r="H178" s="14">
        <v>59.51</v>
      </c>
      <c r="I178" s="14"/>
      <c r="J178" s="14">
        <v>127.04</v>
      </c>
      <c r="K178" s="14">
        <v>186.42</v>
      </c>
      <c r="L178" s="14">
        <v>282.5</v>
      </c>
      <c r="M178" s="54"/>
      <c r="N178" s="14">
        <v>25.22633944</v>
      </c>
      <c r="O178" s="31">
        <v>15.897404737999999</v>
      </c>
      <c r="P178" s="31" t="s">
        <v>13</v>
      </c>
      <c r="Q178" s="17" t="s">
        <v>13</v>
      </c>
      <c r="R178" s="38" t="s">
        <v>701</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245</v>
      </c>
      <c r="D179" s="16" t="s">
        <v>246</v>
      </c>
      <c r="E179" s="16">
        <v>8</v>
      </c>
      <c r="F179" s="15">
        <v>76.88</v>
      </c>
      <c r="G179" s="15">
        <v>70.22</v>
      </c>
      <c r="H179" s="15">
        <v>63.56</v>
      </c>
      <c r="I179" s="14"/>
      <c r="J179" s="15">
        <v>84.9</v>
      </c>
      <c r="K179" s="15">
        <v>98.21</v>
      </c>
      <c r="L179" s="15">
        <v>119.76</v>
      </c>
      <c r="M179" s="54"/>
      <c r="N179" s="15">
        <v>54.162938588999999</v>
      </c>
      <c r="O179" s="15">
        <v>50.997004681999996</v>
      </c>
      <c r="P179" s="15" t="s">
        <v>16</v>
      </c>
      <c r="Q179" s="16" t="s">
        <v>16</v>
      </c>
      <c r="R179" s="37" t="s">
        <v>702</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247</v>
      </c>
      <c r="D180" s="17" t="s">
        <v>248</v>
      </c>
      <c r="E180" s="17">
        <v>4</v>
      </c>
      <c r="F180" s="14">
        <v>2.73</v>
      </c>
      <c r="G180" s="14">
        <v>2.2200000000000002</v>
      </c>
      <c r="H180" s="14">
        <v>1.72</v>
      </c>
      <c r="I180" s="14"/>
      <c r="J180" s="14">
        <v>3.02</v>
      </c>
      <c r="K180" s="14">
        <v>4.0199999999999996</v>
      </c>
      <c r="L180" s="14">
        <v>5.64</v>
      </c>
      <c r="M180" s="54"/>
      <c r="N180" s="14">
        <v>76.921783098000006</v>
      </c>
      <c r="O180" s="31">
        <v>11.796250272</v>
      </c>
      <c r="P180" s="31" t="s">
        <v>13</v>
      </c>
      <c r="Q180" s="17" t="s">
        <v>16</v>
      </c>
      <c r="R180" s="38" t="s">
        <v>703</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249</v>
      </c>
      <c r="D181" s="16" t="s">
        <v>250</v>
      </c>
      <c r="E181" s="16">
        <v>5</v>
      </c>
      <c r="F181" s="15">
        <v>3.73</v>
      </c>
      <c r="G181" s="15">
        <v>2.75</v>
      </c>
      <c r="H181" s="15">
        <v>1.77</v>
      </c>
      <c r="I181" s="14"/>
      <c r="J181" s="15">
        <v>6.7</v>
      </c>
      <c r="K181" s="15">
        <v>8.65</v>
      </c>
      <c r="L181" s="15">
        <v>11.82</v>
      </c>
      <c r="M181" s="54"/>
      <c r="N181" s="15">
        <v>49.902013773999997</v>
      </c>
      <c r="O181" s="15">
        <v>17.541407045</v>
      </c>
      <c r="P181" s="15" t="s">
        <v>13</v>
      </c>
      <c r="Q181" s="16" t="s">
        <v>16</v>
      </c>
      <c r="R181" s="37" t="s">
        <v>704</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386</v>
      </c>
      <c r="D182" s="17" t="s">
        <v>387</v>
      </c>
      <c r="E182" s="17">
        <v>4</v>
      </c>
      <c r="F182" s="14">
        <v>214.35</v>
      </c>
      <c r="G182" s="14">
        <v>182.93</v>
      </c>
      <c r="H182" s="14">
        <v>151.51</v>
      </c>
      <c r="I182" s="14"/>
      <c r="J182" s="14">
        <v>285.67</v>
      </c>
      <c r="K182" s="14">
        <v>348.5</v>
      </c>
      <c r="L182" s="14">
        <v>450.17</v>
      </c>
      <c r="M182" s="54"/>
      <c r="N182" s="14">
        <v>47.138945376000002</v>
      </c>
      <c r="O182" s="31">
        <v>6.02078501</v>
      </c>
      <c r="P182" s="31" t="s">
        <v>13</v>
      </c>
      <c r="Q182" s="17" t="s">
        <v>16</v>
      </c>
      <c r="R182" s="38" t="s">
        <v>705</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251</v>
      </c>
      <c r="D183" s="16" t="s">
        <v>252</v>
      </c>
      <c r="E183" s="16">
        <v>9</v>
      </c>
      <c r="F183" s="15">
        <v>43.67</v>
      </c>
      <c r="G183" s="15">
        <v>39.549999999999997</v>
      </c>
      <c r="H183" s="15">
        <v>35.44</v>
      </c>
      <c r="I183" s="14"/>
      <c r="J183" s="15">
        <v>54.62</v>
      </c>
      <c r="K183" s="15">
        <v>62.84</v>
      </c>
      <c r="L183" s="15">
        <v>76.14</v>
      </c>
      <c r="M183" s="54"/>
      <c r="N183" s="15">
        <v>58.467004117999998</v>
      </c>
      <c r="O183" s="15">
        <v>435.88215013999996</v>
      </c>
      <c r="P183" s="15" t="s">
        <v>16</v>
      </c>
      <c r="Q183" s="16" t="s">
        <v>16</v>
      </c>
      <c r="R183" s="37" t="s">
        <v>706</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251</v>
      </c>
      <c r="D184" s="17" t="s">
        <v>254</v>
      </c>
      <c r="E184" s="17">
        <v>9</v>
      </c>
      <c r="F184" s="14">
        <v>39.340000000000003</v>
      </c>
      <c r="G184" s="14">
        <v>35.700000000000003</v>
      </c>
      <c r="H184" s="14">
        <v>32.06</v>
      </c>
      <c r="I184" s="14"/>
      <c r="J184" s="14">
        <v>49.16</v>
      </c>
      <c r="K184" s="14">
        <v>56.43</v>
      </c>
      <c r="L184" s="14">
        <v>68.2</v>
      </c>
      <c r="M184" s="54"/>
      <c r="N184" s="14">
        <v>58.800749301000003</v>
      </c>
      <c r="O184" s="31">
        <v>1367.2995689999998</v>
      </c>
      <c r="P184" s="31" t="s">
        <v>16</v>
      </c>
      <c r="Q184" s="17" t="s">
        <v>16</v>
      </c>
      <c r="R184" s="38" t="s">
        <v>707</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255</v>
      </c>
      <c r="D185" s="16" t="s">
        <v>256</v>
      </c>
      <c r="E185" s="16">
        <v>5</v>
      </c>
      <c r="F185" s="15">
        <v>10.08</v>
      </c>
      <c r="G185" s="15">
        <v>8.58</v>
      </c>
      <c r="H185" s="15">
        <v>7.08</v>
      </c>
      <c r="I185" s="14"/>
      <c r="J185" s="15">
        <v>14.24</v>
      </c>
      <c r="K185" s="15">
        <v>17.23</v>
      </c>
      <c r="L185" s="15">
        <v>22.08</v>
      </c>
      <c r="M185" s="54"/>
      <c r="N185" s="15">
        <v>55.721680798999998</v>
      </c>
      <c r="O185" s="15">
        <v>27.558903727000001</v>
      </c>
      <c r="P185" s="15" t="s">
        <v>13</v>
      </c>
      <c r="Q185" s="16" t="s">
        <v>16</v>
      </c>
      <c r="R185" s="37" t="s">
        <v>708</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344</v>
      </c>
      <c r="D186" s="17" t="s">
        <v>257</v>
      </c>
      <c r="E186" s="17">
        <v>7</v>
      </c>
      <c r="F186" s="14">
        <v>55.04</v>
      </c>
      <c r="G186" s="14">
        <v>48.35</v>
      </c>
      <c r="H186" s="14">
        <v>41.67</v>
      </c>
      <c r="I186" s="14"/>
      <c r="J186" s="14">
        <v>72.98</v>
      </c>
      <c r="K186" s="14">
        <v>86.34</v>
      </c>
      <c r="L186" s="14">
        <v>107.96</v>
      </c>
      <c r="M186" s="54"/>
      <c r="N186" s="14">
        <v>49.751310660999998</v>
      </c>
      <c r="O186" s="31">
        <v>530.42953126999998</v>
      </c>
      <c r="P186" s="31" t="s">
        <v>16</v>
      </c>
      <c r="Q186" s="17" t="s">
        <v>16</v>
      </c>
      <c r="R186" s="38" t="s">
        <v>709</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360</v>
      </c>
      <c r="D187" s="16" t="s">
        <v>258</v>
      </c>
      <c r="E187" s="16">
        <v>3</v>
      </c>
      <c r="F187" s="15">
        <v>3.16</v>
      </c>
      <c r="G187" s="15">
        <v>2.77</v>
      </c>
      <c r="H187" s="15">
        <v>2.39</v>
      </c>
      <c r="I187" s="14"/>
      <c r="J187" s="15">
        <v>3.24</v>
      </c>
      <c r="K187" s="15">
        <v>4</v>
      </c>
      <c r="L187" s="15">
        <v>5.24</v>
      </c>
      <c r="M187" s="54"/>
      <c r="N187" s="15">
        <v>49.371774395000003</v>
      </c>
      <c r="O187" s="15">
        <v>6.5230536364000002</v>
      </c>
      <c r="P187" s="15" t="s">
        <v>13</v>
      </c>
      <c r="Q187" s="16" t="s">
        <v>13</v>
      </c>
      <c r="R187" s="37" t="s">
        <v>710</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351</v>
      </c>
      <c r="D188" s="17" t="s">
        <v>259</v>
      </c>
      <c r="E188" s="17">
        <v>5</v>
      </c>
      <c r="F188" s="14">
        <v>12.31</v>
      </c>
      <c r="G188" s="14">
        <v>10.66</v>
      </c>
      <c r="H188" s="14">
        <v>9.01</v>
      </c>
      <c r="I188" s="14"/>
      <c r="J188" s="14">
        <v>12.63</v>
      </c>
      <c r="K188" s="14">
        <v>15.92</v>
      </c>
      <c r="L188" s="14">
        <v>21.24</v>
      </c>
      <c r="M188" s="54"/>
      <c r="N188" s="14">
        <v>49.612453870000003</v>
      </c>
      <c r="O188" s="31">
        <v>12.029345044999999</v>
      </c>
      <c r="P188" s="31" t="s">
        <v>16</v>
      </c>
      <c r="Q188" s="17" t="s">
        <v>13</v>
      </c>
      <c r="R188" s="38" t="s">
        <v>711</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364</v>
      </c>
      <c r="D189" s="16" t="s">
        <v>260</v>
      </c>
      <c r="E189" s="16">
        <v>2</v>
      </c>
      <c r="F189" s="15">
        <v>8.07</v>
      </c>
      <c r="G189" s="15">
        <v>5.75</v>
      </c>
      <c r="H189" s="15">
        <v>3.44</v>
      </c>
      <c r="I189" s="14"/>
      <c r="J189" s="15">
        <v>8.5399999999999991</v>
      </c>
      <c r="K189" s="15">
        <v>13.16</v>
      </c>
      <c r="L189" s="15">
        <v>20.64</v>
      </c>
      <c r="M189" s="54"/>
      <c r="N189" s="15">
        <v>46.616671547000003</v>
      </c>
      <c r="O189" s="15">
        <v>22.535055544999999</v>
      </c>
      <c r="P189" s="15" t="s">
        <v>13</v>
      </c>
      <c r="Q189" s="16" t="s">
        <v>13</v>
      </c>
      <c r="R189" s="37" t="s">
        <v>712</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362</v>
      </c>
      <c r="D190" s="17" t="s">
        <v>261</v>
      </c>
      <c r="E190" s="17">
        <v>10</v>
      </c>
      <c r="F190" s="14">
        <v>53.19</v>
      </c>
      <c r="G190" s="14">
        <v>49.91</v>
      </c>
      <c r="H190" s="14">
        <v>46.63</v>
      </c>
      <c r="I190" s="14"/>
      <c r="J190" s="14">
        <v>55.18</v>
      </c>
      <c r="K190" s="14">
        <v>61.73</v>
      </c>
      <c r="L190" s="14">
        <v>72.34</v>
      </c>
      <c r="M190" s="54"/>
      <c r="N190" s="14">
        <v>68.054839400999995</v>
      </c>
      <c r="O190" s="31">
        <v>72.372960909</v>
      </c>
      <c r="P190" s="31" t="s">
        <v>16</v>
      </c>
      <c r="Q190" s="17" t="s">
        <v>16</v>
      </c>
      <c r="R190" s="38" t="s">
        <v>713</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347</v>
      </c>
      <c r="D191" s="16" t="s">
        <v>262</v>
      </c>
      <c r="E191" s="16">
        <v>5</v>
      </c>
      <c r="F191" s="15">
        <v>3.88</v>
      </c>
      <c r="G191" s="15">
        <v>3.41</v>
      </c>
      <c r="H191" s="15">
        <v>2.95</v>
      </c>
      <c r="I191" s="14"/>
      <c r="J191" s="15">
        <v>4.8</v>
      </c>
      <c r="K191" s="15">
        <v>5.72</v>
      </c>
      <c r="L191" s="15">
        <v>7.22</v>
      </c>
      <c r="M191" s="54"/>
      <c r="N191" s="15">
        <v>56.650939430999998</v>
      </c>
      <c r="O191" s="15">
        <v>3.5532239545000004</v>
      </c>
      <c r="P191" s="15" t="s">
        <v>13</v>
      </c>
      <c r="Q191" s="16" t="s">
        <v>16</v>
      </c>
      <c r="R191" s="37" t="s">
        <v>714</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263</v>
      </c>
      <c r="E192" s="17">
        <v>10</v>
      </c>
      <c r="F192" s="14">
        <v>18.45</v>
      </c>
      <c r="G192" s="14">
        <v>16.95</v>
      </c>
      <c r="H192" s="14">
        <v>15.46</v>
      </c>
      <c r="I192" s="14"/>
      <c r="J192" s="14">
        <v>21.95</v>
      </c>
      <c r="K192" s="14">
        <v>24.93</v>
      </c>
      <c r="L192" s="14">
        <v>29.76</v>
      </c>
      <c r="M192" s="54"/>
      <c r="N192" s="14">
        <v>72.024164464999998</v>
      </c>
      <c r="O192" s="31">
        <v>7.0229201363999998</v>
      </c>
      <c r="P192" s="31" t="s">
        <v>16</v>
      </c>
      <c r="Q192" s="17" t="s">
        <v>16</v>
      </c>
      <c r="R192" s="38" t="s">
        <v>715</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363</v>
      </c>
      <c r="D193" s="16" t="s">
        <v>264</v>
      </c>
      <c r="E193" s="16">
        <v>2</v>
      </c>
      <c r="F193" s="15">
        <v>1.65</v>
      </c>
      <c r="G193" s="15">
        <v>1.36</v>
      </c>
      <c r="H193" s="15">
        <v>1.07</v>
      </c>
      <c r="I193" s="14"/>
      <c r="J193" s="15">
        <v>1.72</v>
      </c>
      <c r="K193" s="15">
        <v>2.29</v>
      </c>
      <c r="L193" s="15">
        <v>3.21</v>
      </c>
      <c r="M193" s="54"/>
      <c r="N193" s="15">
        <v>48.536010367000003</v>
      </c>
      <c r="O193" s="15">
        <v>4.6427805909000002</v>
      </c>
      <c r="P193" s="15" t="s">
        <v>13</v>
      </c>
      <c r="Q193" s="16" t="s">
        <v>13</v>
      </c>
      <c r="R193" s="37" t="s">
        <v>716</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369</v>
      </c>
      <c r="D194" s="17" t="s">
        <v>265</v>
      </c>
      <c r="E194" s="17">
        <v>3</v>
      </c>
      <c r="F194" s="14">
        <v>1.23</v>
      </c>
      <c r="G194" s="14">
        <v>0.89</v>
      </c>
      <c r="H194" s="14">
        <v>0.55000000000000004</v>
      </c>
      <c r="I194" s="14"/>
      <c r="J194" s="14">
        <v>1.3</v>
      </c>
      <c r="K194" s="14">
        <v>1.97</v>
      </c>
      <c r="L194" s="14">
        <v>3.06</v>
      </c>
      <c r="M194" s="54"/>
      <c r="N194" s="14">
        <v>47.446185450999998</v>
      </c>
      <c r="O194" s="31">
        <v>3.5424011817999999</v>
      </c>
      <c r="P194" s="31" t="s">
        <v>13</v>
      </c>
      <c r="Q194" s="17" t="s">
        <v>13</v>
      </c>
      <c r="R194" s="38" t="s">
        <v>717</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400</v>
      </c>
      <c r="D195" s="16" t="s">
        <v>266</v>
      </c>
      <c r="E195" s="16">
        <v>7</v>
      </c>
      <c r="F195" s="15">
        <v>18.38</v>
      </c>
      <c r="G195" s="15">
        <v>15.82</v>
      </c>
      <c r="H195" s="15">
        <v>13.26</v>
      </c>
      <c r="I195" s="14"/>
      <c r="J195" s="15">
        <v>24.38</v>
      </c>
      <c r="K195" s="15">
        <v>29.49</v>
      </c>
      <c r="L195" s="15">
        <v>37.78</v>
      </c>
      <c r="M195" s="54"/>
      <c r="N195" s="15">
        <v>72.447872540000006</v>
      </c>
      <c r="O195" s="15">
        <v>170.22626214000002</v>
      </c>
      <c r="P195" s="15" t="s">
        <v>13</v>
      </c>
      <c r="Q195" s="16" t="s">
        <v>16</v>
      </c>
      <c r="R195" s="37" t="s">
        <v>718</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410</v>
      </c>
      <c r="D196" s="17" t="s">
        <v>267</v>
      </c>
      <c r="E196" s="17">
        <v>0</v>
      </c>
      <c r="F196" s="14">
        <v>0.35</v>
      </c>
      <c r="G196" s="14">
        <v>0.25</v>
      </c>
      <c r="H196" s="14">
        <v>0.15</v>
      </c>
      <c r="I196" s="14"/>
      <c r="J196" s="14">
        <v>0.37</v>
      </c>
      <c r="K196" s="14">
        <v>0.56000000000000005</v>
      </c>
      <c r="L196" s="14">
        <v>0.87</v>
      </c>
      <c r="M196" s="54"/>
      <c r="N196" s="14">
        <v>29.926603586999999</v>
      </c>
      <c r="O196" s="31">
        <v>5.2787523635999998</v>
      </c>
      <c r="P196" s="31" t="s">
        <v>13</v>
      </c>
      <c r="Q196" s="17" t="s">
        <v>13</v>
      </c>
      <c r="R196" s="38" t="s">
        <v>719</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407</v>
      </c>
      <c r="D197" s="16" t="s">
        <v>268</v>
      </c>
      <c r="E197" s="16">
        <v>6</v>
      </c>
      <c r="F197" s="15">
        <v>4.6900000000000004</v>
      </c>
      <c r="G197" s="15">
        <v>4.0199999999999996</v>
      </c>
      <c r="H197" s="15">
        <v>3.36</v>
      </c>
      <c r="I197" s="14"/>
      <c r="J197" s="15">
        <v>6.33</v>
      </c>
      <c r="K197" s="15">
        <v>7.65</v>
      </c>
      <c r="L197" s="15">
        <v>9.8000000000000007</v>
      </c>
      <c r="M197" s="54"/>
      <c r="N197" s="15">
        <v>58.673635590000004</v>
      </c>
      <c r="O197" s="15">
        <v>15.260936136</v>
      </c>
      <c r="P197" s="15" t="s">
        <v>13</v>
      </c>
      <c r="Q197" s="16" t="s">
        <v>16</v>
      </c>
      <c r="R197" s="37" t="s">
        <v>720</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454</v>
      </c>
      <c r="D198" s="17" t="s">
        <v>455</v>
      </c>
      <c r="E198" s="17">
        <v>1</v>
      </c>
      <c r="F198" s="14">
        <v>0.43</v>
      </c>
      <c r="G198" s="14">
        <v>0.1</v>
      </c>
      <c r="H198" s="14">
        <v>-0.21</v>
      </c>
      <c r="I198" s="14"/>
      <c r="J198" s="14">
        <v>0.45</v>
      </c>
      <c r="K198" s="14">
        <v>1.0900000000000001</v>
      </c>
      <c r="L198" s="14">
        <v>2.13</v>
      </c>
      <c r="M198" s="54"/>
      <c r="N198" s="14">
        <v>36.990659708999999</v>
      </c>
      <c r="O198" s="31">
        <v>2.2119388181999997</v>
      </c>
      <c r="P198" s="31" t="s">
        <v>13</v>
      </c>
      <c r="Q198" s="17" t="s">
        <v>13</v>
      </c>
      <c r="R198" s="38" t="s">
        <v>516</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721</v>
      </c>
      <c r="D199" s="16" t="s">
        <v>269</v>
      </c>
      <c r="E199" s="16">
        <v>6</v>
      </c>
      <c r="F199" s="15">
        <v>35.75</v>
      </c>
      <c r="G199" s="15">
        <v>32.35</v>
      </c>
      <c r="H199" s="15">
        <v>28.95</v>
      </c>
      <c r="I199" s="14"/>
      <c r="J199" s="15">
        <v>43.15</v>
      </c>
      <c r="K199" s="15">
        <v>49.94</v>
      </c>
      <c r="L199" s="15">
        <v>60.93</v>
      </c>
      <c r="M199" s="54"/>
      <c r="N199" s="15">
        <v>64.801089193999999</v>
      </c>
      <c r="O199" s="15">
        <v>212.88062323</v>
      </c>
      <c r="P199" s="15" t="s">
        <v>13</v>
      </c>
      <c r="Q199" s="16" t="s">
        <v>16</v>
      </c>
      <c r="R199" s="37" t="s">
        <v>722</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346</v>
      </c>
      <c r="D200" s="17" t="s">
        <v>270</v>
      </c>
      <c r="E200" s="17">
        <v>8</v>
      </c>
      <c r="F200" s="14">
        <v>8.7200000000000006</v>
      </c>
      <c r="G200" s="14">
        <v>7.81</v>
      </c>
      <c r="H200" s="14">
        <v>6.91</v>
      </c>
      <c r="I200" s="14"/>
      <c r="J200" s="14">
        <v>10.84</v>
      </c>
      <c r="K200" s="14">
        <v>12.64</v>
      </c>
      <c r="L200" s="14">
        <v>15.57</v>
      </c>
      <c r="M200" s="54"/>
      <c r="N200" s="14">
        <v>62.567137393000003</v>
      </c>
      <c r="O200" s="31">
        <v>10.008989089999998</v>
      </c>
      <c r="P200" s="31" t="s">
        <v>16</v>
      </c>
      <c r="Q200" s="17" t="s">
        <v>16</v>
      </c>
      <c r="R200" s="38" t="s">
        <v>723</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517</v>
      </c>
      <c r="D201" s="16" t="s">
        <v>271</v>
      </c>
      <c r="E201" s="16">
        <v>7</v>
      </c>
      <c r="F201" s="15">
        <v>13.84</v>
      </c>
      <c r="G201" s="15">
        <v>12.26</v>
      </c>
      <c r="H201" s="15">
        <v>10.68</v>
      </c>
      <c r="I201" s="14"/>
      <c r="J201" s="15">
        <v>17.260000000000002</v>
      </c>
      <c r="K201" s="15">
        <v>20.41</v>
      </c>
      <c r="L201" s="15">
        <v>25.52</v>
      </c>
      <c r="M201" s="54"/>
      <c r="N201" s="15">
        <v>68.767822695000007</v>
      </c>
      <c r="O201" s="15">
        <v>142.22671991000001</v>
      </c>
      <c r="P201" s="15" t="s">
        <v>13</v>
      </c>
      <c r="Q201" s="16" t="s">
        <v>16</v>
      </c>
      <c r="R201" s="37" t="s">
        <v>724</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272</v>
      </c>
      <c r="D202" s="17" t="s">
        <v>273</v>
      </c>
      <c r="E202" s="17">
        <v>10</v>
      </c>
      <c r="F202" s="14">
        <v>30.64</v>
      </c>
      <c r="G202" s="14">
        <v>27.98</v>
      </c>
      <c r="H202" s="14">
        <v>25.32</v>
      </c>
      <c r="I202" s="14"/>
      <c r="J202" s="14">
        <v>35.31</v>
      </c>
      <c r="K202" s="14">
        <v>40.619999999999997</v>
      </c>
      <c r="L202" s="14">
        <v>49.23</v>
      </c>
      <c r="M202" s="54"/>
      <c r="N202" s="14">
        <v>73.271176882000006</v>
      </c>
      <c r="O202" s="31">
        <v>400.36770799999999</v>
      </c>
      <c r="P202" s="31" t="s">
        <v>16</v>
      </c>
      <c r="Q202" s="17" t="s">
        <v>16</v>
      </c>
      <c r="R202" s="38" t="s">
        <v>725</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274</v>
      </c>
      <c r="D203" s="16" t="s">
        <v>275</v>
      </c>
      <c r="E203" s="16">
        <v>5</v>
      </c>
      <c r="F203" s="15">
        <v>7.17</v>
      </c>
      <c r="G203" s="15">
        <v>6.52</v>
      </c>
      <c r="H203" s="15">
        <v>5.87</v>
      </c>
      <c r="I203" s="14"/>
      <c r="J203" s="15">
        <v>9.0399999999999991</v>
      </c>
      <c r="K203" s="15">
        <v>10.33</v>
      </c>
      <c r="L203" s="15">
        <v>12.42</v>
      </c>
      <c r="M203" s="54"/>
      <c r="N203" s="15">
        <v>55.635111752</v>
      </c>
      <c r="O203" s="15">
        <v>7.5441286818000002</v>
      </c>
      <c r="P203" s="15" t="s">
        <v>13</v>
      </c>
      <c r="Q203" s="16" t="s">
        <v>16</v>
      </c>
      <c r="R203" s="37" t="s">
        <v>726</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274</v>
      </c>
      <c r="D204" s="17" t="s">
        <v>276</v>
      </c>
      <c r="E204" s="17">
        <v>5</v>
      </c>
      <c r="F204" s="14">
        <v>37.28</v>
      </c>
      <c r="G204" s="14">
        <v>33.81</v>
      </c>
      <c r="H204" s="14">
        <v>30.34</v>
      </c>
      <c r="I204" s="14"/>
      <c r="J204" s="14">
        <v>46.99</v>
      </c>
      <c r="K204" s="14">
        <v>53.92</v>
      </c>
      <c r="L204" s="14">
        <v>65.14</v>
      </c>
      <c r="M204" s="54"/>
      <c r="N204" s="14">
        <v>56.624635321</v>
      </c>
      <c r="O204" s="31">
        <v>45.738365726999994</v>
      </c>
      <c r="P204" s="31" t="s">
        <v>13</v>
      </c>
      <c r="Q204" s="17" t="s">
        <v>16</v>
      </c>
      <c r="R204" s="38" t="s">
        <v>727</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277</v>
      </c>
      <c r="D205" s="16" t="s">
        <v>728</v>
      </c>
      <c r="E205" s="16">
        <v>6</v>
      </c>
      <c r="F205" s="15">
        <v>12.7</v>
      </c>
      <c r="G205" s="15">
        <v>11.46</v>
      </c>
      <c r="H205" s="15">
        <v>10.220000000000001</v>
      </c>
      <c r="I205" s="14"/>
      <c r="J205" s="15">
        <v>16.239999999999998</v>
      </c>
      <c r="K205" s="15">
        <v>18.71</v>
      </c>
      <c r="L205" s="15">
        <v>22.71</v>
      </c>
      <c r="M205" s="54"/>
      <c r="N205" s="15">
        <v>63.255742804999997</v>
      </c>
      <c r="O205" s="15">
        <v>1.4040047727</v>
      </c>
      <c r="P205" s="15" t="s">
        <v>13</v>
      </c>
      <c r="Q205" s="16" t="s">
        <v>16</v>
      </c>
      <c r="R205" s="37" t="s">
        <v>729</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277</v>
      </c>
      <c r="D206" s="17" t="s">
        <v>373</v>
      </c>
      <c r="E206" s="17">
        <v>6</v>
      </c>
      <c r="F206" s="14">
        <v>13.81</v>
      </c>
      <c r="G206" s="14">
        <v>12.86</v>
      </c>
      <c r="H206" s="14">
        <v>11.91</v>
      </c>
      <c r="I206" s="14"/>
      <c r="J206" s="14">
        <v>16.32</v>
      </c>
      <c r="K206" s="14">
        <v>18.21</v>
      </c>
      <c r="L206" s="14">
        <v>21.28</v>
      </c>
      <c r="M206" s="54"/>
      <c r="N206" s="14">
        <v>61.579758695000002</v>
      </c>
      <c r="O206" s="31">
        <v>1.8806825909</v>
      </c>
      <c r="P206" s="31" t="s">
        <v>13</v>
      </c>
      <c r="Q206" s="17" t="s">
        <v>16</v>
      </c>
      <c r="R206" s="38" t="s">
        <v>730</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277</v>
      </c>
      <c r="D207" s="16" t="s">
        <v>278</v>
      </c>
      <c r="E207" s="16">
        <v>6</v>
      </c>
      <c r="F207" s="15">
        <v>26.61</v>
      </c>
      <c r="G207" s="15">
        <v>24.55</v>
      </c>
      <c r="H207" s="15">
        <v>22.49</v>
      </c>
      <c r="I207" s="14"/>
      <c r="J207" s="15">
        <v>32.119999999999997</v>
      </c>
      <c r="K207" s="15">
        <v>36.229999999999997</v>
      </c>
      <c r="L207" s="15">
        <v>42.89</v>
      </c>
      <c r="M207" s="54"/>
      <c r="N207" s="15">
        <v>63.80850255</v>
      </c>
      <c r="O207" s="15">
        <v>85.839359727000001</v>
      </c>
      <c r="P207" s="15" t="s">
        <v>13</v>
      </c>
      <c r="Q207" s="16" t="s">
        <v>16</v>
      </c>
      <c r="R207" s="37" t="s">
        <v>731</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279</v>
      </c>
      <c r="D208" s="17" t="s">
        <v>280</v>
      </c>
      <c r="E208" s="17">
        <v>9</v>
      </c>
      <c r="F208" s="14">
        <v>15.89</v>
      </c>
      <c r="G208" s="14">
        <v>13.66</v>
      </c>
      <c r="H208" s="14">
        <v>11.44</v>
      </c>
      <c r="I208" s="14"/>
      <c r="J208" s="14">
        <v>21.39</v>
      </c>
      <c r="K208" s="14">
        <v>25.83</v>
      </c>
      <c r="L208" s="14">
        <v>33.020000000000003</v>
      </c>
      <c r="M208" s="54"/>
      <c r="N208" s="14">
        <v>67.446696474999996</v>
      </c>
      <c r="O208" s="31">
        <v>26.327571364000001</v>
      </c>
      <c r="P208" s="31" t="s">
        <v>16</v>
      </c>
      <c r="Q208" s="17" t="s">
        <v>16</v>
      </c>
      <c r="R208" s="38" t="s">
        <v>732</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395</v>
      </c>
      <c r="D209" s="16" t="s">
        <v>396</v>
      </c>
      <c r="E209" s="16">
        <v>3</v>
      </c>
      <c r="F209" s="15">
        <v>4.55</v>
      </c>
      <c r="G209" s="15">
        <v>4.22</v>
      </c>
      <c r="H209" s="15">
        <v>3.9</v>
      </c>
      <c r="I209" s="14"/>
      <c r="J209" s="15">
        <v>4.6399999999999997</v>
      </c>
      <c r="K209" s="15">
        <v>5.28</v>
      </c>
      <c r="L209" s="15">
        <v>6.33</v>
      </c>
      <c r="M209" s="54"/>
      <c r="N209" s="15">
        <v>46.096566213000003</v>
      </c>
      <c r="O209" s="15">
        <v>1.8849156817999999</v>
      </c>
      <c r="P209" s="15" t="s">
        <v>13</v>
      </c>
      <c r="Q209" s="16" t="s">
        <v>13</v>
      </c>
      <c r="R209" s="37" t="s">
        <v>733</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435</v>
      </c>
      <c r="D210" s="17" t="s">
        <v>436</v>
      </c>
      <c r="E210" s="17">
        <v>6</v>
      </c>
      <c r="F210" s="14">
        <v>4407.25</v>
      </c>
      <c r="G210" s="14">
        <v>3132.54</v>
      </c>
      <c r="H210" s="14">
        <v>1857.83</v>
      </c>
      <c r="I210" s="14"/>
      <c r="J210" s="14">
        <v>4721.33</v>
      </c>
      <c r="K210" s="14">
        <v>7270.74</v>
      </c>
      <c r="L210" s="14">
        <v>11396.01</v>
      </c>
      <c r="M210" s="54"/>
      <c r="N210" s="14">
        <v>50.671192802999997</v>
      </c>
      <c r="O210" s="31">
        <v>2.8618254523000002</v>
      </c>
      <c r="P210" s="31" t="s">
        <v>16</v>
      </c>
      <c r="Q210" s="17" t="s">
        <v>13</v>
      </c>
      <c r="R210" s="38" t="s">
        <v>734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281</v>
      </c>
      <c r="D211" s="16" t="s">
        <v>282</v>
      </c>
      <c r="E211" s="16">
        <v>10</v>
      </c>
      <c r="F211" s="15">
        <v>12</v>
      </c>
      <c r="G211" s="15">
        <v>10.56</v>
      </c>
      <c r="H211" s="15">
        <v>9.1300000000000008</v>
      </c>
      <c r="I211" s="14"/>
      <c r="J211" s="15">
        <v>14.14</v>
      </c>
      <c r="K211" s="15">
        <v>17</v>
      </c>
      <c r="L211" s="15">
        <v>21.62</v>
      </c>
      <c r="M211" s="54"/>
      <c r="N211" s="15">
        <v>65.037413760999996</v>
      </c>
      <c r="O211" s="15">
        <v>8.0700729091000003</v>
      </c>
      <c r="P211" s="15" t="s">
        <v>16</v>
      </c>
      <c r="Q211" s="16" t="s">
        <v>16</v>
      </c>
      <c r="R211" s="37" t="s">
        <v>735</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283</v>
      </c>
      <c r="D212" s="17" t="s">
        <v>284</v>
      </c>
      <c r="E212" s="17">
        <v>5</v>
      </c>
      <c r="F212" s="14">
        <v>4.95</v>
      </c>
      <c r="G212" s="14">
        <v>4.05</v>
      </c>
      <c r="H212" s="14">
        <v>3.16</v>
      </c>
      <c r="I212" s="14"/>
      <c r="J212" s="14">
        <v>7.38</v>
      </c>
      <c r="K212" s="14">
        <v>9.16</v>
      </c>
      <c r="L212" s="14">
        <v>12.05</v>
      </c>
      <c r="M212" s="54"/>
      <c r="N212" s="14">
        <v>56.862336714999998</v>
      </c>
      <c r="O212" s="31">
        <v>77.650960181999992</v>
      </c>
      <c r="P212" s="31" t="s">
        <v>13</v>
      </c>
      <c r="Q212" s="17" t="s">
        <v>16</v>
      </c>
      <c r="R212" s="38" t="s">
        <v>736</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285</v>
      </c>
      <c r="D213" s="16" t="s">
        <v>286</v>
      </c>
      <c r="E213" s="16">
        <v>5</v>
      </c>
      <c r="F213" s="15">
        <v>8.0500000000000007</v>
      </c>
      <c r="G213" s="15">
        <v>6.38</v>
      </c>
      <c r="H213" s="15">
        <v>4.71</v>
      </c>
      <c r="I213" s="14"/>
      <c r="J213" s="15">
        <v>12.69</v>
      </c>
      <c r="K213" s="15">
        <v>16.02</v>
      </c>
      <c r="L213" s="15">
        <v>21.42</v>
      </c>
      <c r="M213" s="54"/>
      <c r="N213" s="15">
        <v>58.325411696000003</v>
      </c>
      <c r="O213" s="15">
        <v>18.777761318</v>
      </c>
      <c r="P213" s="15" t="s">
        <v>13</v>
      </c>
      <c r="Q213" s="16" t="s">
        <v>16</v>
      </c>
      <c r="R213" s="37" t="s">
        <v>737</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388</v>
      </c>
      <c r="D214" s="17" t="s">
        <v>287</v>
      </c>
      <c r="E214" s="17">
        <v>7</v>
      </c>
      <c r="F214" s="14">
        <v>13.8</v>
      </c>
      <c r="G214" s="14">
        <v>11.66</v>
      </c>
      <c r="H214" s="14">
        <v>9.5299999999999994</v>
      </c>
      <c r="I214" s="14"/>
      <c r="J214" s="14">
        <v>19.48</v>
      </c>
      <c r="K214" s="14">
        <v>23.74</v>
      </c>
      <c r="L214" s="14">
        <v>30.64</v>
      </c>
      <c r="M214" s="54"/>
      <c r="N214" s="14">
        <v>66.723347266999994</v>
      </c>
      <c r="O214" s="31">
        <v>50.509166318000005</v>
      </c>
      <c r="P214" s="31" t="s">
        <v>13</v>
      </c>
      <c r="Q214" s="17" t="s">
        <v>16</v>
      </c>
      <c r="R214" s="38" t="s">
        <v>738</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288</v>
      </c>
      <c r="D215" s="16" t="s">
        <v>289</v>
      </c>
      <c r="E215" s="16">
        <v>7</v>
      </c>
      <c r="F215" s="15">
        <v>20.350000000000001</v>
      </c>
      <c r="G215" s="15">
        <v>18.920000000000002</v>
      </c>
      <c r="H215" s="15">
        <v>17.5</v>
      </c>
      <c r="I215" s="14"/>
      <c r="J215" s="15">
        <v>21.17</v>
      </c>
      <c r="K215" s="15">
        <v>24.01</v>
      </c>
      <c r="L215" s="15">
        <v>28.62</v>
      </c>
      <c r="M215" s="54"/>
      <c r="N215" s="15">
        <v>76.218640312999995</v>
      </c>
      <c r="O215" s="15">
        <v>97.903634045000004</v>
      </c>
      <c r="P215" s="15" t="s">
        <v>13</v>
      </c>
      <c r="Q215" s="16" t="s">
        <v>16</v>
      </c>
      <c r="R215" s="37" t="s">
        <v>739</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437</v>
      </c>
      <c r="D216" s="17" t="s">
        <v>389</v>
      </c>
      <c r="E216" s="17">
        <v>5</v>
      </c>
      <c r="F216" s="14">
        <v>55.55</v>
      </c>
      <c r="G216" s="14">
        <v>48.84</v>
      </c>
      <c r="H216" s="14">
        <v>42.14</v>
      </c>
      <c r="I216" s="14"/>
      <c r="J216" s="14">
        <v>69.260000000000005</v>
      </c>
      <c r="K216" s="14">
        <v>82.66</v>
      </c>
      <c r="L216" s="14">
        <v>104.35</v>
      </c>
      <c r="M216" s="54"/>
      <c r="N216" s="14">
        <v>56.478567480000002</v>
      </c>
      <c r="O216" s="31">
        <v>6.1330525264000002</v>
      </c>
      <c r="P216" s="31" t="s">
        <v>13</v>
      </c>
      <c r="Q216" s="17" t="s">
        <v>16</v>
      </c>
      <c r="R216" s="38" t="s">
        <v>740</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359</v>
      </c>
      <c r="D217" s="16" t="s">
        <v>290</v>
      </c>
      <c r="E217" s="16">
        <v>0</v>
      </c>
      <c r="F217" s="15">
        <v>6.82</v>
      </c>
      <c r="G217" s="15">
        <v>4.43</v>
      </c>
      <c r="H217" s="15">
        <v>2.04</v>
      </c>
      <c r="I217" s="14"/>
      <c r="J217" s="15">
        <v>7.3</v>
      </c>
      <c r="K217" s="15">
        <v>12.07</v>
      </c>
      <c r="L217" s="15">
        <v>19.79</v>
      </c>
      <c r="M217" s="54"/>
      <c r="N217" s="15">
        <v>37.619536005999997</v>
      </c>
      <c r="O217" s="15">
        <v>25.648411579000001</v>
      </c>
      <c r="P217" s="15" t="s">
        <v>13</v>
      </c>
      <c r="Q217" s="16" t="s">
        <v>13</v>
      </c>
      <c r="R217" s="37" t="s">
        <v>741</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291</v>
      </c>
      <c r="D218" s="17" t="s">
        <v>292</v>
      </c>
      <c r="E218" s="17">
        <v>6</v>
      </c>
      <c r="F218" s="14">
        <v>41.2</v>
      </c>
      <c r="G218" s="14">
        <v>35.99</v>
      </c>
      <c r="H218" s="14">
        <v>30.78</v>
      </c>
      <c r="I218" s="14"/>
      <c r="J218" s="14">
        <v>56.02</v>
      </c>
      <c r="K218" s="14">
        <v>66.430000000000007</v>
      </c>
      <c r="L218" s="14">
        <v>83.29</v>
      </c>
      <c r="M218" s="54"/>
      <c r="N218" s="14">
        <v>56.049482333999997</v>
      </c>
      <c r="O218" s="31">
        <v>249.78299023</v>
      </c>
      <c r="P218" s="31" t="s">
        <v>13</v>
      </c>
      <c r="Q218" s="17" t="s">
        <v>16</v>
      </c>
      <c r="R218" s="38" t="s">
        <v>742</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438</v>
      </c>
      <c r="D219" s="16" t="s">
        <v>439</v>
      </c>
      <c r="E219" s="16">
        <v>7</v>
      </c>
      <c r="F219" s="15">
        <v>4.22</v>
      </c>
      <c r="G219" s="15">
        <v>3.79</v>
      </c>
      <c r="H219" s="15">
        <v>3.36</v>
      </c>
      <c r="I219" s="14"/>
      <c r="J219" s="15">
        <v>4.84</v>
      </c>
      <c r="K219" s="15">
        <v>5.69</v>
      </c>
      <c r="L219" s="15">
        <v>7.08</v>
      </c>
      <c r="M219" s="54"/>
      <c r="N219" s="15">
        <v>66.932539810999998</v>
      </c>
      <c r="O219" s="15">
        <v>1.9276605</v>
      </c>
      <c r="P219" s="15" t="s">
        <v>13</v>
      </c>
      <c r="Q219" s="16" t="s">
        <v>16</v>
      </c>
      <c r="R219" s="37" t="s">
        <v>743</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293</v>
      </c>
      <c r="D220" s="17" t="s">
        <v>744</v>
      </c>
      <c r="E220" s="17">
        <v>10</v>
      </c>
      <c r="F220" s="14">
        <v>13.35</v>
      </c>
      <c r="G220" s="14">
        <v>12.73</v>
      </c>
      <c r="H220" s="14">
        <v>12.11</v>
      </c>
      <c r="I220" s="14"/>
      <c r="J220" s="14">
        <v>14.55</v>
      </c>
      <c r="K220" s="14">
        <v>15.78</v>
      </c>
      <c r="L220" s="14">
        <v>17.79</v>
      </c>
      <c r="M220" s="54"/>
      <c r="N220" s="14">
        <v>63.600105157999998</v>
      </c>
      <c r="O220" s="31">
        <v>1.2715371818000001</v>
      </c>
      <c r="P220" s="31" t="s">
        <v>16</v>
      </c>
      <c r="Q220" s="17" t="s">
        <v>16</v>
      </c>
      <c r="R220" s="38" t="s">
        <v>745</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293</v>
      </c>
      <c r="D221" s="16" t="s">
        <v>294</v>
      </c>
      <c r="E221" s="16">
        <v>10</v>
      </c>
      <c r="F221" s="15">
        <v>13.58</v>
      </c>
      <c r="G221" s="15">
        <v>12.89</v>
      </c>
      <c r="H221" s="15">
        <v>12.2</v>
      </c>
      <c r="I221" s="14"/>
      <c r="J221" s="15">
        <v>14.95</v>
      </c>
      <c r="K221" s="15">
        <v>16.32</v>
      </c>
      <c r="L221" s="15">
        <v>18.53</v>
      </c>
      <c r="M221" s="54"/>
      <c r="N221" s="15">
        <v>67.544190202999999</v>
      </c>
      <c r="O221" s="15">
        <v>1.9046584545</v>
      </c>
      <c r="P221" s="15" t="s">
        <v>16</v>
      </c>
      <c r="Q221" s="16" t="s">
        <v>16</v>
      </c>
      <c r="R221" s="37" t="s">
        <v>746</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293</v>
      </c>
      <c r="D222" s="17" t="s">
        <v>295</v>
      </c>
      <c r="E222" s="17">
        <v>10</v>
      </c>
      <c r="F222" s="14">
        <v>40.54</v>
      </c>
      <c r="G222" s="14">
        <v>38.5</v>
      </c>
      <c r="H222" s="14">
        <v>36.47</v>
      </c>
      <c r="I222" s="14"/>
      <c r="J222" s="14">
        <v>44.49</v>
      </c>
      <c r="K222" s="14">
        <v>48.55</v>
      </c>
      <c r="L222" s="14">
        <v>55.13</v>
      </c>
      <c r="M222" s="54"/>
      <c r="N222" s="14">
        <v>68.639871769999999</v>
      </c>
      <c r="O222" s="31">
        <v>59.066969499999999</v>
      </c>
      <c r="P222" s="31" t="s">
        <v>16</v>
      </c>
      <c r="Q222" s="17" t="s">
        <v>16</v>
      </c>
      <c r="R222" s="38" t="s">
        <v>747</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296</v>
      </c>
      <c r="D223" s="16" t="s">
        <v>297</v>
      </c>
      <c r="E223" s="16">
        <v>3</v>
      </c>
      <c r="F223" s="15">
        <v>274.33</v>
      </c>
      <c r="G223" s="15">
        <v>242.79</v>
      </c>
      <c r="H223" s="15">
        <v>211.25</v>
      </c>
      <c r="I223" s="14"/>
      <c r="J223" s="15">
        <v>281.68</v>
      </c>
      <c r="K223" s="15">
        <v>344.75</v>
      </c>
      <c r="L223" s="15">
        <v>446.82</v>
      </c>
      <c r="M223" s="54"/>
      <c r="N223" s="15">
        <v>45.184238940999997</v>
      </c>
      <c r="O223" s="15">
        <v>23.870092765000003</v>
      </c>
      <c r="P223" s="15" t="s">
        <v>16</v>
      </c>
      <c r="Q223" s="16" t="s">
        <v>13</v>
      </c>
      <c r="R223" s="37" t="s">
        <v>748</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456</v>
      </c>
      <c r="D224" s="17" t="s">
        <v>457</v>
      </c>
      <c r="E224" s="17">
        <v>10</v>
      </c>
      <c r="F224" s="14">
        <v>4.8</v>
      </c>
      <c r="G224" s="14">
        <v>4.28</v>
      </c>
      <c r="H224" s="14">
        <v>3.76</v>
      </c>
      <c r="I224" s="14"/>
      <c r="J224" s="14">
        <v>5.73</v>
      </c>
      <c r="K224" s="14">
        <v>6.76</v>
      </c>
      <c r="L224" s="14">
        <v>8.44</v>
      </c>
      <c r="M224" s="54"/>
      <c r="N224" s="14">
        <v>62.505833158000002</v>
      </c>
      <c r="O224" s="31">
        <v>1.6240109545000001</v>
      </c>
      <c r="P224" s="31" t="s">
        <v>16</v>
      </c>
      <c r="Q224" s="17" t="s">
        <v>16</v>
      </c>
      <c r="R224" s="38" t="s">
        <v>749</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298</v>
      </c>
      <c r="D225" s="16" t="s">
        <v>299</v>
      </c>
      <c r="E225" s="16">
        <v>6</v>
      </c>
      <c r="F225" s="15">
        <v>30.53</v>
      </c>
      <c r="G225" s="15">
        <v>27.1</v>
      </c>
      <c r="H225" s="15">
        <v>23.68</v>
      </c>
      <c r="I225" s="14"/>
      <c r="J225" s="15">
        <v>38.03</v>
      </c>
      <c r="K225" s="15">
        <v>44.87</v>
      </c>
      <c r="L225" s="15">
        <v>55.95</v>
      </c>
      <c r="M225" s="54"/>
      <c r="N225" s="15">
        <v>53.788620318</v>
      </c>
      <c r="O225" s="15">
        <v>5.3451956817999999</v>
      </c>
      <c r="P225" s="15" t="s">
        <v>13</v>
      </c>
      <c r="Q225" s="16" t="s">
        <v>16</v>
      </c>
      <c r="R225" s="37" t="s">
        <v>750</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300</v>
      </c>
      <c r="D226" s="17" t="s">
        <v>301</v>
      </c>
      <c r="E226" s="17">
        <v>10</v>
      </c>
      <c r="F226" s="14">
        <v>35.06</v>
      </c>
      <c r="G226" s="14">
        <v>32.25</v>
      </c>
      <c r="H226" s="14">
        <v>29.44</v>
      </c>
      <c r="I226" s="14"/>
      <c r="J226" s="14">
        <v>41.22</v>
      </c>
      <c r="K226" s="14">
        <v>46.83</v>
      </c>
      <c r="L226" s="14">
        <v>55.92</v>
      </c>
      <c r="M226" s="54"/>
      <c r="N226" s="14">
        <v>71.296705881999998</v>
      </c>
      <c r="O226" s="31">
        <v>152.34713535999998</v>
      </c>
      <c r="P226" s="31" t="s">
        <v>16</v>
      </c>
      <c r="Q226" s="17" t="s">
        <v>16</v>
      </c>
      <c r="R226" s="38" t="s">
        <v>751</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302</v>
      </c>
      <c r="D227" s="16" t="s">
        <v>303</v>
      </c>
      <c r="E227" s="16">
        <v>8</v>
      </c>
      <c r="F227" s="15">
        <v>34.85</v>
      </c>
      <c r="G227" s="15">
        <v>31.54</v>
      </c>
      <c r="H227" s="15">
        <v>28.23</v>
      </c>
      <c r="I227" s="14"/>
      <c r="J227" s="15">
        <v>37.94</v>
      </c>
      <c r="K227" s="15">
        <v>44.55</v>
      </c>
      <c r="L227" s="15">
        <v>55.25</v>
      </c>
      <c r="M227" s="54"/>
      <c r="N227" s="15">
        <v>51.392118725000003</v>
      </c>
      <c r="O227" s="15">
        <v>86.561547000000004</v>
      </c>
      <c r="P227" s="15" t="s">
        <v>16</v>
      </c>
      <c r="Q227" s="16" t="s">
        <v>16</v>
      </c>
      <c r="R227" s="37" t="s">
        <v>752</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304</v>
      </c>
      <c r="D228" s="17" t="s">
        <v>305</v>
      </c>
      <c r="E228" s="17">
        <v>6</v>
      </c>
      <c r="F228" s="14">
        <v>64.510000000000005</v>
      </c>
      <c r="G228" s="14">
        <v>59.28</v>
      </c>
      <c r="H228" s="14">
        <v>54.05</v>
      </c>
      <c r="I228" s="14"/>
      <c r="J228" s="14">
        <v>70.430000000000007</v>
      </c>
      <c r="K228" s="14">
        <v>80.88</v>
      </c>
      <c r="L228" s="14">
        <v>97.8</v>
      </c>
      <c r="M228" s="54"/>
      <c r="N228" s="14">
        <v>51.271067752</v>
      </c>
      <c r="O228" s="31">
        <v>56.992257141000003</v>
      </c>
      <c r="P228" s="31" t="s">
        <v>13</v>
      </c>
      <c r="Q228" s="17" t="s">
        <v>16</v>
      </c>
      <c r="R228" s="38" t="s">
        <v>753</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440</v>
      </c>
      <c r="D229" s="16" t="s">
        <v>441</v>
      </c>
      <c r="E229" s="16">
        <v>5</v>
      </c>
      <c r="F229" s="15">
        <v>179.09</v>
      </c>
      <c r="G229" s="15">
        <v>161.35</v>
      </c>
      <c r="H229" s="15">
        <v>143.62</v>
      </c>
      <c r="I229" s="14"/>
      <c r="J229" s="15">
        <v>181.8</v>
      </c>
      <c r="K229" s="15">
        <v>217.26</v>
      </c>
      <c r="L229" s="15">
        <v>274.66000000000003</v>
      </c>
      <c r="M229" s="54"/>
      <c r="N229" s="15">
        <v>50.951621615999997</v>
      </c>
      <c r="O229" s="15">
        <v>4.6117254054000005</v>
      </c>
      <c r="P229" s="15" t="s">
        <v>16</v>
      </c>
      <c r="Q229" s="16" t="s">
        <v>13</v>
      </c>
      <c r="R229" s="37" t="s">
        <v>754</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306</v>
      </c>
      <c r="D230" s="17" t="s">
        <v>307</v>
      </c>
      <c r="E230" s="17">
        <v>7</v>
      </c>
      <c r="F230" s="14">
        <v>22.4</v>
      </c>
      <c r="G230" s="14">
        <v>20.190000000000001</v>
      </c>
      <c r="H230" s="14">
        <v>17.98</v>
      </c>
      <c r="I230" s="14"/>
      <c r="J230" s="14">
        <v>28.05</v>
      </c>
      <c r="K230" s="14">
        <v>32.46</v>
      </c>
      <c r="L230" s="14">
        <v>39.61</v>
      </c>
      <c r="M230" s="54"/>
      <c r="N230" s="14">
        <v>59.904877540999998</v>
      </c>
      <c r="O230" s="31">
        <v>117.17350122000001</v>
      </c>
      <c r="P230" s="31" t="s">
        <v>13</v>
      </c>
      <c r="Q230" s="17" t="s">
        <v>16</v>
      </c>
      <c r="R230" s="38" t="s">
        <v>755</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308</v>
      </c>
      <c r="D231" s="16" t="s">
        <v>309</v>
      </c>
      <c r="E231" s="16">
        <v>7</v>
      </c>
      <c r="F231" s="15">
        <v>29.68</v>
      </c>
      <c r="G231" s="15">
        <v>26.23</v>
      </c>
      <c r="H231" s="15">
        <v>22.78</v>
      </c>
      <c r="I231" s="14"/>
      <c r="J231" s="15">
        <v>37.96</v>
      </c>
      <c r="K231" s="15">
        <v>44.85</v>
      </c>
      <c r="L231" s="15">
        <v>56.01</v>
      </c>
      <c r="M231" s="54"/>
      <c r="N231" s="15">
        <v>58.954419653000002</v>
      </c>
      <c r="O231" s="15">
        <v>123.25189118</v>
      </c>
      <c r="P231" s="15" t="s">
        <v>13</v>
      </c>
      <c r="Q231" s="16" t="s">
        <v>16</v>
      </c>
      <c r="R231" s="37" t="s">
        <v>756</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310</v>
      </c>
      <c r="D232" s="17" t="s">
        <v>311</v>
      </c>
      <c r="E232" s="17">
        <v>6</v>
      </c>
      <c r="F232" s="14">
        <v>14.88</v>
      </c>
      <c r="G232" s="14">
        <v>13.89</v>
      </c>
      <c r="H232" s="14">
        <v>12.91</v>
      </c>
      <c r="I232" s="14"/>
      <c r="J232" s="14">
        <v>17.190000000000001</v>
      </c>
      <c r="K232" s="14">
        <v>19.149999999999999</v>
      </c>
      <c r="L232" s="14">
        <v>22.33</v>
      </c>
      <c r="M232" s="54"/>
      <c r="N232" s="14">
        <v>52.455135214999999</v>
      </c>
      <c r="O232" s="31">
        <v>7.9991260000000004</v>
      </c>
      <c r="P232" s="31" t="s">
        <v>13</v>
      </c>
      <c r="Q232" s="17" t="s">
        <v>16</v>
      </c>
      <c r="R232" s="38" t="s">
        <v>757</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442</v>
      </c>
      <c r="D233" s="16" t="s">
        <v>443</v>
      </c>
      <c r="E233" s="16">
        <v>6</v>
      </c>
      <c r="F233" s="15">
        <v>4.3</v>
      </c>
      <c r="G233" s="15">
        <v>3.32</v>
      </c>
      <c r="H233" s="15">
        <v>2.34</v>
      </c>
      <c r="I233" s="14"/>
      <c r="J233" s="15">
        <v>7.01</v>
      </c>
      <c r="K233" s="15">
        <v>8.9600000000000009</v>
      </c>
      <c r="L233" s="15">
        <v>12.12</v>
      </c>
      <c r="M233" s="54"/>
      <c r="N233" s="15">
        <v>63.070177538999999</v>
      </c>
      <c r="O233" s="15">
        <v>1.5549769091000001</v>
      </c>
      <c r="P233" s="15" t="s">
        <v>13</v>
      </c>
      <c r="Q233" s="16" t="s">
        <v>16</v>
      </c>
      <c r="R233" s="37" t="s">
        <v>758</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312</v>
      </c>
      <c r="D234" s="17" t="s">
        <v>313</v>
      </c>
      <c r="E234" s="17">
        <v>10</v>
      </c>
      <c r="F234" s="14">
        <v>14.94</v>
      </c>
      <c r="G234" s="14">
        <v>13.25</v>
      </c>
      <c r="H234" s="14">
        <v>11.57</v>
      </c>
      <c r="I234" s="14"/>
      <c r="J234" s="14">
        <v>16.03</v>
      </c>
      <c r="K234" s="14">
        <v>19.39</v>
      </c>
      <c r="L234" s="14">
        <v>24.83</v>
      </c>
      <c r="M234" s="54"/>
      <c r="N234" s="14">
        <v>72.524210022000005</v>
      </c>
      <c r="O234" s="31">
        <v>12.300632181000001</v>
      </c>
      <c r="P234" s="31" t="s">
        <v>16</v>
      </c>
      <c r="Q234" s="17" t="s">
        <v>16</v>
      </c>
      <c r="R234" s="38" t="s">
        <v>759</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314</v>
      </c>
      <c r="D235" s="16" t="s">
        <v>315</v>
      </c>
      <c r="E235" s="16">
        <v>10</v>
      </c>
      <c r="F235" s="15">
        <v>30.43</v>
      </c>
      <c r="G235" s="15">
        <v>28.1</v>
      </c>
      <c r="H235" s="15">
        <v>25.78</v>
      </c>
      <c r="I235" s="14"/>
      <c r="J235" s="15">
        <v>31.03</v>
      </c>
      <c r="K235" s="15">
        <v>35.67</v>
      </c>
      <c r="L235" s="15">
        <v>43.19</v>
      </c>
      <c r="M235" s="54"/>
      <c r="N235" s="15">
        <v>88.951873055999997</v>
      </c>
      <c r="O235" s="15">
        <v>171.56424277000002</v>
      </c>
      <c r="P235" s="15" t="s">
        <v>16</v>
      </c>
      <c r="Q235" s="16" t="s">
        <v>16</v>
      </c>
      <c r="R235" s="37" t="s">
        <v>760</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316</v>
      </c>
      <c r="D236" s="17" t="s">
        <v>317</v>
      </c>
      <c r="E236" s="17">
        <v>9</v>
      </c>
      <c r="F236" s="14">
        <v>5.72</v>
      </c>
      <c r="G236" s="14">
        <v>4.93</v>
      </c>
      <c r="H236" s="14">
        <v>4.1399999999999997</v>
      </c>
      <c r="I236" s="14"/>
      <c r="J236" s="14">
        <v>7.76</v>
      </c>
      <c r="K236" s="14">
        <v>9.33</v>
      </c>
      <c r="L236" s="14">
        <v>11.88</v>
      </c>
      <c r="M236" s="54"/>
      <c r="N236" s="14">
        <v>53.415116695000002</v>
      </c>
      <c r="O236" s="31">
        <v>4.6573982727000001</v>
      </c>
      <c r="P236" s="31" t="s">
        <v>16</v>
      </c>
      <c r="Q236" s="17" t="s">
        <v>16</v>
      </c>
      <c r="R236" s="38" t="s">
        <v>761</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318</v>
      </c>
      <c r="D237" s="16" t="s">
        <v>319</v>
      </c>
      <c r="E237" s="16">
        <v>10</v>
      </c>
      <c r="F237" s="15">
        <v>61.48</v>
      </c>
      <c r="G237" s="15">
        <v>57.22</v>
      </c>
      <c r="H237" s="15">
        <v>52.97</v>
      </c>
      <c r="I237" s="14"/>
      <c r="J237" s="15">
        <v>70.81</v>
      </c>
      <c r="K237" s="15">
        <v>79.31</v>
      </c>
      <c r="L237" s="15">
        <v>93.08</v>
      </c>
      <c r="M237" s="54"/>
      <c r="N237" s="15">
        <v>73.165302444000005</v>
      </c>
      <c r="O237" s="15">
        <v>7.5370610909</v>
      </c>
      <c r="P237" s="15" t="s">
        <v>16</v>
      </c>
      <c r="Q237" s="16" t="s">
        <v>16</v>
      </c>
      <c r="R237" s="37" t="s">
        <v>762</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320</v>
      </c>
      <c r="D238" s="17" t="s">
        <v>345</v>
      </c>
      <c r="E238" s="17">
        <v>5</v>
      </c>
      <c r="F238" s="14">
        <v>7.41</v>
      </c>
      <c r="G238" s="14">
        <v>5.91</v>
      </c>
      <c r="H238" s="14">
        <v>4.42</v>
      </c>
      <c r="I238" s="14"/>
      <c r="J238" s="14">
        <v>7.67</v>
      </c>
      <c r="K238" s="14">
        <v>10.65</v>
      </c>
      <c r="L238" s="14">
        <v>15.48</v>
      </c>
      <c r="M238" s="54"/>
      <c r="N238" s="14">
        <v>35.902411811</v>
      </c>
      <c r="O238" s="31">
        <v>3.8475399091</v>
      </c>
      <c r="P238" s="31" t="s">
        <v>16</v>
      </c>
      <c r="Q238" s="17" t="s">
        <v>13</v>
      </c>
      <c r="R238" s="38" t="s">
        <v>763</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320</v>
      </c>
      <c r="D239" s="16" t="s">
        <v>321</v>
      </c>
      <c r="E239" s="16">
        <v>5</v>
      </c>
      <c r="F239" s="15">
        <v>8.2100000000000009</v>
      </c>
      <c r="G239" s="15">
        <v>6.32</v>
      </c>
      <c r="H239" s="15">
        <v>4.4400000000000004</v>
      </c>
      <c r="I239" s="14"/>
      <c r="J239" s="15">
        <v>8.52</v>
      </c>
      <c r="K239" s="15">
        <v>12.28</v>
      </c>
      <c r="L239" s="15">
        <v>18.38</v>
      </c>
      <c r="M239" s="54"/>
      <c r="N239" s="15">
        <v>35.672845864999999</v>
      </c>
      <c r="O239" s="15">
        <v>113.13762845000001</v>
      </c>
      <c r="P239" s="15" t="s">
        <v>16</v>
      </c>
      <c r="Q239" s="16" t="s">
        <v>13</v>
      </c>
      <c r="R239" s="37" t="s">
        <v>764</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322</v>
      </c>
      <c r="D240" s="17" t="s">
        <v>323</v>
      </c>
      <c r="E240" s="17">
        <v>3</v>
      </c>
      <c r="F240" s="14">
        <v>73.12</v>
      </c>
      <c r="G240" s="14">
        <v>67.61</v>
      </c>
      <c r="H240" s="14">
        <v>62.1</v>
      </c>
      <c r="I240" s="14"/>
      <c r="J240" s="14">
        <v>74.66</v>
      </c>
      <c r="K240" s="14">
        <v>85.67</v>
      </c>
      <c r="L240" s="14">
        <v>103.49</v>
      </c>
      <c r="M240" s="54"/>
      <c r="N240" s="14">
        <v>32.552231509000002</v>
      </c>
      <c r="O240" s="31">
        <v>1416.6804417000001</v>
      </c>
      <c r="P240" s="31" t="s">
        <v>13</v>
      </c>
      <c r="Q240" s="17" t="s">
        <v>13</v>
      </c>
      <c r="R240" s="38" t="s">
        <v>765</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324</v>
      </c>
      <c r="D241" s="16" t="s">
        <v>325</v>
      </c>
      <c r="E241" s="16">
        <v>7</v>
      </c>
      <c r="F241" s="15">
        <v>17.59</v>
      </c>
      <c r="G241" s="15">
        <v>16.22</v>
      </c>
      <c r="H241" s="15">
        <v>14.85</v>
      </c>
      <c r="I241" s="14"/>
      <c r="J241" s="15">
        <v>20.94</v>
      </c>
      <c r="K241" s="15">
        <v>23.67</v>
      </c>
      <c r="L241" s="15">
        <v>28.09</v>
      </c>
      <c r="M241" s="54"/>
      <c r="N241" s="15">
        <v>61.808352042999999</v>
      </c>
      <c r="O241" s="15">
        <v>3.8647530000000003</v>
      </c>
      <c r="P241" s="15" t="s">
        <v>13</v>
      </c>
      <c r="Q241" s="16" t="s">
        <v>16</v>
      </c>
      <c r="R241" s="37" t="s">
        <v>766</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326</v>
      </c>
      <c r="D242" s="17" t="s">
        <v>327</v>
      </c>
      <c r="E242" s="17">
        <v>6</v>
      </c>
      <c r="F242" s="14">
        <v>3.01</v>
      </c>
      <c r="G242" s="14">
        <v>2.4</v>
      </c>
      <c r="H242" s="14">
        <v>1.79</v>
      </c>
      <c r="I242" s="14"/>
      <c r="J242" s="14">
        <v>4.6399999999999997</v>
      </c>
      <c r="K242" s="14">
        <v>5.85</v>
      </c>
      <c r="L242" s="14">
        <v>7.81</v>
      </c>
      <c r="M242" s="54"/>
      <c r="N242" s="14">
        <v>65.489625673999996</v>
      </c>
      <c r="O242" s="31">
        <v>33.482105318000002</v>
      </c>
      <c r="P242" s="31" t="s">
        <v>13</v>
      </c>
      <c r="Q242" s="17" t="s">
        <v>16</v>
      </c>
      <c r="R242" s="38" t="s">
        <v>767</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328</v>
      </c>
      <c r="D243" s="16" t="s">
        <v>329</v>
      </c>
      <c r="E243" s="16">
        <v>10</v>
      </c>
      <c r="F243" s="15">
        <v>32.43</v>
      </c>
      <c r="G243" s="15">
        <v>30.41</v>
      </c>
      <c r="H243" s="15">
        <v>28.4</v>
      </c>
      <c r="I243" s="14"/>
      <c r="J243" s="15">
        <v>33.65</v>
      </c>
      <c r="K243" s="15">
        <v>37.67</v>
      </c>
      <c r="L243" s="15">
        <v>44.19</v>
      </c>
      <c r="M243" s="54"/>
      <c r="N243" s="15">
        <v>81.856069633000004</v>
      </c>
      <c r="O243" s="15">
        <v>243.69458545000001</v>
      </c>
      <c r="P243" s="15" t="s">
        <v>16</v>
      </c>
      <c r="Q243" s="16" t="s">
        <v>16</v>
      </c>
      <c r="R243" s="37" t="s">
        <v>768</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330</v>
      </c>
      <c r="D244" s="17" t="s">
        <v>331</v>
      </c>
      <c r="E244" s="17">
        <v>5</v>
      </c>
      <c r="F244" s="14">
        <v>13.39</v>
      </c>
      <c r="G244" s="14">
        <v>12.28</v>
      </c>
      <c r="H244" s="14">
        <v>11.18</v>
      </c>
      <c r="I244" s="14"/>
      <c r="J244" s="14">
        <v>15.56</v>
      </c>
      <c r="K244" s="14">
        <v>17.760000000000002</v>
      </c>
      <c r="L244" s="14">
        <v>21.32</v>
      </c>
      <c r="M244" s="54"/>
      <c r="N244" s="14">
        <v>57.130579840000003</v>
      </c>
      <c r="O244" s="31">
        <v>7.9371756364000001</v>
      </c>
      <c r="P244" s="31" t="s">
        <v>13</v>
      </c>
      <c r="Q244" s="17" t="s">
        <v>16</v>
      </c>
      <c r="R244" s="38" t="s">
        <v>769</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332</v>
      </c>
      <c r="D245" s="16" t="s">
        <v>333</v>
      </c>
      <c r="E245" s="16">
        <v>7</v>
      </c>
      <c r="F245" s="15">
        <v>22.82</v>
      </c>
      <c r="G245" s="15">
        <v>19.77</v>
      </c>
      <c r="H245" s="15">
        <v>16.72</v>
      </c>
      <c r="I245" s="14"/>
      <c r="J245" s="15">
        <v>29.91</v>
      </c>
      <c r="K245" s="15">
        <v>36</v>
      </c>
      <c r="L245" s="15">
        <v>45.87</v>
      </c>
      <c r="M245" s="54"/>
      <c r="N245" s="15">
        <v>65.860004946999993</v>
      </c>
      <c r="O245" s="15">
        <v>59.643192182</v>
      </c>
      <c r="P245" s="15" t="s">
        <v>13</v>
      </c>
      <c r="Q245" s="16" t="s">
        <v>16</v>
      </c>
      <c r="R245" s="37" t="s">
        <v>770</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458</v>
      </c>
      <c r="D246" s="17" t="s">
        <v>459</v>
      </c>
      <c r="E246" s="17">
        <v>1</v>
      </c>
      <c r="F246" s="14">
        <v>0.56999999999999995</v>
      </c>
      <c r="G246" s="14">
        <v>0.17</v>
      </c>
      <c r="H246" s="14">
        <v>-0.22</v>
      </c>
      <c r="I246" s="14"/>
      <c r="J246" s="14">
        <v>0.61</v>
      </c>
      <c r="K246" s="14">
        <v>1.4</v>
      </c>
      <c r="L246" s="14">
        <v>2.69</v>
      </c>
      <c r="M246" s="54"/>
      <c r="N246" s="14">
        <v>21.102298681000001</v>
      </c>
      <c r="O246" s="31">
        <v>2.7174432726999997</v>
      </c>
      <c r="P246" s="31" t="s">
        <v>13</v>
      </c>
      <c r="Q246" s="17" t="s">
        <v>13</v>
      </c>
      <c r="R246" s="38" t="s">
        <v>771</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334</v>
      </c>
      <c r="D247" s="16" t="s">
        <v>335</v>
      </c>
      <c r="E247" s="16">
        <v>6</v>
      </c>
      <c r="F247" s="15">
        <v>14.34</v>
      </c>
      <c r="G247" s="15">
        <v>13</v>
      </c>
      <c r="H247" s="15">
        <v>11.66</v>
      </c>
      <c r="I247" s="14"/>
      <c r="J247" s="15">
        <v>17.87</v>
      </c>
      <c r="K247" s="15">
        <v>20.54</v>
      </c>
      <c r="L247" s="15">
        <v>24.87</v>
      </c>
      <c r="M247" s="54"/>
      <c r="N247" s="15">
        <v>61.931580617000002</v>
      </c>
      <c r="O247" s="15">
        <v>16.036943999999998</v>
      </c>
      <c r="P247" s="15" t="s">
        <v>13</v>
      </c>
      <c r="Q247" s="16" t="s">
        <v>16</v>
      </c>
      <c r="R247" s="37" t="s">
        <v>772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336</v>
      </c>
      <c r="D248" s="17" t="s">
        <v>337</v>
      </c>
      <c r="E248" s="17">
        <v>10</v>
      </c>
      <c r="F248" s="14">
        <v>46.11</v>
      </c>
      <c r="G248" s="14">
        <v>42.39</v>
      </c>
      <c r="H248" s="14">
        <v>38.68</v>
      </c>
      <c r="I248" s="14"/>
      <c r="J248" s="14">
        <v>53.21</v>
      </c>
      <c r="K248" s="14">
        <v>60.63</v>
      </c>
      <c r="L248" s="14">
        <v>72.66</v>
      </c>
      <c r="M248" s="54"/>
      <c r="N248" s="14">
        <v>60.870024262999998</v>
      </c>
      <c r="O248" s="31">
        <v>298.38863209000004</v>
      </c>
      <c r="P248" s="31" t="s">
        <v>16</v>
      </c>
      <c r="Q248" s="17" t="s">
        <v>16</v>
      </c>
      <c r="R248" s="38" t="s">
        <v>773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444</v>
      </c>
      <c r="D249" s="16" t="s">
        <v>445</v>
      </c>
      <c r="E249" s="16">
        <v>4</v>
      </c>
      <c r="F249" s="15">
        <v>2866.3</v>
      </c>
      <c r="G249" s="15">
        <v>1975.54</v>
      </c>
      <c r="H249" s="15">
        <v>1084.78</v>
      </c>
      <c r="I249" s="14"/>
      <c r="J249" s="15">
        <v>3015.31</v>
      </c>
      <c r="K249" s="15">
        <v>4796.82</v>
      </c>
      <c r="L249" s="15">
        <v>7679.53</v>
      </c>
      <c r="M249" s="54"/>
      <c r="N249" s="15">
        <v>48.576432853999997</v>
      </c>
      <c r="O249" s="15">
        <v>4.6767016541000004</v>
      </c>
      <c r="P249" s="15" t="s">
        <v>16</v>
      </c>
      <c r="Q249" s="16" t="s">
        <v>13</v>
      </c>
      <c r="R249" s="37" t="s">
        <v>774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338</v>
      </c>
      <c r="D250" s="17" t="s">
        <v>339</v>
      </c>
      <c r="E250" s="17">
        <v>10</v>
      </c>
      <c r="F250" s="14">
        <v>8.42</v>
      </c>
      <c r="G250" s="14">
        <v>7.76</v>
      </c>
      <c r="H250" s="14">
        <v>7.1</v>
      </c>
      <c r="I250" s="14"/>
      <c r="J250" s="14">
        <v>9.4499999999999993</v>
      </c>
      <c r="K250" s="14">
        <v>10.76</v>
      </c>
      <c r="L250" s="14">
        <v>12.88</v>
      </c>
      <c r="M250" s="54"/>
      <c r="N250" s="14">
        <v>77.284298798999998</v>
      </c>
      <c r="O250" s="31">
        <v>2.6190889090999998</v>
      </c>
      <c r="P250" s="31" t="s">
        <v>16</v>
      </c>
      <c r="Q250" s="17" t="s">
        <v>16</v>
      </c>
      <c r="R250" s="38" t="s">
        <v>775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340</v>
      </c>
      <c r="D251" s="16" t="s">
        <v>341</v>
      </c>
      <c r="E251" s="16">
        <v>7</v>
      </c>
      <c r="F251" s="15" t="s">
        <v>29</v>
      </c>
      <c r="G251" s="15" t="s">
        <v>29</v>
      </c>
      <c r="H251" s="15" t="s">
        <v>29</v>
      </c>
      <c r="I251" s="14"/>
      <c r="J251" s="15" t="s">
        <v>29</v>
      </c>
      <c r="K251" s="15" t="s">
        <v>29</v>
      </c>
      <c r="L251" s="15" t="s">
        <v>29</v>
      </c>
      <c r="M251" s="54"/>
      <c r="N251" s="15" t="s">
        <v>29</v>
      </c>
      <c r="O251" s="15" t="s">
        <v>29</v>
      </c>
      <c r="P251" s="15" t="s">
        <v>29</v>
      </c>
      <c r="Q251" s="16" t="s">
        <v>29</v>
      </c>
      <c r="R251" s="37" t="s">
        <v>30</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342</v>
      </c>
      <c r="D252" s="17" t="s">
        <v>343</v>
      </c>
      <c r="E252" s="17">
        <v>5</v>
      </c>
      <c r="F252" s="14">
        <v>8.8699999999999992</v>
      </c>
      <c r="G252" s="14">
        <v>7.38</v>
      </c>
      <c r="H252" s="14">
        <v>5.89</v>
      </c>
      <c r="I252" s="14"/>
      <c r="J252" s="14">
        <v>12.67</v>
      </c>
      <c r="K252" s="14">
        <v>15.64</v>
      </c>
      <c r="L252" s="14">
        <v>20.46</v>
      </c>
      <c r="M252" s="54"/>
      <c r="N252" s="14">
        <v>56.184928728000003</v>
      </c>
      <c r="O252" s="31">
        <v>29.718639318000001</v>
      </c>
      <c r="P252" s="31" t="s">
        <v>13</v>
      </c>
      <c r="Q252" s="17" t="s">
        <v>16</v>
      </c>
      <c r="R252" s="38" t="s">
        <v>776</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777</v>
      </c>
      <c r="D253" s="16" t="s">
        <v>778</v>
      </c>
      <c r="E253" s="16">
        <v>0</v>
      </c>
      <c r="F253" s="15">
        <v>10.029999999999999</v>
      </c>
      <c r="G253" s="15">
        <v>9.76</v>
      </c>
      <c r="H253" s="15">
        <v>9.49</v>
      </c>
      <c r="I253" s="14"/>
      <c r="J253" s="15">
        <v>10.11</v>
      </c>
      <c r="K253" s="15">
        <v>10.64</v>
      </c>
      <c r="L253" s="15">
        <v>11.51</v>
      </c>
      <c r="M253" s="54"/>
      <c r="N253" s="15">
        <v>39.563693747999999</v>
      </c>
      <c r="O253" s="15">
        <v>1.8736117377000001</v>
      </c>
      <c r="P253" s="15" t="s">
        <v>13</v>
      </c>
      <c r="Q253" s="16" t="s">
        <v>13</v>
      </c>
      <c r="R253" s="37" t="s">
        <v>779</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446</v>
      </c>
      <c r="D254" s="17" t="s">
        <v>447</v>
      </c>
      <c r="E254" s="17">
        <v>10</v>
      </c>
      <c r="F254" s="14">
        <v>91.7</v>
      </c>
      <c r="G254" s="14">
        <v>86.5</v>
      </c>
      <c r="H254" s="14">
        <v>81.31</v>
      </c>
      <c r="I254" s="14"/>
      <c r="J254" s="14">
        <v>104.8</v>
      </c>
      <c r="K254" s="14">
        <v>115.18</v>
      </c>
      <c r="L254" s="14">
        <v>131.97999999999999</v>
      </c>
      <c r="M254" s="54"/>
      <c r="N254" s="14">
        <v>68.686336741000005</v>
      </c>
      <c r="O254" s="31">
        <v>16.01981164</v>
      </c>
      <c r="P254" s="31" t="s">
        <v>16</v>
      </c>
      <c r="Q254" s="17" t="s">
        <v>16</v>
      </c>
      <c r="R254" s="38" t="s">
        <v>780</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518</v>
      </c>
      <c r="D255" s="16" t="s">
        <v>519</v>
      </c>
      <c r="E255" s="16">
        <v>9</v>
      </c>
      <c r="F255" s="15">
        <v>179</v>
      </c>
      <c r="G255" s="15">
        <v>169.06</v>
      </c>
      <c r="H255" s="15">
        <v>159.13</v>
      </c>
      <c r="I255" s="14"/>
      <c r="J255" s="15">
        <v>203.69</v>
      </c>
      <c r="K255" s="15">
        <v>223.55</v>
      </c>
      <c r="L255" s="15">
        <v>255.7</v>
      </c>
      <c r="M255" s="54"/>
      <c r="N255" s="15">
        <v>70.329776852999998</v>
      </c>
      <c r="O255" s="15">
        <v>10.219728137000001</v>
      </c>
      <c r="P255" s="15" t="s">
        <v>16</v>
      </c>
      <c r="Q255" s="16" t="s">
        <v>16</v>
      </c>
      <c r="R255" s="37" t="s">
        <v>781</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448</v>
      </c>
      <c r="D256" s="17" t="s">
        <v>449</v>
      </c>
      <c r="E256" s="17">
        <v>5</v>
      </c>
      <c r="F256" s="14">
        <v>38.97</v>
      </c>
      <c r="G256" s="14">
        <v>35.42</v>
      </c>
      <c r="H256" s="14">
        <v>31.88</v>
      </c>
      <c r="I256" s="14"/>
      <c r="J256" s="14">
        <v>47.77</v>
      </c>
      <c r="K256" s="14">
        <v>54.85</v>
      </c>
      <c r="L256" s="14">
        <v>66.31</v>
      </c>
      <c r="M256" s="54"/>
      <c r="N256" s="14">
        <v>53.505465391000001</v>
      </c>
      <c r="O256" s="31">
        <v>2.8098189176999999</v>
      </c>
      <c r="P256" s="31" t="s">
        <v>13</v>
      </c>
      <c r="Q256" s="17" t="s">
        <v>16</v>
      </c>
      <c r="R256" s="38" t="s">
        <v>782</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783</v>
      </c>
      <c r="D257" s="16" t="s">
        <v>784</v>
      </c>
      <c r="E257" s="16">
        <v>10</v>
      </c>
      <c r="F257" s="15">
        <v>107.81</v>
      </c>
      <c r="G257" s="15">
        <v>103.69</v>
      </c>
      <c r="H257" s="15">
        <v>99.58</v>
      </c>
      <c r="I257" s="14"/>
      <c r="J257" s="15">
        <v>109.72</v>
      </c>
      <c r="K257" s="15">
        <v>117.94</v>
      </c>
      <c r="L257" s="15">
        <v>131.26</v>
      </c>
      <c r="M257" s="54"/>
      <c r="N257" s="15">
        <v>57.323723256000001</v>
      </c>
      <c r="O257" s="15">
        <v>2.7012517063999999</v>
      </c>
      <c r="P257" s="15" t="s">
        <v>16</v>
      </c>
      <c r="Q257" s="16" t="s">
        <v>16</v>
      </c>
      <c r="R257" s="37" t="s">
        <v>785</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786</v>
      </c>
      <c r="D258" s="17" t="s">
        <v>787</v>
      </c>
      <c r="E258" s="17">
        <v>10</v>
      </c>
      <c r="F258" s="14">
        <v>97.83</v>
      </c>
      <c r="G258" s="14">
        <v>92.42</v>
      </c>
      <c r="H258" s="14">
        <v>87.01</v>
      </c>
      <c r="I258" s="14"/>
      <c r="J258" s="14">
        <v>101.01</v>
      </c>
      <c r="K258" s="14">
        <v>111.82</v>
      </c>
      <c r="L258" s="14">
        <v>129.31</v>
      </c>
      <c r="M258" s="54"/>
      <c r="N258" s="14">
        <v>52.403369067</v>
      </c>
      <c r="O258" s="31">
        <v>1.9550688755000001</v>
      </c>
      <c r="P258" s="31" t="s">
        <v>16</v>
      </c>
      <c r="Q258" s="17" t="s">
        <v>16</v>
      </c>
      <c r="R258" s="38" t="s">
        <v>788</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413</v>
      </c>
      <c r="D259" s="16" t="s">
        <v>414</v>
      </c>
      <c r="E259" s="16">
        <v>2</v>
      </c>
      <c r="F259" s="15">
        <v>37.96</v>
      </c>
      <c r="G259" s="15">
        <v>34.630000000000003</v>
      </c>
      <c r="H259" s="15">
        <v>31.31</v>
      </c>
      <c r="I259" s="14"/>
      <c r="J259" s="15">
        <v>39.229999999999997</v>
      </c>
      <c r="K259" s="15">
        <v>45.87</v>
      </c>
      <c r="L259" s="15">
        <v>56.63</v>
      </c>
      <c r="M259" s="54"/>
      <c r="N259" s="15">
        <v>45.616178668000003</v>
      </c>
      <c r="O259" s="15">
        <v>1.5118913664</v>
      </c>
      <c r="P259" s="15" t="s">
        <v>13</v>
      </c>
      <c r="Q259" s="16" t="s">
        <v>13</v>
      </c>
      <c r="R259" s="37" t="s">
        <v>789</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460</v>
      </c>
      <c r="D260" s="17" t="s">
        <v>461</v>
      </c>
      <c r="E260" s="17">
        <v>6</v>
      </c>
      <c r="F260" s="14">
        <v>73.27</v>
      </c>
      <c r="G260" s="14">
        <v>65.69</v>
      </c>
      <c r="H260" s="14">
        <v>58.12</v>
      </c>
      <c r="I260" s="14"/>
      <c r="J260" s="14">
        <v>92.35</v>
      </c>
      <c r="K260" s="14">
        <v>107.49</v>
      </c>
      <c r="L260" s="14">
        <v>131.99</v>
      </c>
      <c r="M260" s="54"/>
      <c r="N260" s="14">
        <v>52.580363550000001</v>
      </c>
      <c r="O260" s="31">
        <v>9.7333707776999994</v>
      </c>
      <c r="P260" s="31" t="s">
        <v>13</v>
      </c>
      <c r="Q260" s="17" t="s">
        <v>16</v>
      </c>
      <c r="R260" s="38" t="s">
        <v>790</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462</v>
      </c>
      <c r="D261" s="16" t="s">
        <v>463</v>
      </c>
      <c r="E261" s="16">
        <v>6</v>
      </c>
      <c r="F261" s="15">
        <v>26.29</v>
      </c>
      <c r="G261" s="15">
        <v>22.35</v>
      </c>
      <c r="H261" s="15">
        <v>18.41</v>
      </c>
      <c r="I261" s="14"/>
      <c r="J261" s="15">
        <v>35.56</v>
      </c>
      <c r="K261" s="15">
        <v>43.43</v>
      </c>
      <c r="L261" s="15">
        <v>56.17</v>
      </c>
      <c r="M261" s="54"/>
      <c r="N261" s="15">
        <v>57.505543947</v>
      </c>
      <c r="O261" s="15">
        <v>6.2298638959000003</v>
      </c>
      <c r="P261" s="15" t="s">
        <v>13</v>
      </c>
      <c r="Q261" s="16" t="s">
        <v>16</v>
      </c>
      <c r="R261" s="37" t="s">
        <v>791</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464</v>
      </c>
      <c r="D262" s="17" t="s">
        <v>465</v>
      </c>
      <c r="E262" s="17">
        <v>6</v>
      </c>
      <c r="F262" s="14">
        <v>42.04</v>
      </c>
      <c r="G262" s="14">
        <v>37.65</v>
      </c>
      <c r="H262" s="14">
        <v>33.26</v>
      </c>
      <c r="I262" s="14"/>
      <c r="J262" s="14">
        <v>53</v>
      </c>
      <c r="K262" s="14">
        <v>61.77</v>
      </c>
      <c r="L262" s="14">
        <v>75.97</v>
      </c>
      <c r="M262" s="54"/>
      <c r="N262" s="14">
        <v>53.108048777999997</v>
      </c>
      <c r="O262" s="31">
        <v>14.819297730000001</v>
      </c>
      <c r="P262" s="31" t="s">
        <v>13</v>
      </c>
      <c r="Q262" s="17" t="s">
        <v>16</v>
      </c>
      <c r="R262" s="38" t="s">
        <v>792</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466</v>
      </c>
      <c r="D263" s="16" t="s">
        <v>467</v>
      </c>
      <c r="E263" s="16">
        <v>5</v>
      </c>
      <c r="F263" s="15">
        <v>37.53</v>
      </c>
      <c r="G263" s="15">
        <v>31.24</v>
      </c>
      <c r="H263" s="15">
        <v>24.95</v>
      </c>
      <c r="I263" s="14"/>
      <c r="J263" s="15">
        <v>38.68</v>
      </c>
      <c r="K263" s="15">
        <v>51.25</v>
      </c>
      <c r="L263" s="15">
        <v>71.59</v>
      </c>
      <c r="M263" s="54"/>
      <c r="N263" s="15">
        <v>47.846474272000002</v>
      </c>
      <c r="O263" s="15">
        <v>8.2766545972999985</v>
      </c>
      <c r="P263" s="15" t="s">
        <v>16</v>
      </c>
      <c r="Q263" s="16" t="s">
        <v>13</v>
      </c>
      <c r="R263" s="37" t="s">
        <v>793</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468</v>
      </c>
      <c r="D264" s="17" t="s">
        <v>469</v>
      </c>
      <c r="E264" s="17">
        <v>5</v>
      </c>
      <c r="F264" s="14">
        <v>144.94999999999999</v>
      </c>
      <c r="G264" s="14">
        <v>138.22999999999999</v>
      </c>
      <c r="H264" s="14">
        <v>131.52000000000001</v>
      </c>
      <c r="I264" s="14"/>
      <c r="J264" s="14">
        <v>145.80000000000001</v>
      </c>
      <c r="K264" s="14">
        <v>159.22</v>
      </c>
      <c r="L264" s="14">
        <v>180.94</v>
      </c>
      <c r="M264" s="54"/>
      <c r="N264" s="14">
        <v>51.017294679999999</v>
      </c>
      <c r="O264" s="31">
        <v>6.0806115736000006</v>
      </c>
      <c r="P264" s="31" t="s">
        <v>16</v>
      </c>
      <c r="Q264" s="17" t="s">
        <v>13</v>
      </c>
      <c r="R264" s="38" t="s">
        <v>794</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470</v>
      </c>
      <c r="D265" s="16" t="s">
        <v>471</v>
      </c>
      <c r="E265" s="16">
        <v>9</v>
      </c>
      <c r="F265" s="15">
        <v>127.31</v>
      </c>
      <c r="G265" s="15">
        <v>119.13</v>
      </c>
      <c r="H265" s="15">
        <v>110.95</v>
      </c>
      <c r="I265" s="14"/>
      <c r="J265" s="15">
        <v>143.85</v>
      </c>
      <c r="K265" s="15">
        <v>160.19999999999999</v>
      </c>
      <c r="L265" s="15">
        <v>186.66</v>
      </c>
      <c r="M265" s="54"/>
      <c r="N265" s="15">
        <v>72.567188719000001</v>
      </c>
      <c r="O265" s="15">
        <v>2.1037154327000001</v>
      </c>
      <c r="P265" s="15" t="s">
        <v>16</v>
      </c>
      <c r="Q265" s="16" t="s">
        <v>16</v>
      </c>
      <c r="R265" s="37" t="s">
        <v>795</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472</v>
      </c>
      <c r="D266" s="17" t="s">
        <v>473</v>
      </c>
      <c r="E266" s="17">
        <v>10</v>
      </c>
      <c r="F266" s="14">
        <v>172.5</v>
      </c>
      <c r="G266" s="14">
        <v>162.88</v>
      </c>
      <c r="H266" s="14">
        <v>153.26</v>
      </c>
      <c r="I266" s="14"/>
      <c r="J266" s="14">
        <v>195.73</v>
      </c>
      <c r="K266" s="14">
        <v>214.96</v>
      </c>
      <c r="L266" s="14">
        <v>246.08</v>
      </c>
      <c r="M266" s="54"/>
      <c r="N266" s="14">
        <v>70.350486986999996</v>
      </c>
      <c r="O266" s="31">
        <v>487.56971802999999</v>
      </c>
      <c r="P266" s="31" t="s">
        <v>16</v>
      </c>
      <c r="Q266" s="17" t="s">
        <v>16</v>
      </c>
      <c r="R266" s="38" t="s">
        <v>796</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797</v>
      </c>
      <c r="D267" s="16" t="s">
        <v>798</v>
      </c>
      <c r="E267" s="16">
        <v>10</v>
      </c>
      <c r="F267" s="15">
        <v>96.31</v>
      </c>
      <c r="G267" s="15">
        <v>91.59</v>
      </c>
      <c r="H267" s="15">
        <v>86.88</v>
      </c>
      <c r="I267" s="14"/>
      <c r="J267" s="15">
        <v>98.32</v>
      </c>
      <c r="K267" s="15">
        <v>107.74</v>
      </c>
      <c r="L267" s="15">
        <v>122.99</v>
      </c>
      <c r="M267" s="54"/>
      <c r="N267" s="15">
        <v>55.674167032</v>
      </c>
      <c r="O267" s="15">
        <v>2.2062734700000002</v>
      </c>
      <c r="P267" s="15" t="s">
        <v>16</v>
      </c>
      <c r="Q267" s="16" t="s">
        <v>16</v>
      </c>
      <c r="R267" s="37" t="s">
        <v>799</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800</v>
      </c>
      <c r="D268" s="17" t="s">
        <v>801</v>
      </c>
      <c r="E268" s="17">
        <v>0</v>
      </c>
      <c r="F268" s="14">
        <v>97.88</v>
      </c>
      <c r="G268" s="14">
        <v>88.49</v>
      </c>
      <c r="H268" s="14">
        <v>79.099999999999994</v>
      </c>
      <c r="I268" s="14"/>
      <c r="J268" s="14">
        <v>98.91</v>
      </c>
      <c r="K268" s="14">
        <v>117.68</v>
      </c>
      <c r="L268" s="14">
        <v>148.06</v>
      </c>
      <c r="M268" s="54"/>
      <c r="N268" s="14">
        <v>41.8803476</v>
      </c>
      <c r="O268" s="31">
        <v>32.746958235999998</v>
      </c>
      <c r="P268" s="31" t="s">
        <v>13</v>
      </c>
      <c r="Q268" s="17" t="s">
        <v>13</v>
      </c>
      <c r="R268" s="38" t="s">
        <v>802</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803</v>
      </c>
      <c r="D269" s="16" t="s">
        <v>804</v>
      </c>
      <c r="E269" s="16">
        <v>5</v>
      </c>
      <c r="F269" s="15">
        <v>80.25</v>
      </c>
      <c r="G269" s="15">
        <v>75.77</v>
      </c>
      <c r="H269" s="15">
        <v>71.3</v>
      </c>
      <c r="I269" s="14"/>
      <c r="J269" s="15">
        <v>81.400000000000006</v>
      </c>
      <c r="K269" s="15">
        <v>90.34</v>
      </c>
      <c r="L269" s="15">
        <v>104.81</v>
      </c>
      <c r="M269" s="54"/>
      <c r="N269" s="15">
        <v>51.509012515000002</v>
      </c>
      <c r="O269" s="15">
        <v>7.4226890172999997</v>
      </c>
      <c r="P269" s="15" t="s">
        <v>16</v>
      </c>
      <c r="Q269" s="16" t="s">
        <v>13</v>
      </c>
      <c r="R269" s="37" t="s">
        <v>805</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806</v>
      </c>
      <c r="D270" s="17" t="s">
        <v>807</v>
      </c>
      <c r="E270" s="17">
        <v>3</v>
      </c>
      <c r="F270" s="14">
        <v>59.15</v>
      </c>
      <c r="G270" s="14">
        <v>53.96</v>
      </c>
      <c r="H270" s="14">
        <v>48.77</v>
      </c>
      <c r="I270" s="14"/>
      <c r="J270" s="14">
        <v>59.45</v>
      </c>
      <c r="K270" s="14">
        <v>69.819999999999993</v>
      </c>
      <c r="L270" s="14">
        <v>86.62</v>
      </c>
      <c r="M270" s="54"/>
      <c r="N270" s="14">
        <v>46.477081707000004</v>
      </c>
      <c r="O270" s="31">
        <v>1.2511479068000002</v>
      </c>
      <c r="P270" s="31" t="s">
        <v>16</v>
      </c>
      <c r="Q270" s="17" t="s">
        <v>13</v>
      </c>
      <c r="R270" s="38" t="s">
        <v>808</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809</v>
      </c>
      <c r="D271" s="16" t="s">
        <v>810</v>
      </c>
      <c r="E271" s="16">
        <v>3</v>
      </c>
      <c r="F271" s="15">
        <v>114.86</v>
      </c>
      <c r="G271" s="15">
        <v>93.09</v>
      </c>
      <c r="H271" s="15">
        <v>71.319999999999993</v>
      </c>
      <c r="I271" s="14"/>
      <c r="J271" s="15">
        <v>118.09</v>
      </c>
      <c r="K271" s="15">
        <v>161.62</v>
      </c>
      <c r="L271" s="15">
        <v>232.06</v>
      </c>
      <c r="M271" s="54"/>
      <c r="N271" s="15">
        <v>40.227212297999998</v>
      </c>
      <c r="O271" s="15">
        <v>3.4412044691000001</v>
      </c>
      <c r="P271" s="15" t="s">
        <v>16</v>
      </c>
      <c r="Q271" s="16" t="s">
        <v>13</v>
      </c>
      <c r="R271" s="37" t="s">
        <v>811</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474</v>
      </c>
      <c r="D272" s="17" t="s">
        <v>475</v>
      </c>
      <c r="E272" s="17">
        <v>9</v>
      </c>
      <c r="F272" s="14">
        <v>434.01</v>
      </c>
      <c r="G272" s="14">
        <v>412.97</v>
      </c>
      <c r="H272" s="14">
        <v>391.93</v>
      </c>
      <c r="I272" s="14"/>
      <c r="J272" s="14">
        <v>442.34</v>
      </c>
      <c r="K272" s="14">
        <v>484.41</v>
      </c>
      <c r="L272" s="14">
        <v>552.5</v>
      </c>
      <c r="M272" s="54"/>
      <c r="N272" s="14">
        <v>57.504467480999999</v>
      </c>
      <c r="O272" s="31">
        <v>52.046856556999998</v>
      </c>
      <c r="P272" s="31" t="s">
        <v>16</v>
      </c>
      <c r="Q272" s="17" t="s">
        <v>16</v>
      </c>
      <c r="R272" s="38" t="s">
        <v>812</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520</v>
      </c>
      <c r="D273" s="16" t="s">
        <v>521</v>
      </c>
      <c r="E273" s="16">
        <v>5</v>
      </c>
      <c r="F273" s="15">
        <v>72.97</v>
      </c>
      <c r="G273" s="15">
        <v>58.76</v>
      </c>
      <c r="H273" s="15">
        <v>44.56</v>
      </c>
      <c r="I273" s="14"/>
      <c r="J273" s="15">
        <v>75</v>
      </c>
      <c r="K273" s="15">
        <v>103.4</v>
      </c>
      <c r="L273" s="15">
        <v>149.36000000000001</v>
      </c>
      <c r="M273" s="54"/>
      <c r="N273" s="15">
        <v>48.252628373</v>
      </c>
      <c r="O273" s="15">
        <v>3.1138293896000002</v>
      </c>
      <c r="P273" s="15" t="s">
        <v>16</v>
      </c>
      <c r="Q273" s="16" t="s">
        <v>13</v>
      </c>
      <c r="R273" s="37" t="s">
        <v>813</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476</v>
      </c>
      <c r="D274" s="17" t="s">
        <v>477</v>
      </c>
      <c r="E274" s="17">
        <v>0</v>
      </c>
      <c r="F274" s="14">
        <v>91</v>
      </c>
      <c r="G274" s="14">
        <v>74.75</v>
      </c>
      <c r="H274" s="14">
        <v>58.51</v>
      </c>
      <c r="I274" s="14"/>
      <c r="J274" s="14">
        <v>92.41</v>
      </c>
      <c r="K274" s="14">
        <v>124.89</v>
      </c>
      <c r="L274" s="14">
        <v>177.46</v>
      </c>
      <c r="M274" s="54"/>
      <c r="N274" s="14">
        <v>38.1902373</v>
      </c>
      <c r="O274" s="31">
        <v>4.47044379</v>
      </c>
      <c r="P274" s="31" t="s">
        <v>13</v>
      </c>
      <c r="Q274" s="17" t="s">
        <v>13</v>
      </c>
      <c r="R274" s="38" t="s">
        <v>814</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478</v>
      </c>
      <c r="D275" s="16" t="s">
        <v>479</v>
      </c>
      <c r="E275" s="16">
        <v>7</v>
      </c>
      <c r="F275" s="15">
        <v>109.94</v>
      </c>
      <c r="G275" s="15">
        <v>102.93</v>
      </c>
      <c r="H275" s="15">
        <v>95.93</v>
      </c>
      <c r="I275" s="14"/>
      <c r="J275" s="15">
        <v>126.4</v>
      </c>
      <c r="K275" s="15">
        <v>140.4</v>
      </c>
      <c r="L275" s="15">
        <v>163.06</v>
      </c>
      <c r="M275" s="54"/>
      <c r="N275" s="15">
        <v>64.691035028000002</v>
      </c>
      <c r="O275" s="15">
        <v>245.24394247999999</v>
      </c>
      <c r="P275" s="15" t="s">
        <v>13</v>
      </c>
      <c r="Q275" s="16" t="s">
        <v>16</v>
      </c>
      <c r="R275" s="37" t="s">
        <v>815</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522</v>
      </c>
      <c r="D276" s="17" t="s">
        <v>523</v>
      </c>
      <c r="E276" s="17">
        <v>10</v>
      </c>
      <c r="F276" s="14">
        <v>62.41</v>
      </c>
      <c r="G276" s="14">
        <v>58.94</v>
      </c>
      <c r="H276" s="14">
        <v>55.47</v>
      </c>
      <c r="I276" s="14"/>
      <c r="J276" s="14">
        <v>70.05</v>
      </c>
      <c r="K276" s="14">
        <v>76.98</v>
      </c>
      <c r="L276" s="14">
        <v>88.2</v>
      </c>
      <c r="M276" s="54"/>
      <c r="N276" s="14">
        <v>75.888081661000001</v>
      </c>
      <c r="O276" s="31">
        <v>1.2124397832</v>
      </c>
      <c r="P276" s="31" t="s">
        <v>16</v>
      </c>
      <c r="Q276" s="17" t="s">
        <v>16</v>
      </c>
      <c r="R276" s="38" t="s">
        <v>816</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480</v>
      </c>
      <c r="D277" s="16" t="s">
        <v>481</v>
      </c>
      <c r="E277" s="16">
        <v>10</v>
      </c>
      <c r="F277" s="15">
        <v>181.21</v>
      </c>
      <c r="G277" s="15">
        <v>171.17</v>
      </c>
      <c r="H277" s="15">
        <v>161.13</v>
      </c>
      <c r="I277" s="14"/>
      <c r="J277" s="15">
        <v>205.42</v>
      </c>
      <c r="K277" s="15">
        <v>225.49</v>
      </c>
      <c r="L277" s="15">
        <v>257.97000000000003</v>
      </c>
      <c r="M277" s="54"/>
      <c r="N277" s="15">
        <v>70.990018758000005</v>
      </c>
      <c r="O277" s="15">
        <v>60.353893808000002</v>
      </c>
      <c r="P277" s="15" t="s">
        <v>16</v>
      </c>
      <c r="Q277" s="16" t="s">
        <v>16</v>
      </c>
      <c r="R277" s="37" t="s">
        <v>817</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482</v>
      </c>
      <c r="D278" s="17" t="s">
        <v>483</v>
      </c>
      <c r="E278" s="17">
        <v>9</v>
      </c>
      <c r="F278" s="14">
        <v>126.99</v>
      </c>
      <c r="G278" s="14">
        <v>120.02</v>
      </c>
      <c r="H278" s="14">
        <v>113.06</v>
      </c>
      <c r="I278" s="14"/>
      <c r="J278" s="14">
        <v>142.37</v>
      </c>
      <c r="K278" s="14">
        <v>156.29</v>
      </c>
      <c r="L278" s="14">
        <v>178.82</v>
      </c>
      <c r="M278" s="54"/>
      <c r="N278" s="14">
        <v>78.363030049000002</v>
      </c>
      <c r="O278" s="31">
        <v>18.520011700999998</v>
      </c>
      <c r="P278" s="31" t="s">
        <v>16</v>
      </c>
      <c r="Q278" s="17" t="s">
        <v>16</v>
      </c>
      <c r="R278" s="38" t="s">
        <v>818</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484</v>
      </c>
      <c r="D279" s="16" t="s">
        <v>485</v>
      </c>
      <c r="E279" s="16">
        <v>9</v>
      </c>
      <c r="F279" s="15">
        <v>177.36</v>
      </c>
      <c r="G279" s="15">
        <v>164.66</v>
      </c>
      <c r="H279" s="15">
        <v>151.97</v>
      </c>
      <c r="I279" s="14"/>
      <c r="J279" s="15">
        <v>205.98</v>
      </c>
      <c r="K279" s="15">
        <v>231.36</v>
      </c>
      <c r="L279" s="15">
        <v>272.43</v>
      </c>
      <c r="M279" s="54"/>
      <c r="N279" s="15">
        <v>75.534478743999998</v>
      </c>
      <c r="O279" s="15">
        <v>7.1873907422999999</v>
      </c>
      <c r="P279" s="15" t="s">
        <v>16</v>
      </c>
      <c r="Q279" s="16" t="s">
        <v>16</v>
      </c>
      <c r="R279" s="37" t="s">
        <v>819</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486</v>
      </c>
      <c r="D280" s="17" t="s">
        <v>487</v>
      </c>
      <c r="E280" s="17">
        <v>10</v>
      </c>
      <c r="F280" s="14">
        <v>72.72</v>
      </c>
      <c r="G280" s="14">
        <v>68.459999999999994</v>
      </c>
      <c r="H280" s="14">
        <v>64.209999999999994</v>
      </c>
      <c r="I280" s="14"/>
      <c r="J280" s="14">
        <v>73.319999999999993</v>
      </c>
      <c r="K280" s="14">
        <v>81.819999999999993</v>
      </c>
      <c r="L280" s="14">
        <v>95.58</v>
      </c>
      <c r="M280" s="54"/>
      <c r="N280" s="14">
        <v>62.968869978999997</v>
      </c>
      <c r="O280" s="31">
        <v>17.149290462</v>
      </c>
      <c r="P280" s="31" t="s">
        <v>16</v>
      </c>
      <c r="Q280" s="17" t="s">
        <v>16</v>
      </c>
      <c r="R280" s="38" t="s">
        <v>820</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488</v>
      </c>
      <c r="D281" s="16" t="s">
        <v>489</v>
      </c>
      <c r="E281" s="16">
        <v>9</v>
      </c>
      <c r="F281" s="15">
        <v>52.82</v>
      </c>
      <c r="G281" s="15">
        <v>50.22</v>
      </c>
      <c r="H281" s="15">
        <v>47.62</v>
      </c>
      <c r="I281" s="14"/>
      <c r="J281" s="15">
        <v>53.86</v>
      </c>
      <c r="K281" s="15">
        <v>59.05</v>
      </c>
      <c r="L281" s="15">
        <v>67.459999999999994</v>
      </c>
      <c r="M281" s="54"/>
      <c r="N281" s="15">
        <v>56.872811837999997</v>
      </c>
      <c r="O281" s="15">
        <v>10.079499149</v>
      </c>
      <c r="P281" s="15" t="s">
        <v>16</v>
      </c>
      <c r="Q281" s="16" t="s">
        <v>16</v>
      </c>
      <c r="R281" s="37" t="s">
        <v>821</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490</v>
      </c>
      <c r="D282" s="17" t="s">
        <v>491</v>
      </c>
      <c r="E282" s="17">
        <v>7</v>
      </c>
      <c r="F282" s="14">
        <v>115.53</v>
      </c>
      <c r="G282" s="14">
        <v>105.46</v>
      </c>
      <c r="H282" s="14">
        <v>95.4</v>
      </c>
      <c r="I282" s="14"/>
      <c r="J282" s="14">
        <v>122.25</v>
      </c>
      <c r="K282" s="14">
        <v>142.37</v>
      </c>
      <c r="L282" s="14">
        <v>174.93</v>
      </c>
      <c r="M282" s="54"/>
      <c r="N282" s="14">
        <v>57.258649472999998</v>
      </c>
      <c r="O282" s="31">
        <v>10.036573431000001</v>
      </c>
      <c r="P282" s="31" t="s">
        <v>16</v>
      </c>
      <c r="Q282" s="17" t="s">
        <v>16</v>
      </c>
      <c r="R282" s="38" t="s">
        <v>822</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823</v>
      </c>
      <c r="D283" s="16" t="s">
        <v>824</v>
      </c>
      <c r="E283" s="16">
        <v>7</v>
      </c>
      <c r="F283" s="15">
        <v>82.5</v>
      </c>
      <c r="G283" s="15">
        <v>74.62</v>
      </c>
      <c r="H283" s="15">
        <v>66.739999999999995</v>
      </c>
      <c r="I283" s="14"/>
      <c r="J283" s="15">
        <v>103</v>
      </c>
      <c r="K283" s="15">
        <v>118.75</v>
      </c>
      <c r="L283" s="15">
        <v>144.25</v>
      </c>
      <c r="M283" s="54"/>
      <c r="N283" s="15">
        <v>65.019549845</v>
      </c>
      <c r="O283" s="15">
        <v>2.1465983763999996</v>
      </c>
      <c r="P283" s="15" t="s">
        <v>13</v>
      </c>
      <c r="Q283" s="16" t="s">
        <v>16</v>
      </c>
      <c r="R283" s="37" t="s">
        <v>825</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492</v>
      </c>
      <c r="D284" s="17" t="s">
        <v>493</v>
      </c>
      <c r="E284" s="17">
        <v>10</v>
      </c>
      <c r="F284" s="14">
        <v>144.88</v>
      </c>
      <c r="G284" s="14">
        <v>136.78</v>
      </c>
      <c r="H284" s="14">
        <v>128.68</v>
      </c>
      <c r="I284" s="14"/>
      <c r="J284" s="14">
        <v>164.21</v>
      </c>
      <c r="K284" s="14">
        <v>180.4</v>
      </c>
      <c r="L284" s="14">
        <v>206.6</v>
      </c>
      <c r="M284" s="54"/>
      <c r="N284" s="14">
        <v>69.641533706000004</v>
      </c>
      <c r="O284" s="31">
        <v>13.603420249999999</v>
      </c>
      <c r="P284" s="31" t="s">
        <v>16</v>
      </c>
      <c r="Q284" s="17" t="s">
        <v>16</v>
      </c>
      <c r="R284" s="38" t="s">
        <v>826</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827</v>
      </c>
      <c r="D285" s="16" t="s">
        <v>828</v>
      </c>
      <c r="E285" s="16">
        <v>6</v>
      </c>
      <c r="F285" s="15">
        <v>19.7</v>
      </c>
      <c r="G285" s="15">
        <v>17.690000000000001</v>
      </c>
      <c r="H285" s="15">
        <v>15.68</v>
      </c>
      <c r="I285" s="14"/>
      <c r="J285" s="15">
        <v>24.77</v>
      </c>
      <c r="K285" s="15">
        <v>28.78</v>
      </c>
      <c r="L285" s="15">
        <v>35.270000000000003</v>
      </c>
      <c r="M285" s="54"/>
      <c r="N285" s="15">
        <v>51.277225199</v>
      </c>
      <c r="O285" s="15">
        <v>3.4771860841</v>
      </c>
      <c r="P285" s="15" t="s">
        <v>13</v>
      </c>
      <c r="Q285" s="16" t="s">
        <v>16</v>
      </c>
      <c r="R285" s="37" t="s">
        <v>829</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494</v>
      </c>
      <c r="D286" s="17" t="s">
        <v>495</v>
      </c>
      <c r="E286" s="17">
        <v>10</v>
      </c>
      <c r="F286" s="14">
        <v>16.45</v>
      </c>
      <c r="G286" s="14">
        <v>15.63</v>
      </c>
      <c r="H286" s="14">
        <v>14.81</v>
      </c>
      <c r="I286" s="14"/>
      <c r="J286" s="14">
        <v>16.899999999999999</v>
      </c>
      <c r="K286" s="14">
        <v>18.53</v>
      </c>
      <c r="L286" s="14">
        <v>21.17</v>
      </c>
      <c r="M286" s="54"/>
      <c r="N286" s="14">
        <v>52.685612777000003</v>
      </c>
      <c r="O286" s="31">
        <v>11.086598309999999</v>
      </c>
      <c r="P286" s="31" t="s">
        <v>16</v>
      </c>
      <c r="Q286" s="17" t="s">
        <v>16</v>
      </c>
      <c r="R286" s="38" t="s">
        <v>830</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496</v>
      </c>
      <c r="D287" s="16" t="s">
        <v>497</v>
      </c>
      <c r="E287" s="16">
        <v>7</v>
      </c>
      <c r="F287" s="15" t="s">
        <v>29</v>
      </c>
      <c r="G287" s="15" t="s">
        <v>29</v>
      </c>
      <c r="H287" s="15" t="s">
        <v>29</v>
      </c>
      <c r="I287" s="14"/>
      <c r="J287" s="15" t="s">
        <v>29</v>
      </c>
      <c r="K287" s="15" t="s">
        <v>29</v>
      </c>
      <c r="L287" s="15" t="s">
        <v>29</v>
      </c>
      <c r="M287" s="54"/>
      <c r="N287" s="15" t="s">
        <v>29</v>
      </c>
      <c r="O287" s="15" t="s">
        <v>29</v>
      </c>
      <c r="P287" s="15" t="s">
        <v>29</v>
      </c>
      <c r="Q287" s="16" t="s">
        <v>29</v>
      </c>
      <c r="R287" s="37" t="s">
        <v>30</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498</v>
      </c>
      <c r="D288" s="17" t="s">
        <v>499</v>
      </c>
      <c r="E288" s="17">
        <v>9</v>
      </c>
      <c r="F288" s="14">
        <v>17.89</v>
      </c>
      <c r="G288" s="14">
        <v>16.87</v>
      </c>
      <c r="H288" s="14">
        <v>15.85</v>
      </c>
      <c r="I288" s="14"/>
      <c r="J288" s="14">
        <v>20.48</v>
      </c>
      <c r="K288" s="14">
        <v>22.51</v>
      </c>
      <c r="L288" s="14">
        <v>25.8</v>
      </c>
      <c r="M288" s="54"/>
      <c r="N288" s="14">
        <v>70.225523197000001</v>
      </c>
      <c r="O288" s="31">
        <v>13.242477253999999</v>
      </c>
      <c r="P288" s="31" t="s">
        <v>16</v>
      </c>
      <c r="Q288" s="17" t="s">
        <v>16</v>
      </c>
      <c r="R288" s="38" t="s">
        <v>831</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500</v>
      </c>
      <c r="D289" s="16" t="s">
        <v>501</v>
      </c>
      <c r="E289" s="16">
        <v>5</v>
      </c>
      <c r="F289" s="15">
        <v>21.01</v>
      </c>
      <c r="G289" s="15">
        <v>19.37</v>
      </c>
      <c r="H289" s="15">
        <v>17.73</v>
      </c>
      <c r="I289" s="14"/>
      <c r="J289" s="15">
        <v>21.26</v>
      </c>
      <c r="K289" s="15">
        <v>24.53</v>
      </c>
      <c r="L289" s="15">
        <v>29.83</v>
      </c>
      <c r="M289" s="54"/>
      <c r="N289" s="15">
        <v>49.517210728999999</v>
      </c>
      <c r="O289" s="15">
        <v>20.553788628</v>
      </c>
      <c r="P289" s="15" t="s">
        <v>16</v>
      </c>
      <c r="Q289" s="16" t="s">
        <v>13</v>
      </c>
      <c r="R289" s="37" t="s">
        <v>832</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t="s">
        <v>502</v>
      </c>
      <c r="D290" s="17" t="s">
        <v>503</v>
      </c>
      <c r="E290" s="17">
        <v>0</v>
      </c>
      <c r="F290" s="14">
        <v>21.69</v>
      </c>
      <c r="G290" s="14">
        <v>19.600000000000001</v>
      </c>
      <c r="H290" s="14">
        <v>17.510000000000002</v>
      </c>
      <c r="I290" s="14"/>
      <c r="J290" s="14">
        <v>21.88</v>
      </c>
      <c r="K290" s="14">
        <v>26.05</v>
      </c>
      <c r="L290" s="14">
        <v>32.799999999999997</v>
      </c>
      <c r="M290" s="54"/>
      <c r="N290" s="14">
        <v>41.385607796000002</v>
      </c>
      <c r="O290" s="31">
        <v>56.981805056999995</v>
      </c>
      <c r="P290" s="31" t="s">
        <v>13</v>
      </c>
      <c r="Q290" s="17" t="s">
        <v>13</v>
      </c>
      <c r="R290" s="38" t="s">
        <v>833</v>
      </c>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t="s">
        <v>504</v>
      </c>
      <c r="D291" s="16" t="s">
        <v>505</v>
      </c>
      <c r="E291" s="16">
        <v>0</v>
      </c>
      <c r="F291" s="15">
        <v>48.06</v>
      </c>
      <c r="G291" s="15">
        <v>43.54</v>
      </c>
      <c r="H291" s="15">
        <v>39.03</v>
      </c>
      <c r="I291" s="14"/>
      <c r="J291" s="15">
        <v>48.48</v>
      </c>
      <c r="K291" s="15">
        <v>57.5</v>
      </c>
      <c r="L291" s="15">
        <v>72.11</v>
      </c>
      <c r="M291" s="54"/>
      <c r="N291" s="15">
        <v>46.791984088</v>
      </c>
      <c r="O291" s="15">
        <v>29.103005573999997</v>
      </c>
      <c r="P291" s="15" t="s">
        <v>13</v>
      </c>
      <c r="Q291" s="16" t="s">
        <v>13</v>
      </c>
      <c r="R291" s="37" t="s">
        <v>834</v>
      </c>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t="s">
        <v>506</v>
      </c>
      <c r="D292" s="17" t="s">
        <v>507</v>
      </c>
      <c r="E292" s="17">
        <v>7</v>
      </c>
      <c r="F292" s="14">
        <v>56.38</v>
      </c>
      <c r="G292" s="14">
        <v>52.4</v>
      </c>
      <c r="H292" s="14">
        <v>48.43</v>
      </c>
      <c r="I292" s="14"/>
      <c r="J292" s="14">
        <v>59.59</v>
      </c>
      <c r="K292" s="14">
        <v>67.53</v>
      </c>
      <c r="L292" s="14">
        <v>80.38</v>
      </c>
      <c r="M292" s="54"/>
      <c r="N292" s="14">
        <v>64.177374474999993</v>
      </c>
      <c r="O292" s="31">
        <v>8.4903995726999995</v>
      </c>
      <c r="P292" s="31" t="s">
        <v>13</v>
      </c>
      <c r="Q292" s="17" t="s">
        <v>16</v>
      </c>
      <c r="R292" s="38" t="s">
        <v>835</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t="s">
        <v>508</v>
      </c>
      <c r="D293" s="16" t="s">
        <v>509</v>
      </c>
      <c r="E293" s="16">
        <v>0</v>
      </c>
      <c r="F293" s="15">
        <v>127.94</v>
      </c>
      <c r="G293" s="15">
        <v>110.4</v>
      </c>
      <c r="H293" s="15">
        <v>92.87</v>
      </c>
      <c r="I293" s="14"/>
      <c r="J293" s="15">
        <v>129.44</v>
      </c>
      <c r="K293" s="15">
        <v>164.5</v>
      </c>
      <c r="L293" s="15">
        <v>221.24</v>
      </c>
      <c r="M293" s="54"/>
      <c r="N293" s="15">
        <v>40.315781121999997</v>
      </c>
      <c r="O293" s="15">
        <v>1.5587126291</v>
      </c>
      <c r="P293" s="15" t="s">
        <v>13</v>
      </c>
      <c r="Q293" s="16" t="s">
        <v>13</v>
      </c>
      <c r="R293" s="37" t="s">
        <v>836</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390</v>
      </c>
      <c r="E5" s="59" t="s">
        <v>399</v>
      </c>
    </row>
    <row r="6" spans="4:6" x14ac:dyDescent="0.25">
      <c r="F6" t="s">
        <v>377</v>
      </c>
    </row>
    <row r="7" spans="4:6" ht="123.75" customHeight="1" x14ac:dyDescent="0.25">
      <c r="D7" s="56" t="s">
        <v>391</v>
      </c>
      <c r="E7" s="58" t="str">
        <f>_xlfn.XLOOKUP($E5,Tendencias!$D$17:$D$352,Tendencias!$R$17:$R$352)</f>
        <v>KLBN4 apesar de estar em tendência de baixa no longo prazo pela média de 200 dias, no curto prazo está com sinal de recuperação favorecendo repiques de alta. Acima dos 3,53 pode seguir repique altista na direção resistências nos 3,65 ou 3,85. Caso perca os 3,48 teria sinal de baixa projetando de 3,33 a 3,26.</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2026-07-10T22:24:07Z</cp:lastPrinted>
  <dcterms:created xsi:type="dcterms:W3CDTF">2020-05-21T15:06:06Z</dcterms:created>
  <dcterms:modified xsi:type="dcterms:W3CDTF">2026-07-10T22:24:13Z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