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AAD0A332-585C-4D15-9FF7-CDBE13DD1444}" xr6:coauthVersionLast="47" xr6:coauthVersionMax="47" xr10:uidLastSave="{A653FF1F-B350-4D79-830E-4F6A7083376F}"/>
  <bookViews>
    <workbookView xWindow="1170" yWindow="1170" windowWidth="25770" windowHeight="1365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<sst xmlns="http://schemas.openxmlformats.org/spreadsheetml/2006/main" count="1392" uniqueCount="804">
  <si>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</si>
  <si>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</si>
  <si>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</si>
  <si>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</si>
  <si>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</si>
  <si>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</si>
  <si>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</si>
  <si>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</si>
  <si>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</si>
  <si>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</si>
  <si>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</si>
  <si>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</si>
  <si>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</si>
  <si>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</si>
  <si>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</si>
  <si>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</si>
  <si>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</si>
  <si>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</si>
  <si>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</si>
  <si>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</si>
  <si>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</si>
  <si>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</si>
  <si>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</si>
  <si>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</si>
  <si>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</si>
  <si>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</si>
  <si>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</si>
  <si>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</si>
  <si>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</si>
  <si>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</si>
  <si>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</si>
  <si>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</si>
  <si>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</si>
  <si>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</si>
  <si>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</si>
  <si>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</si>
  <si>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</si>
  <si>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</si>
  <si>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</si>
  <si>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</si>
  <si>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</si>
  <si>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</si>
  <si>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</si>
  <si>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</si>
  <si>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</si>
  <si>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</si>
  <si>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</si>
  <si>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</si>
  <si>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</si>
  <si>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</si>
  <si>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</si>
  <si>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</si>
  <si>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</si>
  <si>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</si>
  <si>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</si>
  <si>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</si>
  <si>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</si>
  <si>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</si>
  <si>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</si>
  <si>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</si>
  <si>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</si>
  <si>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</si>
  <si>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</si>
  <si>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</si>
  <si>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</si>
  <si>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</si>
  <si>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</si>
  <si>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</si>
  <si>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</si>
  <si>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</si>
  <si>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</si>
  <si>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</si>
  <si>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</si>
  <si>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</si>
  <si>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</si>
  <si>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</si>
  <si>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</si>
  <si>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</si>
  <si>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</si>
  <si>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</si>
  <si>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</si>
  <si>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</si>
  <si>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</si>
  <si>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</si>
  <si>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</si>
  <si>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</si>
  <si>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</si>
  <si>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</si>
  <si>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</si>
  <si>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</si>
  <si>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</si>
  <si>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</si>
  <si>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</si>
  <si>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</si>
  <si>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</si>
  <si>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</si>
  <si>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</si>
  <si>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</si>
  <si>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</si>
  <si>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</si>
  <si>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</si>
  <si>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</si>
  <si>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</si>
  <si>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</si>
  <si>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</si>
  <si>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</si>
  <si>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</si>
  <si>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</si>
  <si>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</si>
  <si>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</si>
  <si>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</si>
  <si>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</si>
  <si>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</si>
  <si>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</si>
  <si>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</si>
  <si>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</si>
  <si>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</si>
  <si>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</si>
  <si>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</si>
  <si>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</si>
  <si>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</si>
  <si>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</si>
  <si>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</si>
  <si>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</si>
  <si>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</si>
  <si>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</si>
  <si>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</si>
  <si>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</si>
  <si>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</si>
  <si>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</si>
  <si>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</si>
  <si>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</si>
  <si>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</si>
  <si>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</si>
  <si>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</si>
  <si>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</si>
  <si>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</si>
  <si>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</si>
  <si>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</si>
  <si>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</si>
  <si>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</si>
  <si>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</si>
  <si>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</si>
  <si>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</si>
  <si>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</si>
  <si>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</si>
  <si>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</si>
  <si>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</si>
  <si>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</si>
  <si>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</si>
  <si>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</si>
  <si>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</si>
  <si>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</si>
  <si>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</si>
  <si>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</si>
  <si>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</si>
  <si>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</si>
  <si>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</si>
  <si>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</si>
  <si>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</si>
  <si>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</si>
  <si>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</si>
  <si>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</si>
  <si>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</si>
  <si>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</si>
  <si>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</si>
  <si>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</si>
  <si>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</si>
  <si>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</si>
  <si>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</si>
  <si>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</si>
  <si>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</si>
  <si>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</si>
  <si>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</si>
  <si>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</si>
  <si>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</si>
  <si>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</si>
  <si>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</si>
  <si>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</si>
  <si>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</si>
  <si>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</si>
  <si>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</si>
  <si>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</si>
  <si>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</si>
  <si>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</si>
  <si>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</si>
  <si>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</si>
  <si>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</si>
  <si>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</si>
  <si>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</si>
  <si>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</si>
  <si>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</si>
  <si>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</si>
  <si>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</si>
  <si>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</si>
  <si>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</si>
  <si>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</si>
  <si>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</si>
  <si>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</si>
  <si>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</si>
  <si>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</si>
  <si>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</si>
  <si>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</si>
  <si>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</si>
  <si>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</si>
  <si>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</si>
  <si>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</si>
  <si>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</si>
  <si>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</si>
  <si>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</si>
  <si>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</si>
  <si>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</si>
  <si>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</si>
  <si>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</si>
  <si>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</si>
  <si>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</si>
  <si>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</si>
  <si>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</si>
  <si>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</si>
  <si>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</si>
  <si>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</si>
  <si>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</si>
  <si>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</si>
  <si>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</si>
  <si>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</si>
  <si>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</si>
  <si>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</si>
  <si>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</si>
  <si>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</si>
  <si>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</si>
  <si>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</si>
  <si>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</si>
  <si>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</si>
  <si>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</si>
  <si>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</si>
  <si>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</si>
  <si>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</si>
  <si>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</si>
  <si>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</si>
  <si>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</si>
  <si>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</si>
  <si>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</si>
  <si>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</si>
  <si>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</si>
  <si>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</si>
  <si>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</si>
  <si>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</si>
  <si>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</si>
  <si>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</si>
  <si>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</si>
  <si>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</si>
  <si>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</si>
  <si>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</si>
  <si>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</si>
  <si>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</si>
  <si>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</si>
  <si>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</si>
  <si>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</si>
  <si>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</si>
  <si>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</si>
  <si>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</si>
  <si>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</si>
  <si>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</si>
  <si>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</si>
  <si>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</si>
  <si>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</si>
  <si>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</si>
  <si>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</si>
  <si>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</si>
  <si>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</si>
  <si>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</si>
  <si>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</si>
  <si>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</si>
  <si>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</si>
  <si>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</si>
  <si>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</si>
  <si>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</si>
  <si>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</si>
  <si>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</si>
  <si>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</si>
  <si>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</si>
  <si>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</si>
  <si>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</si>
  <si>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</si>
  <si>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</si>
  <si>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</si>
  <si>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</si>
  <si>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</si>
  <si>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</si>
  <si>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</si>
  <si>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</si>
  <si>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</si>
  <si>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</si>
  <si>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</si>
  <si>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</si>
  <si>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</si>
  <si>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</si>
  <si>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</si>
  <si>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</si>
  <si>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</si>
  <si>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</si>
  <si>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</si>
  <si>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</si>
  <si>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</si>
  <si>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</si>
  <si>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</si>
  <si>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</si>
  <si>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</si>
  <si>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</si>
  <si>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</si>
  <si>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</si>
  <si>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</si>
  <si>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</si>
  <si>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</si>
  <si>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</si>
  <si>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</si>
  <si>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</si>
  <si>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</si>
  <si>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</si>
  <si>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</si>
  <si>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</si>
  <si>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</si>
  <si>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</si>
  <si>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</si>
  <si>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</si>
  <si>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</si>
  <si>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</si>
  <si>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</si>
  <si>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</si>
  <si>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</si>
  <si>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</si>
  <si>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</si>
  <si>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</si>
  <si>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</si>
  <si>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</si>
  <si>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</si>
  <si>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</si>
  <si>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</si>
  <si>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</si>
  <si>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</si>
  <si>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</si>
  <si>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</si>
  <si>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</si>
  <si>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</si>
  <si>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</si>
  <si>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</si>
  <si>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</si>
  <si>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</si>
  <si>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</si>
  <si>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</si>
  <si>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</si>
  <si>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</si>
  <si>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</si>
  <si>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</si>
  <si>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</si>
  <si>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</si>
  <si>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</si>
  <si>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</si>
  <si>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</si>
  <si>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</si>
  <si>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</si>
  <si>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</si>
  <si>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Priner</t>
  </si>
  <si>
    <t>Porto Seguro</t>
  </si>
  <si>
    <t>Qualicorp</t>
  </si>
  <si>
    <t>Planoeplano</t>
  </si>
  <si>
    <t>Compass Gas</t>
  </si>
  <si>
    <t>PASS3</t>
  </si>
  <si>
    <t>Azul</t>
  </si>
  <si>
    <t>AZUL3</t>
  </si>
  <si>
    <t>Quero-Quero</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</si>
  <si>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</si>
  <si>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</si>
  <si>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</si>
  <si>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</si>
  <si>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</si>
  <si>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</si>
  <si>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</si>
  <si>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</si>
  <si>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</si>
  <si>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</si>
  <si>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</si>
  <si>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</si>
  <si>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</si>
  <si>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</si>
  <si>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</si>
  <si>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</si>
  <si>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</si>
  <si>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</si>
  <si>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</si>
  <si>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</si>
  <si>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</si>
  <si>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</si>
  <si>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</si>
  <si>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</si>
  <si>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</si>
  <si>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</si>
  <si>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</si>
  <si>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</si>
  <si>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</si>
  <si>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</si>
  <si>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</si>
  <si>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</si>
  <si>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</si>
  <si>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Helbor</t>
  </si>
  <si>
    <t>HBOR3</t>
  </si>
  <si>
    <t>Multilaser</t>
  </si>
  <si>
    <t>MLAS3</t>
  </si>
  <si>
    <t>Randon Part</t>
  </si>
  <si>
    <t>Armac</t>
  </si>
  <si>
    <t>ARML3</t>
  </si>
  <si>
    <t>Raizen</t>
  </si>
  <si>
    <t>Eucatex</t>
  </si>
  <si>
    <t>EUCA4</t>
  </si>
  <si>
    <t>Global X Copper Miners</t>
  </si>
  <si>
    <t>BCPX39</t>
  </si>
  <si>
    <t>Alibaba Group Holding Ltd</t>
  </si>
  <si>
    <t>BABA34</t>
  </si>
  <si>
    <t>Applied Materials Inc</t>
  </si>
  <si>
    <t>A1MT34</t>
  </si>
  <si>
    <t>Azevedo</t>
  </si>
  <si>
    <t>AZEV4</t>
  </si>
  <si>
    <t>Brasilagro</t>
  </si>
  <si>
    <t>AGRO3</t>
  </si>
  <si>
    <t>Broadcom Inc</t>
  </si>
  <si>
    <t>AVGO34</t>
  </si>
  <si>
    <t>Eli Lilly And Company</t>
  </si>
  <si>
    <t>LILY34</t>
  </si>
  <si>
    <t>Hbr Realty</t>
  </si>
  <si>
    <t>HBRE3</t>
  </si>
  <si>
    <t>Lam Research Corp</t>
  </si>
  <si>
    <t>L1RC34</t>
  </si>
  <si>
    <t>Mitre Realty</t>
  </si>
  <si>
    <t>MTRE3</t>
  </si>
  <si>
    <t>Netflix, Inc</t>
  </si>
  <si>
    <t>NFLX34</t>
  </si>
  <si>
    <t>Seagate Technology Holdings Plc</t>
  </si>
  <si>
    <t>S1TX34</t>
  </si>
  <si>
    <t>Stoneco Ltd.</t>
  </si>
  <si>
    <t>Syn Prop Tec</t>
  </si>
  <si>
    <t>SYNE3</t>
  </si>
  <si>
    <t>The Goldman Sachs Group, Inc</t>
  </si>
  <si>
    <t>GSGI34</t>
  </si>
  <si>
    <t>Trisul</t>
  </si>
  <si>
    <t>TRIS3</t>
  </si>
  <si>
    <t>Western Digital Corp</t>
  </si>
  <si>
    <t>W1DC34</t>
  </si>
  <si>
    <t>BB Etf Ibov</t>
  </si>
  <si>
    <t>BBOV11</t>
  </si>
  <si>
    <t>Etf BV Coin</t>
  </si>
  <si>
    <t>COIN11</t>
  </si>
  <si>
    <t>Csu Digital</t>
  </si>
  <si>
    <t>CSUD3</t>
  </si>
  <si>
    <t>Melnick</t>
  </si>
  <si>
    <t>MELK3</t>
  </si>
  <si>
    <t>Recrusul</t>
  </si>
  <si>
    <t>RCSL4</t>
  </si>
  <si>
    <t>Taurus Armas</t>
  </si>
  <si>
    <t>TASA4</t>
  </si>
  <si>
    <t>Viveo</t>
  </si>
  <si>
    <t>VVEO3</t>
  </si>
  <si>
    <t>Hashdex Btcn</t>
  </si>
  <si>
    <t>BITH11</t>
  </si>
  <si>
    <t>Hashdex Eth</t>
  </si>
  <si>
    <t>ETHE11</t>
  </si>
  <si>
    <t>Hashdex Nci</t>
  </si>
  <si>
    <t>HASH11</t>
  </si>
  <si>
    <t>Investo Chip</t>
  </si>
  <si>
    <t>CHIP11</t>
  </si>
  <si>
    <t>Investo Wrld</t>
  </si>
  <si>
    <t>WRLD11</t>
  </si>
  <si>
    <t>Investoutil</t>
  </si>
  <si>
    <t>UTLL11</t>
  </si>
  <si>
    <t>Ishares Bova Ci</t>
  </si>
  <si>
    <t>BOVA11</t>
  </si>
  <si>
    <t>iShares Edge MSCI Minimum Volatility USA ETF</t>
  </si>
  <si>
    <t>BUSM39</t>
  </si>
  <si>
    <t>Ishares S&amp;P 500</t>
  </si>
  <si>
    <t>IVVB11</t>
  </si>
  <si>
    <t>iShares S&amp;P 500 Growth Index</t>
  </si>
  <si>
    <t>BIVW39</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</si>
  <si>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</si>
  <si>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</si>
  <si>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</si>
  <si>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</si>
  <si>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</si>
  <si>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</si>
  <si>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</si>
  <si>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</si>
  <si>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</si>
  <si>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</si>
  <si>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</si>
  <si>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</si>
  <si>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</si>
  <si>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</si>
  <si>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</si>
  <si>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</si>
  <si>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Pactual Ibov</t>
  </si>
  <si>
    <t>IBOB11</t>
  </si>
  <si>
    <t>Trd Spx Usd Ci</t>
  </si>
  <si>
    <t>SPXU11</t>
  </si>
  <si>
    <t>Trend Europa</t>
  </si>
  <si>
    <t>EURP11</t>
  </si>
  <si>
    <t>Trend Ibovx</t>
  </si>
  <si>
    <t>BOVX11</t>
  </si>
  <si>
    <t>Trend Nasdaq</t>
  </si>
  <si>
    <t>NASD11</t>
  </si>
  <si>
    <t>Trend Ouro</t>
  </si>
  <si>
    <t>GOLD11</t>
  </si>
  <si>
    <t>Trend Ouro H</t>
  </si>
  <si>
    <t>GOLX11</t>
  </si>
  <si>
    <t>Trend SP Brl</t>
  </si>
  <si>
    <t>SPXH11</t>
  </si>
  <si>
    <t>Trend Us Tec</t>
  </si>
  <si>
    <t>UTEC11</t>
  </si>
  <si>
    <t>Vaneck Gold Miners ETF</t>
  </si>
  <si>
    <t>GDXB39</t>
  </si>
  <si>
    <t>TTEN3 apesar de estar em tendência de baixa no longo prazo pela média de 200 dias, no curto prazo está com sinal de recuperação favorecendo repiques de alta. Acima dos 15,43 pode seguir repique altista na direção resistências nos 16,46 ou 18,14. Caso perca os 14,67 teria sinal de baixa projetando de 13,75 a 13,23.</t>
  </si>
  <si>
    <t>ABCB4 está em tendência de alta pelas médias de 21 e 200 dias e vai mantendo sinal de força altista. Acima dos 24,61 pode buscar projeções nos 25,89 ou 27,97. Teria sinal de realização na perda dos 24,01 mirando os 22,53 ou 21,88. O IFR sobrecomprado alerta realizações se perder 24,01.</t>
  </si>
  <si>
    <t>A1MD34 está em tendência de alta pelas médias de 21 e 200 dias e vai mantendo sinal de força altista. Acima dos 377,73 pode buscar projeções nos 428,54 ou 510,77. Teria sinal de realização na perda dos 344 mirando os 295,5 ou 270,09. O padrão de volume favorece a alta.</t>
  </si>
  <si>
    <t>BABA34 apesar de estar em tendência de baixa no longo prazo pela média de 200 dias, no curto prazo está com sinal de recuperação favorecendo repiques de alta. Acima dos 20,56 pode seguir repique altista na direção resistências nos 22,76 ou 26,33. Caso perca os 20,06 teria sinal de baixa projetando de 16,99 a 15,88.</t>
  </si>
  <si>
    <t>ALLD3 está em tendência de baixa pelas médias de 21 e 200 dias, mas começa a dar sinais de repiques de alta. Acima dos 4,7 teria sinal de repique altista mirando resistências nos 5,48 ou 6,07. Já uma perda dos 4,52 traria de volta o sinal de baixa projetando de 4,22 a 3,92. O IFR sobrevendido alerta para recuperações se superar 4,7</t>
  </si>
  <si>
    <t>ALOS3 está em tendência de alta pelas médias de 21 e 200 dias e vai mantendo sinal de força altista. Acima dos 27,7 pode buscar projeções nos 28,43 ou 30. Teria sinal de realização na perda dos 27 mirando os 25,88 ou 25,09.</t>
  </si>
  <si>
    <t>ALPA4 está em tendência de alta no longo prazo, teve uma correção no curto prazo, mas pode estar retomando sinal de altas. Acima dos 11,89 pode buscar 13,62 ou 15,05. Abaixo dos 11,29 retomaria sinal de realização mirando suportes em 10,57 ou 9,85.</t>
  </si>
  <si>
    <t>GOGL34 apesar de estar em tendência de alta no longo prazo pela média de 200 dias, no curto prazo está em realização. Abaixo dos 150,2 pode seguir em baixa no curto prazo mirando suportes em 144,18 ou 139,33. Teria sinal de retomada altista fechando acima dos 154,18 mirando resistências em 159,86 ou 169,55.</t>
  </si>
  <si>
    <t>ALUP11 está em tendência de alta pelas médias de 21 e 200 dias e vai mantendo sinal de força altista. Acima dos 33,19 pode buscar projeções nos 34,57 ou 36,81. Teria sinal de realização na perda dos 32,39 mirando os 30,95 ou 30,25. O padrão de volume favorece a alta.</t>
  </si>
  <si>
    <t>AMZO34 está em tendência de alta pelas médias de 21 e 200 dias e vai mantendo sinal de força altista. Acima dos 64,27 pode buscar projeções nos 67,84 ou 73,62. Teria sinal de realização na perda dos 61,38 mirando os 58,49 ou 56,7.</t>
  </si>
  <si>
    <t>ABEV3 está em tendência de alta no longo prazo, teve uma correção no curto prazo, mas pode estar retomando sinal de altas. Acima dos 15,79 pode buscar 16,85 ou 17,67. Abaixo dos 15,52 retomaria sinal de realização mirando suportes em 15,1 ou 14,69.</t>
  </si>
  <si>
    <t>AMER3 está em tendência de baixa pelas médias de 21 e 200 dias, mas começa a dar sinais de repiques de alta. Acima dos 4,08 teria sinal de repique altista mirando resistências nos 4,82 ou 5,71. Já uma perda dos 3,76 traria de volta o sinal de baixa projetando de 3,37 a 2,92.</t>
  </si>
  <si>
    <t>ANIM3 está em tendência de baixa pelas médias de 21 e 200 dias, mas começa a dar sinais de repiques de alta. Acima dos 2,68 teria sinal de repique altista mirando resistências nos 3,21 ou 3,64. Já uma perda dos 2,51 traria de volta o sinal de baixa projetando de 2,29 a 2,07.</t>
  </si>
  <si>
    <t>AAPL34 está em tendência de alta pelas médias de 21 e 200 dias e vai mantendo sinal de força altista. Acima dos 81,1 pode buscar projeções nos 87,42 ou 97,65. Teria sinal de realização na perda dos 79,49 mirando os 70,87 ou 67,7.</t>
  </si>
  <si>
    <t>A1MT34 está em tendência de alta no longo prazo, teve uma correção no curto prazo, mas pode estar retomando sinal de altas. Acima dos 323,89 pode buscar 382,67 ou 455,39. Abaixo dos 300 retomaria sinal de realização mirando suportes em 265 ou 228,63.</t>
  </si>
  <si>
    <t>ARML3 apesar de estar em tendência de baixa no longo prazo pela média de 200 dias, no curto prazo está com sinal de recuperação favorecendo repiques de alta. Acima dos 3,4 pode seguir repique altista na direção resistências nos 3,82 ou 4,51. Caso perca os 2,91 teria sinal de baixa projetando de 2,71 a 2,49. O padrão de volume favorece a alta.</t>
  </si>
  <si>
    <t>ASML34 está em tendência de alta no longo prazo, teve uma correção no curto prazo, mas pode estar retomando sinal de altas. Acima dos 173,79 pode buscar 190,5 ou 208,85. Abaixo dos 168,04 retomaria sinal de realização mirando suportes em 160,8 ou 151,62.</t>
  </si>
  <si>
    <t>ASAI3 está em tendência de baixa pela média de 200 dias, a parece ter completado movimento de repique de alta de curto prazo e pode estar retomando o movimento baixista. Abaixo dos 8,42 pode seguir em queda na direção dos suportes 7,59 ou 7,12. Teria sinal de repique altista fechando acima dos 8,59 mirando resistências em 9,08 ou 10.</t>
  </si>
  <si>
    <t>AURA33 está em tendência de alta no longo prazo, teve uma correção no curto prazo, mas pode estar retomando sinal de altas. Acima dos 108,22 pode buscar 119,81 ou 137,73. Abaixo dos 103,68 retomaria sinal de realização mirando suportes em 90,8 ou 81,83.</t>
  </si>
  <si>
    <t>AURE3 está em tendência de alta pelas médias de 21 e 200 dias e vai mantendo sinal de força altista. Acima dos 12,41 pode buscar projeções nos 13,18 ou 14,43. Teria sinal de realização na perda dos 11,71 mirando os 11,16 ou 10,77.</t>
  </si>
  <si>
    <t>AXIA3 está em clara tendência de baixa pelas médias de 21 e 200 dias e segue em movimento de baixa. Abaixo dos 50,58 pode buscar suportes 48,92 ou 47,26. Teria sinal de repique altista fechando acima dos 53,29 mirando resistências em 55,94 ou 59,25.</t>
  </si>
  <si>
    <t>AXIA7 está em clara tendência de baixa pelas médias de 21 e 200 dias e segue em movimento de baixa. Abaixo dos 50,41 pode buscar suportes 48,5 ou 46,59. Teria sinal de repique altista fechando acima dos 51,93 mirando resistências em 54,68 ou 58,49.</t>
  </si>
  <si>
    <t>AZEV4 está em clara tendência de baixa pelas médias de 21 e 200 dias e segue em movimento de baixa. Abaixo dos 1,27 pode buscar suportes 0,92 ou 0,57. Teria sinal de repique altista fechando acima dos 1,4 mirando resistências em 2,4 ou 3,09. O IFR sobrevendido alerta para recuperações se superar 1,4</t>
  </si>
  <si>
    <t>AZUL3 apesar de estar em tendência de baixa no longo prazo pela média de 200 dias, no curto prazo está com sinal de recuperação favorecendo repiques de alta. Acima dos 23,8 pode seguir repique altista na direção resistências nos 25,75 ou 28,85. Caso perca os 22,5 teria sinal de baixa projetando de 20,73 a 19,17.</t>
  </si>
  <si>
    <t>AZZA3 apesar de estar em tendência de baixa no longo prazo pela média de 200 dias, no curto prazo está com sinal de recuperação favorecendo repiques de alta. Acima dos 18,57 pode seguir repique altista na direção resistências nos 20,23 ou 22,78. Caso perca os 17,83 teria sinal de baixa projetando de 16,1 a 14,82.</t>
  </si>
  <si>
    <t>B3SA3 apesar de estar em tendência de baixa no longo prazo pela média de 200 dias, no curto prazo está com sinal de recuperação favorecendo repiques de alta. Acima dos 14,8 pode seguir repique altista na direção resistências nos 15,54 ou 16,49. Caso perca os 14 teria sinal de baixa projetando de 13,52 a 13,04.</t>
  </si>
  <si>
    <t>BMGB4 está em tendência de alta pelas médias de 21 e 200 dias e vai mantendo sinal de força altista. Acima dos 5,37 pode buscar projeções nos 5,52 ou 5,89. Teria sinal de realização na perda dos 5,22 mirando os 4,91 ou 4,72.</t>
  </si>
  <si>
    <t>BRSR6 apesar de estar em tendência de baixa no longo prazo pela média de 200 dias, no curto prazo está com sinal de recuperação favorecendo repiques de alta. Acima dos 14,26 pode seguir repique altista na direção resistências nos 15,09 ou 16,28. Caso perca os 13,85 teria sinal de baixa projetando de 13,15 a 12,55.</t>
  </si>
  <si>
    <t>BBSE3 está em tendência de alta pelas médias de 21 e 200 dias e vai mantendo sinal de força altista. Acima dos 40,12 pode buscar projeções nos 42,27 ou 45,76. Teria sinal de realização na perda dos 38,68 mirando os 36,63 ou 35,55.</t>
  </si>
  <si>
    <t>BMOB3 está em tendência de baixa pelas médias de 21 e 200 dias, mas começa a dar sinais de repiques de alta. Acima dos 23,39 teria sinal de repique altista mirando resistências nos 25,3 ou 26,95. Já uma perda dos 22,62 traria de volta o sinal de baixa projetando de 21,79 a 20,96.</t>
  </si>
  <si>
    <t>BERK34 está em clara tendência de baixa pelas médias de 21 e 200 dias e segue em movimento de baixa. Abaixo dos 126,26 pode buscar suportes 122,6 ou 119,65. Teria sinal de repique altista fechando acima dos 127,78 mirando resistências em 132,14 ou 138,03.</t>
  </si>
  <si>
    <t>BLAU3 está em tendência de alta pelas médias de 21 e 200 dias, mas começa a dar sinal de possível realização. Abaixo dos 10,27 poderia realizar na direção dos suportes 9,42 ou 9,08. Caso supere os 10,52 retomaria sinal de alta com projeções nos 11,19 ou 12,29.</t>
  </si>
  <si>
    <t>SOJA3 está em tendência de baixa pelas médias de 21 e 200 dias, mas começa a dar sinais de repiques de alta. Acima dos 6,06 teria sinal de repique altista mirando resistências nos 6,44 ou 6,87. Já uma perda dos 5,73 traria de volta o sinal de baixa projetando de 5,51 a 5,29.</t>
  </si>
  <si>
    <t>BRBI11 apesar de estar em tendência de baixa no longo prazo pela média de 200 dias, no curto prazo está com sinal de recuperação favorecendo repiques de alta. Acima dos 15,09 pode seguir repique altista na direção resistências nos 15,68 ou 16,65. Caso perca os 14,1 teria sinal de baixa projetando de 13,61 a 13,12. O padrão de volume favorece a alta.</t>
  </si>
  <si>
    <t>BBDC3 está em tendência de alta pelas médias de 21 e 200 dias e vai mantendo sinal de força altista. Acima dos 15,79 pode buscar projeções nos 16,47 ou 17,58. Teria sinal de realização na perda dos 15,47 mirando os 14,68 ou 14,33.</t>
  </si>
  <si>
    <t>BBDC4 apesar de estar em tendência de baixa no longo prazo pela média de 200 dias, no curto prazo está com sinal de recuperação favorecendo repiques de alta. Acima dos 18,15 pode seguir repique altista na direção resistências nos 18,97 ou 20,3. Caso perca os 17,72 teria sinal de baixa projetando de 16,82 a 16,4.</t>
  </si>
  <si>
    <t>BRAP4 está em tendência de alta no longo prazo, teve uma correção no curto prazo, mas pode estar retomando sinal de altas. Acima dos 21,22 pode buscar 23,47 ou 25,13. Abaixo dos 20,77 retomaria sinal de realização mirando suportes em 19,93 ou 19,1.</t>
  </si>
  <si>
    <t>SAUD3 está em tendência de alta pelas médias de 21 e 200 dias e vai mantendo sinal de força altista. Acima dos 15,18 pode buscar projeções nos 16,83 ou 19,5. Teria sinal de realização na perda dos 14,89 mirando os 12,51 ou 11,68. O IFR sobrecomprado alerta realizações se perder 14,89.</t>
  </si>
  <si>
    <t>BBAS3 apesar de estar em tendência de baixa no longo prazo pela média de 200 dias, no curto prazo está com sinal de recuperação favorecendo repiques de alta. Acima dos 20,06 pode seguir repique altista na direção resistências nos 20,45 ou 21,4. Caso perca os 19,51 teria sinal de baixa projetando de 18,91 a 18,43. O padrão de volume favorece a alta.</t>
  </si>
  <si>
    <t>AGRO3 apesar de estar em tendência de baixa no longo prazo pela média de 200 dias, no curto prazo está com sinal de recuperação favorecendo repiques de alta. Acima dos 18,93 pode seguir repique altista na direção resistências nos 19,59 ou 20,66. Caso perca os 18,55 teria sinal de baixa projetando de 17,86 a 17,52.</t>
  </si>
  <si>
    <t>BRKM5 está em tendência de baixa pelas médias de 21 e 200 dias, mas começa a dar sinais de repiques de alta. Acima dos 6,78 teria sinal de repique altista mirando resistências nos 10,31 ou 13,07. Já uma perda dos 5,83 traria de volta o sinal de baixa projetando de 4,44 a 3,06.</t>
  </si>
  <si>
    <t>BRAV3 apesar de estar em tendência de alta no longo prazo pela média de 200 dias, no curto prazo está em realização. Abaixo dos 18,79 pode seguir em baixa no curto prazo mirando suportes em 17,45 ou 16,27. Teria sinal de retomada altista fechando acima dos 19,03 mirando resistências em 21,24 ou 23,58.</t>
  </si>
  <si>
    <t>AVGO34 está em tendência de alta pelas médias de 21 e 200 dias e vai mantendo sinal de força altista. Acima dos 29,8 pode buscar projeções nos 32,23 ou 35,76. Teria sinal de realização na perda dos 28,47 mirando os 26,51 ou 24,74. O padrão de volume favorece a alta.</t>
  </si>
  <si>
    <t>BPAC11 está em tendência de alta pelas médias de 21 e 200 dias e vai mantendo sinal de força altista. Acima dos 56,28 pode buscar projeções nos 60,85 ou 68,26. Teria sinal de realização na perda dos 53,95 mirando os 48,87 ou 46,58.</t>
  </si>
  <si>
    <t>CXSE3 está em tendência de alta pelas médias de 21 e 200 dias e vai mantendo sinal de força altista. Acima dos 21,67 pode buscar projeções nos 23,74 ou 27,09. Teria sinal de realização na perda dos 21,07 mirando os 18,32 ou 17,28. O IFR sobrecomprado alerta realizações se perder 21,07.</t>
  </si>
  <si>
    <t>CAML3 apesar de estar em tendência de baixa no longo prazo pela média de 200 dias, no curto prazo está com sinal de recuperação favorecendo repiques de alta. Acima dos 5,08 pode seguir repique altista na direção resistências nos 5,34 ou 5,72. Caso perca os 4,72 teria sinal de baixa projetando de 4,52 a 4,33. O padrão de volume favorece a alta.</t>
  </si>
  <si>
    <t>BHIA3 está em tendência de baixa pelas médias de 21 e 200 dias, mas começa a dar sinais de repiques de alta. Acima dos 1,08 teria sinal de repique altista mirando resistências nos 1,35 ou 1,57. Já uma perda dos 0,99 traria de volta o sinal de baixa projetando de 0,87 a 0,76.</t>
  </si>
  <si>
    <t>CBAV3 está em tendência de alta pelas médias de 21 e 200 dias, mas começa a dar sinal de possível realização. Abaixo dos 10,77 poderia realizar na direção dos suportes 10,68 ou 10,63. Caso supere os 10,84 retomaria sinal de alta com projeções nos 10,93 ou 11,09.</t>
  </si>
  <si>
    <t>CEAB3 está em tendência de baixa pelas médias de 21 e 200 dias, mas começa a dar sinais de repiques de alta. Acima dos 10,37 teria sinal de repique altista mirando resistências nos 11,48 ou 12,67. Já uma perda dos 10,1 traria de volta o sinal de baixa projetando de 9,54 a 8,94.</t>
  </si>
  <si>
    <t>CMIG4 está em tendência de alta pelas médias de 21 e 200 dias e vai mantendo sinal de força altista. Acima dos 11,13 pode buscar projeções nos 11,59 ou 12,35. Teria sinal de realização na perda dos 10,77 mirando os 10,37 ou 10,13.</t>
  </si>
  <si>
    <t>COGN3 está em tendência de baixa pelas médias de 21 e 200 dias, mas começa a dar sinais de repiques de alta. Acima dos 2,26 teria sinal de repique altista mirando resistências nos 2,48 ou 2,69. Já uma perda dos 2,14 traria de volta o sinal de baixa projetando de 2,03 a 1,92.</t>
  </si>
  <si>
    <t>CSMG3 está em tendência de alta pelas médias de 21 e 200 dias e vai mantendo sinal de força altista. Acima dos 64,54 pode buscar projeções nos 70,32 ou 79,68. Teria sinal de realização na perda dos 62,6 mirando os 55,18 ou 52,28. O IFR sobrecomprado alerta realizações se perder 62,6.</t>
  </si>
  <si>
    <t>CPLE3 está em tendência de alta pelas médias de 21 e 200 dias e vai mantendo sinal de força altista. Acima dos 15,06 pode buscar projeções nos 15,35 ou 16,04. Teria sinal de realização na perda dos 14,78 mirando os 14,23 ou 13,88.</t>
  </si>
  <si>
    <t>CSAN3 apesar de estar em tendência de baixa no longo prazo pela média de 200 dias, no curto prazo está com sinal de recuperação favorecendo repiques de alta. Acima dos 3,92 pode seguir repique altista na direção resistências nos 4,36 ou 5,08. Caso perca os 3,72 teria sinal de baixa projetando de 3,2 a 2,97.</t>
  </si>
  <si>
    <t>CPFE3 está em tendência de alta pelas médias de 21 e 200 dias e vai mantendo sinal de força altista. Acima dos 46,42 pode buscar projeções nos 48,44 ou 51,72. Teria sinal de realização na perda dos 45,16 mirando os 43,14 ou 42,12.</t>
  </si>
  <si>
    <t>CMIN3 apesar de estar em tendência de baixa no longo prazo pela média de 200 dias, no curto prazo está com sinal de recuperação favorecendo repiques de alta. Acima dos 4,91 pode seguir repique altista na direção resistências nos 5,42 ou 6,25. Caso perca os 4,6 teria sinal de baixa projetando de 4,08 a 3,82. O padrão de volume favorece a alta. O IFR sobrecomprado alerta realizações se perder 4,6.</t>
  </si>
  <si>
    <t>CSUD3 está em clara tendência de baixa pelas médias de 21 e 200 dias e segue em movimento de baixa. Abaixo dos 14,1 pode buscar suportes 13,32 ou 12,55. Teria sinal de repique altista fechando acima dos 14,38 mirando resistências em 16,6 ou 18,14. O IFR sobrevendido alerta para recuperações se superar 14,38</t>
  </si>
  <si>
    <t>CURY3 está em tendência de baixa pelas médias de 21 e 200 dias, mas começa a dar sinais de repiques de alta. Acima dos 32,89 teria sinal de repique altista mirando resistências nos 35,92 ou 39,68. Já uma perda dos 31,06 traria de volta o sinal de baixa projetando de 29,83 a 27,94.</t>
  </si>
  <si>
    <t>CVCB3 está em tendência de baixa pelas médias de 21 e 200 dias, mas começa a dar sinais de repiques de alta. Acima dos 1,27 teria sinal de repique altista mirando resistências nos 1,49 ou 1,66. Já uma perda dos 1,2 traria de volta o sinal de baixa projetando de 1,11 a 1,02.</t>
  </si>
  <si>
    <t>CYRE3 apesar de estar em tendência de baixa no longo prazo pela média de 200 dias, no curto prazo está com sinal de recuperação favorecendo repiques de alta. Acima dos 22,33 pode seguir repique altista na direção resistências nos 23,7 ou 25,89. Caso perca os 21,24 teria sinal de baixa projetando de 20,15 a 19,05.</t>
  </si>
  <si>
    <t>CYRE4 apesar de estar em tendência de baixa no longo prazo pela média de 200 dias, no curto prazo está com sinal de recuperação favorecendo repiques de alta. Acima dos 20,85 pode seguir repique altista na direção resistências nos 22,02 ou 24,12. Caso perca os 19,78 teria sinal de baixa projetando de 18,62 a 17,56.</t>
  </si>
  <si>
    <t>Datadog, Inc</t>
  </si>
  <si>
    <t>D1DG34</t>
  </si>
  <si>
    <t>D1DG34 está em tendência de alta pelas médias de 21 e 200 dias e vai mantendo sinal de força altista. Acima dos 140,45 pode buscar projeções nos 158,5 ou 187,72. Teria sinal de realização na perda dos 131,66 mirando os 111,23 ou 102,2. O padrão de volume favorece a alta.</t>
  </si>
  <si>
    <t>Dell Inc</t>
  </si>
  <si>
    <t>D1EL34</t>
  </si>
  <si>
    <t>D1EL34 está em tendência de alta pelas médias de 21 e 200 dias e vai mantendo sinal de força altista. Acima dos 2352,09 pode buscar projeções nos 2648,19 ou 3127,32. Teria sinal de realização na perda dos 2260 mirando os 1872,96 ou 1724,9. O padrão de volume favorece a alta.</t>
  </si>
  <si>
    <t>DESK3 está em tendência de alta pelas médias de 21 e 200 dias e vai mantendo sinal de força altista. Acima dos 18,02 pode buscar projeções nos 18,55 ou 19,42. Teria sinal de realização na perda dos 17,86 mirando os 17,15 ou 16,88.</t>
  </si>
  <si>
    <t>DXCO3 apesar de estar em tendência de baixa no longo prazo pela média de 200 dias, no curto prazo está com sinal de recuperação favorecendo repiques de alta. Acima dos 4,9 pode seguir repique altista na direção resistências nos 5,17 ou 5,55. Caso perca os 4,76 teria sinal de baixa projetando de 4,54 a 4,34.</t>
  </si>
  <si>
    <t>PNVL3 está em tendência de baixa pelas médias de 21 e 200 dias, mas começa a dar sinais de repiques de alta. Acima dos 11 teria sinal de repique altista mirando resistências nos 11,54 ou 12,23. Já uma perda dos 10,42 traria de volta o sinal de baixa projetando de 10,07 a 9,72.</t>
  </si>
  <si>
    <t>DIRR3 está em tendência de baixa pelas médias de 21 e 200 dias, mas começa a dar sinais de repiques de alta. Acima dos 12,92 teria sinal de repique altista mirando resistências nos 14,42 ou 15,71. Já uma perda dos 12,32 traria de volta o sinal de baixa projetando de 11,67 a 11,02.</t>
  </si>
  <si>
    <t>ECOR3 apesar de estar em tendência de baixa no longo prazo pela média de 200 dias, no curto prazo está com sinal de recuperação favorecendo repiques de alta. Acima dos 7,68 pode seguir repique altista na direção resistências nos 8,31 ou 9,34. Caso perca os 7,2 teria sinal de baixa projetando de 6,65 a 6,33.</t>
  </si>
  <si>
    <t>LILY34 está em tendência de alta pelas médias de 21 e 200 dias, mas começa a dar sinal de possível realização. Abaixo dos 205,06 poderia realizar na direção dos suportes 186,22 ou 177,49. Caso supere os 214,47 retomaria sinal de alta com projeções nos 231,92 ou 260,17.</t>
  </si>
  <si>
    <t>EMBJ3 está em tendência de alta pelas médias de 21 e 200 dias e vai mantendo sinal de força altista. Acima dos 86,8 pode buscar projeções nos 97,91 ou 115,89. Teria sinal de realização na perda dos 81,62 mirando os 68,82 ou 63,26.</t>
  </si>
  <si>
    <t>ENGI11 está em tendência de alta pelas médias de 21 e 200 dias e vai mantendo sinal de força altista. Acima dos 50,19 pode buscar projeções nos 53,24 ou 58,19. Teria sinal de realização na perda dos 48,67 mirando os 45,24 ou 43,71. O padrão de volume favorece a alta. O IFR sobrecomprado alerta realizações se perder 48,67.</t>
  </si>
  <si>
    <t>ENEV3 está em tendência de alta pelas médias de 21 e 200 dias e vai mantendo sinal de força altista. Acima dos 26,2 pode buscar projeções nos 27 ou 29,11. Teria sinal de realização na perda dos 25,55 mirando os 23,57 ou 22,51.</t>
  </si>
  <si>
    <t>EGIE3 está em tendência de alta no longo prazo, teve uma correção no curto prazo, mas pode estar retomando sinal de altas. Acima dos 32,74 pode buscar 35,94 ou 38,54. Abaixo dos 31,72 retomaria sinal de realização mirando suportes em 30,41 ou 29,11.</t>
  </si>
  <si>
    <t>EQTL3 está em tendência de alta pelas médias de 21 e 200 dias e vai mantendo sinal de força altista. Acima dos 40,01 pode buscar projeções nos 42,24 ou 45,86. Teria sinal de realização na perda dos 38,61 mirando os 36,39 ou 35,27.</t>
  </si>
  <si>
    <t>EUCA4 está em tendência de alta no longo prazo, teve uma correção no curto prazo, mas pode estar retomando sinal de altas. Acima dos 23,53 pode buscar 27,45 ou 30,44. Abaixo dos 22,6 retomaria sinal de realização mirando suportes em 21,1 ou 19,6.</t>
  </si>
  <si>
    <t>EVEN3 está em tendência de baixa pelas médias de 21 e 200 dias, mas começa a dar sinais de repiques de alta. Acima dos 5,48 teria sinal de repique altista mirando resistências nos 5,98 ou 6,43. Já uma perda dos 5,24 traria de volta o sinal de baixa projetando de 5,01 a 4,78.</t>
  </si>
  <si>
    <t>EZTC3 está em tendência de baixa pelas médias de 21 e 200 dias, mas começa a dar sinais de repiques de alta. Acima dos 12,75 teria sinal de repique altista mirando resistências nos 13,75 ou 14,7. Já uma perda dos 12,21 traria de volta o sinal de baixa projetando de 11,73 a 11,25.</t>
  </si>
  <si>
    <t>FESA4 está em tendência de baixa pelas médias de 21 e 200 dias, mas começa a dar sinais de repiques de alta. Acima dos 5,87 teria sinal de repique altista mirando resistências nos 6,4 ou 6,83. Já uma perda dos 5,69 traria de volta o sinal de baixa projetando de 5,47 a 5,25.</t>
  </si>
  <si>
    <t>FLRY3 está em tendência de alta pelas médias de 21 e 200 dias e vai mantendo sinal de força altista. Acima dos 15,85 pode buscar projeções nos 16,59 ou 17,8. Teria sinal de realização na perda dos 15,35 mirando os 14,64 ou 14,26. O padrão de volume favorece a alta.</t>
  </si>
  <si>
    <t>FRAS3 está em tendência de baixa pelas médias de 21 e 200 dias, mas começa a dar sinais de repiques de alta. Acima dos 20 teria sinal de repique altista mirando resistências nos 23,2 ou 25,72. Já uma perda dos 19,11 traria de volta o sinal de baixa projetando de 17,84 a 16,58.</t>
  </si>
  <si>
    <t>GFSA3 está em clara tendência de baixa pelas médias de 21 e 200 dias e segue em movimento de baixa. Abaixo dos 0,63 pode buscar suportes 0,35 ou 0,07. Teria sinal de repique altista fechando acima dos 0,66 mirando resistências em 1,52 ou 2,07. O IFR sobrevendido alerta para recuperações se superar 0,66</t>
  </si>
  <si>
    <t>GGBR4 está em tendência de alta pelas médias de 21 e 200 dias e vai mantendo sinal de força altista. Acima dos 22,82 pode buscar projeções nos 24,55 ou 27,05. Teria sinal de realização na perda dos 22,1 mirando os 20,49 ou 19,23.</t>
  </si>
  <si>
    <t>GOAU4 está em tendência de alta pelas médias de 21 e 200 dias e vai mantendo sinal de força altista. Acima dos 9,98 pode buscar projeções nos 10,77 ou 11,83. Teria sinal de realização na perda dos 9,68 mirando os 9,04 ou 8,5. O padrão de volume favorece a alta.</t>
  </si>
  <si>
    <t>GGPS3 apesar de estar em tendência de baixa no longo prazo pela média de 200 dias, no curto prazo está com sinal de recuperação favorecendo repiques de alta. Acima dos 12,92 pode seguir repique altista na direção resistências nos 14,03 ou 15,83. Caso perca os 12,13 teria sinal de baixa projetando de 11,12 a 10,56.</t>
  </si>
  <si>
    <t>GRND3 está em tendência de baixa pelas médias de 21 e 200 dias, mas começa a dar sinais de repiques de alta. Acima dos 3,8 teria sinal de repique altista mirando resistências nos 4,03 ou 4,24. Já uma perda dos 3,68 traria de volta o sinal de baixa projetando de 3,57 a 3,46.</t>
  </si>
  <si>
    <t>GMAT3 apesar de estar em tendência de baixa no longo prazo pela média de 200 dias, no curto prazo está com sinal de recuperação favorecendo repiques de alta. Acima dos 3,93 pode seguir repique altista na direção resistências nos 4,17 ou 4,62. Caso perca os 3,73 teria sinal de baixa projetando de 3,43 a 3,2. O padrão de volume favorece a alta.</t>
  </si>
  <si>
    <t>SBFG3 está em tendência de baixa pelas médias de 21 e 200 dias, mas começa a dar sinais de repiques de alta. Acima dos 9,77 teria sinal de repique altista mirando resistências nos 11,08 ou 12,08. Já uma perda dos 9,45 traria de volta o sinal de baixa projetando de 8,94 a 8,44.</t>
  </si>
  <si>
    <t>HBRE3 está em tendência de baixa pelas médias de 21 e 200 dias, mas começa a dar sinais de repiques de alta. Acima dos 2,35 teria sinal de repique altista mirando resistências nos 2,84 ou 3,38. Já uma perda dos 1,96 traria de volta o sinal de baixa projetando de 1,68 a 1,41.</t>
  </si>
  <si>
    <t>HBOR3 está em tendência de baixa pelas médias de 21 e 200 dias, mas começa a dar sinais de repiques de alta. Acima dos 2,06 teria sinal de repique altista mirando resistências nos 2,41 ou 2,87. Já uma perda dos 1,85 traria de volta o sinal de baixa projetando de 1,65 a 1,41.</t>
  </si>
  <si>
    <t>HBSA3 está em clara tendência de baixa pelas médias de 21 e 200 dias e segue em movimento de baixa. Abaixo dos 3,37 pode buscar suportes 3,19 ou 3,02. Teria sinal de repique altista fechando acima dos 3,5 mirando resistências em 3,72 ou 4,04.</t>
  </si>
  <si>
    <t>HYPE3 está em tendência de baixa pelas médias de 21 e 200 dias, mas começa a dar sinais de repiques de alta. Acima dos 20,44 teria sinal de repique altista mirando resistências nos 21,82 ou 23,17. Já uma perda dos 19,63 traria de volta o sinal de baixa projetando de 18,95 a 18,27.</t>
  </si>
  <si>
    <t>IGTI11 apesar de estar em tendência de baixa no longo prazo pela média de 200 dias, no curto prazo está com sinal de recuperação favorecendo repiques de alta. Acima dos 25,9 pode seguir repique altista na direção resistências nos 27,49 ou 30,07. Caso perca os 24,74 teria sinal de baixa projetando de 23,32 a 22,52.</t>
  </si>
  <si>
    <t>ITLC34 está em tendência de alta no longo prazo, teve uma correção no curto prazo, mas pode estar retomando sinal de altas. Acima dos 99,87 pode buscar 122,62 ou 142,79. Abaixo dos 89,97 retomaria sinal de realização mirando suportes em 79,88 ou 69,79.</t>
  </si>
  <si>
    <t>INTB3 está em tendência de alta no longo prazo, teve uma correção no curto prazo, mas pode estar retomando sinal de altas. Acima dos 13,01 pode buscar 14,16 ou 15,27. Abaixo dos 12,36 retomaria sinal de realização mirando suportes em 11,8 ou 11,24.</t>
  </si>
  <si>
    <t>INBR32 apesar de estar em tendência de baixa no longo prazo pela média de 200 dias, no curto prazo está com sinal de recuperação favorecendo repiques de alta. Acima dos 29,38 pode seguir repique altista na direção resistências nos 30,58 ou 32,94. Caso perca os 28,36 teria sinal de baixa projetando de 26,76 a 25,57.</t>
  </si>
  <si>
    <t>MYPK3 está em tendência de baixa pelas médias de 21 e 200 dias, mas começa a dar sinais de repiques de alta. Acima dos 9,05 teria sinal de repique altista mirando resistências nos 9,51 ou 10,07. Já uma perda dos 8,8 traria de volta o sinal de baixa projetando de 8,59 a 8,3.</t>
  </si>
  <si>
    <t>RANI3 está em clara tendência de baixa pelas médias de 21 e 200 dias e segue em movimento de baixa. Abaixo dos 7,86 pode buscar suportes 7,55 ou 7,38. Teria sinal de repique altista fechando acima dos 7,95 mirando resistências em 8,1 ou 8,43.</t>
  </si>
  <si>
    <t>IRBR3 está em tendência de alta pelas médias de 21 e 200 dias e vai mantendo sinal de força altista. Acima dos 55,46 pode buscar projeções nos 58,55 ou 63,56. Teria sinal de realização na perda dos 54,44 mirando os 50,45 ou 48,9. O IFR sobrecomprado alerta realizações se perder 54,44.</t>
  </si>
  <si>
    <t>ISAE4 está em tendência de alta pelas médias de 21 e 200 dias e vai mantendo sinal de força altista. Acima dos 29,42 pode buscar projeções nos 31,09 ou 33,8. Teria sinal de realização na perda dos 28,76 mirando os 26,71 ou 25,87.</t>
  </si>
  <si>
    <t>ITSA3</t>
  </si>
  <si>
    <t>ITSA3 está em tendência de alta pelas médias de 21 e 200 dias e vai mantendo sinal de força altista. Acima dos 13,75 pode buscar projeções nos 14,52 ou 15,78. Teria sinal de realização na perda dos 13,42 mirando os 12,49 ou 12,1. O padrão de volume favorece a alta.</t>
  </si>
  <si>
    <t>ITSA4 está em tendência de alta pelas médias de 21 e 200 dias e vai mantendo sinal de força altista. Acima dos 13,65 pode buscar projeções nos 14,43 ou 15,7. Teria sinal de realização na perda dos 13,33 mirando os 12,38 ou 11,98.</t>
  </si>
  <si>
    <t>ITUB3 está em tendência de alta pelas médias de 21 e 200 dias e vai mantendo sinal de força altista. Acima dos 45,51 pode buscar projeções nos 48,5 ou 53,35. Teria sinal de realização na perda dos 44,3 mirando os 40,66 ou 39,16. O IFR sobrecomprado alerta realizações se perder 44,3.</t>
  </si>
  <si>
    <t>ITUB4 está em tendência de alta pelas médias de 21 e 200 dias e vai mantendo sinal de força altista. Acima dos 43,18 pode buscar projeções nos 45,85 ou 50,18. Teria sinal de realização na perda dos 41,94 mirando os 38,85 ou 37,51.</t>
  </si>
  <si>
    <t>JALL3 está em tendência de baixa pelas médias de 21 e 200 dias, mas começa a dar sinais de repiques de alta. Acima dos 2,06 teria sinal de repique altista mirando resistências nos 2,47 ou 2,78. Já uma perda dos 1,96 traria de volta o sinal de baixa projetando de 1,8 a 1,64.</t>
  </si>
  <si>
    <t>JBSS32 está em clara tendência de baixa pelas médias de 21 e 200 dias e segue em movimento de baixa. Abaixo dos 59,51 pode buscar suportes 57,99 ou 56,48. Teria sinal de repique altista fechando acima dos 61,11 mirando resistências em 64,41 ou 67,43.</t>
  </si>
  <si>
    <t>JHSF3 está em tendência de alta no longo prazo, teve uma correção no curto prazo, mas pode estar retomando sinal de altas. Acima dos 10,84 pode buscar 11,41 ou 12,14. Abaixo dos 10,22 retomaria sinal de realização mirando suportes em 9,85 ou 9,48.</t>
  </si>
  <si>
    <t>JPMC34 está em tendência de alta pelas médias de 21 e 200 dias e vai mantendo sinal de força altista. Acima dos 172,5 pode buscar projeções nos 177,47 ou 189,16. Teria sinal de realização na perda dos 169,86 mirando os 158,54 ou 152,69. O padrão de volume favorece a alta.</t>
  </si>
  <si>
    <t>JSLG3 apesar de estar em tendência de baixa no longo prazo pela média de 200 dias, no curto prazo está com sinal de recuperação favorecendo repiques de alta. Acima dos 5,66 pode seguir repique altista na direção resistências nos 6,18 ou 6,72. Caso perca os 5,3 teria sinal de baixa projetando de 5,02 a 4,75.</t>
  </si>
  <si>
    <t>KEPL3 está em tendência de baixa pelas médias de 21 e 200 dias, mas começa a dar sinais de repiques de alta. Acima dos 6,45 teria sinal de repique altista mirando resistências nos 6,96 ou 7,39. Já uma perda dos 6,26 traria de volta o sinal de baixa projetando de 6,04 a 5,82.</t>
  </si>
  <si>
    <t>Kla Corp</t>
  </si>
  <si>
    <t>K1LA34</t>
  </si>
  <si>
    <t>K1LA34 está em tendência de alta no longo prazo, teve uma correção no curto prazo, mas pode estar retomando sinal de altas. Acima dos 316,01 pode buscar 396,33 ou 472,85. Abaixo dos 272,51 retomaria sinal de realização mirando suportes em 234,24 ou 195,98.</t>
  </si>
  <si>
    <t>KLBN3 apesar de estar em tendência de baixa no longo prazo pela média de 200 dias, no curto prazo está com sinal de recuperação favorecendo repiques de alta. Acima dos 3,51 pode seguir repique altista na direção resistências nos 3,62 ou 3,81. Caso perca os 3,43 teria sinal de baixa projetando de 3,32 a 3,26.</t>
  </si>
  <si>
    <t>KLBN4 apesar de estar em tendência de baixa no longo prazo pela média de 200 dias, no curto prazo está com sinal de recuperação favorecendo repiques de alta. Acima dos 3,47 pode seguir repique altista na direção resistências nos 3,53 ou 3,66. Caso perca os 3,43 teria sinal de baixa projetando de 3,31 a 3,24.</t>
  </si>
  <si>
    <t>KLBN11 apesar de estar em tendência de baixa no longo prazo pela média de 200 dias, no curto prazo está com sinal de recuperação favorecendo repiques de alta. Acima dos 17,4 pode seguir repique altista na direção resistências nos 17,94 ou 18,82. Caso perca os 17,13 teria sinal de baixa projetando de 16,52 a 16,24. O padrão de volume favorece a alta.</t>
  </si>
  <si>
    <t>L1RC34 está em tendência de alta no longo prazo, teve uma correção no curto prazo, mas pode estar retomando sinal de altas. Acima dos 43,24 pode buscar 51,59 ou 60,81. Abaixo dos 40,74 retomaria sinal de realização mirando suportes em 36,66 ou 32,04.</t>
  </si>
  <si>
    <t>LAVV3 está em tendência de baixa pelas médias de 21 e 200 dias, mas começa a dar sinais de repiques de alta. Acima dos 10,8 teria sinal de repique altista mirando resistências nos 11,94 ou 12,92. Já uma perda dos 10,35 traria de volta o sinal de baixa projetando de 9,85 a 9,36.</t>
  </si>
  <si>
    <t>LIGT3 está em clara tendência de baixa pelas médias de 21 e 200 dias e segue em movimento de baixa. Abaixo dos 2,9 pode buscar suportes 2,41 ou 2,07. Teria sinal de repique altista fechando acima dos 3 mirando resistências em 3,48 ou 4,14.</t>
  </si>
  <si>
    <t>RENT3 está em tendência de baixa pelas médias de 21 e 200 dias, mas começa a dar sinais de repiques de alta. Acima dos 39,85 teria sinal de repique altista mirando resistências nos 42,95 ou 46,18. Já uma perda dos 37,71 traria de volta o sinal de baixa projetando de 36,09 a 34,47.</t>
  </si>
  <si>
    <t>RENT4</t>
  </si>
  <si>
    <t>RENT4 está em tendência de baixa pelas médias de 21 e 200 dias, mas começa a dar sinais de repiques de alta. Acima dos 38,3 teria sinal de repique altista mirando resistências nos 41,29 ou 44,16. Já uma perda dos 37,64 traria de volta o sinal de baixa projetando de 36,63 a 35,19.</t>
  </si>
  <si>
    <t>LOGG3 está em tendência de alta no longo prazo, teve uma correção no curto prazo, mas pode estar retomando sinal de altas. Acima dos 27,11 pode buscar 28,7 ou 30,3. Abaixo dos 26,1 retomaria sinal de realização mirando suportes em 25,29 ou 24,49.</t>
  </si>
  <si>
    <t>LREN3 está em tendência de baixa pelas médias de 21 e 200 dias, mas começa a dar sinais de repiques de alta. Acima dos 14,15 teria sinal de repique altista mirando resistências nos 15,79 ou 17,23. Já uma perda dos 13,45 traria de volta o sinal de baixa projetando de 12,72 a 12.</t>
  </si>
  <si>
    <t>LWSA3 está em tendência de alta pelas médias de 21 e 200 dias e vai mantendo sinal de força altista. Acima dos 4,03 pode buscar projeções nos 4,21 ou 4,58. Teria sinal de realização na perda dos 3,85 mirando os 3,61 ou 3,42.</t>
  </si>
  <si>
    <t>MDIA3 está em clara tendência de baixa pelas médias de 21 e 200 dias e segue em movimento de baixa. Abaixo dos 17,38 pode buscar suportes 17,04 ou 16,39. Teria sinal de repique altista fechando acima dos 17,65 mirando resistências em 19,14 ou 20,43.</t>
  </si>
  <si>
    <t>MGLU3 apesar de estar em tendência de baixa no longo prazo pela média de 200 dias, no curto prazo está com sinal de recuperação favorecendo repiques de alta. Acima dos 4,87 pode seguir repique altista na direção resistências nos 5,47 ou 6,35. Caso perca os 4,51 teria sinal de baixa projetando de 4,03 a 3,58. O padrão de volume favorece a alta.</t>
  </si>
  <si>
    <t>POMO3 está em tendência de baixa pelas médias de 21 e 200 dias, mas começa a dar sinais de repiques de alta. Acima dos 5,32 teria sinal de repique altista mirando resistências nos 5,96 ou 6,49. Já uma perda dos 5,09 traria de volta o sinal de baixa projetando de 4,82 a 4,55.</t>
  </si>
  <si>
    <t>POMO4 está em tendência de baixa pelas médias de 21 e 200 dias, mas começa a dar sinais de repiques de alta. Acima dos 5,75 teria sinal de repique altista mirando resistências nos 6,1 ou 6,47. Já uma perda dos 5,5 traria de volta o sinal de baixa projetando de 5,31 a 5,12.</t>
  </si>
  <si>
    <t>MBRF3 está em tendência de baixa pelas médias de 21 e 200 dias, mas começa a dar sinais de repiques de alta. Acima dos 15,68 teria sinal de repique altista mirando resistências nos 18,4 ou 20,47. Já uma perda dos 15,04 traria de volta o sinal de baixa projetando de 14 a 12,96.</t>
  </si>
  <si>
    <t>CASH3 está em tendência de alta pelas médias de 21 e 200 dias, mas começa a dar sinal de possível realização. Abaixo dos 4,5 poderia realizar na direção dos suportes 3,72 ou 3,36. Caso supere os 4,87 retomaria sinal de alta com projeções nos 5,58 ou 6,73. O IFR sobrecomprado alerta realizações se perder 4,5.</t>
  </si>
  <si>
    <t>MELK3 está em tendência de baixa pelas médias de 21 e 200 dias, mas começa a dar sinais de repiques de alta. Acima dos 3,14 teria sinal de repique altista mirando resistências nos 3,34 ou 3,5. Já uma perda dos 3,08 traria de volta o sinal de baixa projetando de 2,99 a 2,91.</t>
  </si>
  <si>
    <t>MELI34 está em tendência de baixa pela média de 200 dias, a parece ter completado movimento de repique de alta de curto prazo e pode estar retomando o movimento baixista. Abaixo dos 75,55 pode seguir em queda na direção dos suportes 66,4 ou 62,63. Teria sinal de repique altista fechando acima dos 78,6 mirando resistências em 86,13 ou 98,33.</t>
  </si>
  <si>
    <t>BMEB4 está em clara tendência de baixa pelas médias de 21 e 200 dias e segue em movimento de baixa. Abaixo dos 58,6 pode buscar suportes 53,22 ou 47,84. Teria sinal de repique altista fechando acima dos 60,89 mirando resistências em 76 ou 86,75. O IFR sobrevendido alerta para recuperações se superar 60,89</t>
  </si>
  <si>
    <t>M1TA34 apesar de estar em tendência de baixa no longo prazo pela média de 200 dias, no curto prazo está com sinal de recuperação favorecendo repiques de alta. Acima dos 116,79 pode seguir repique altista na direção resistências nos 127,19 ou 144,03. Caso perca os 106,23 teria sinal de baixa projetando de 99,95 a 94,74. O padrão de volume favorece a alta.</t>
  </si>
  <si>
    <t>LEVE3 está em tendência de alta no longo prazo, teve uma correção no curto prazo, mas pode estar retomando sinal de altas. Acima dos 32,28 pode buscar 34,23 ou 35,76. Abaixo dos 31,75 retomaria sinal de realização mirando suportes em 30,98 ou 30,21.</t>
  </si>
  <si>
    <t>MUTC34 está em tendência de alta no longo prazo, teve uma correção no curto prazo, mas pode estar retomando sinal de altas. Acima dos 887 pode buscar 1082,96 ou 1278,84. Abaixo dos 843,83 retomaria sinal de realização mirando suportes em 766 ou 668,05.</t>
  </si>
  <si>
    <t>MSFT34 está em tendência de baixa pela média de 200 dias, a parece ter completado movimento de repique de alta de curto prazo e pode estar retomando o movimento baixista. Abaixo dos 80,12 pode seguir em queda na direção dos suportes 75,4 ou 72,27. Teria sinal de repique altista fechando acima dos 82,25 mirando resistências em 85,5 ou 91,74.</t>
  </si>
  <si>
    <t>MILS3 está em tendência de alta pelas médias de 21 e 200 dias e vai mantendo sinal de força altista. Acima dos 15,65 pode buscar projeções nos 15,95 ou 16,45. Teria sinal de realização na perda dos 15,15 mirando os 14,99 ou 14,84.</t>
  </si>
  <si>
    <t>BEEF3 está em tendência de baixa pelas médias de 21 e 200 dias, mas começa a dar sinais de repiques de alta. Acima dos 3,63 teria sinal de repique altista mirando resistências nos 3,9 ou 4,2. Já uma perda dos 3,41 traria de volta o sinal de baixa projetando de 3,25 a 3,1.</t>
  </si>
  <si>
    <t>MTRE3 está em clara tendência de baixa pelas médias de 21 e 200 dias e segue em movimento de baixa. Abaixo dos 3,18 pode buscar suportes 3,08 ou 2,99. Teria sinal de repique altista fechando acima dos 3,24 mirando resistências em 3,48 ou 3,66. O IFR sobrevendido alerta para recuperações se superar 3,24</t>
  </si>
  <si>
    <t>MOTV3 apesar de estar em tendência de baixa no longo prazo pela média de 200 dias, no curto prazo está com sinal de recuperação favorecendo repiques de alta. Acima dos 14,93 pode seguir repique altista na direção resistências nos 15,78 ou 17,17. Caso perca os 14,47 teria sinal de baixa projetando de 13,54 a 13,11.</t>
  </si>
  <si>
    <t>MDNE3 está em tendência de baixa pelas médias de 21 e 200 dias, mas começa a dar sinais de repiques de alta. Acima dos 25,79 teria sinal de repique altista mirando resistências nos 30,98 ou 34,7. Já uma perda dos 24,96 traria de volta o sinal de baixa projetando de 23,09 a 21,23. O IFR sobrevendido alerta para recuperações se superar 25,79</t>
  </si>
  <si>
    <t>MOVI3 está em tendência de baixa pelas médias de 21 e 200 dias, mas começa a dar sinais de repiques de alta. Acima dos 8,82 teria sinal de repique altista mirando resistências nos 10,14 ou 11,17. Já uma perda dos 8,47 traria de volta o sinal de baixa projetando de 7,95 a 7,43.</t>
  </si>
  <si>
    <t>MRVE3 está em tendência de baixa pelas médias de 21 e 200 dias, mas começa a dar sinais de repiques de alta. Acima dos 5,05 teria sinal de repique altista mirando resistências nos 5,5 ou 5,93. Já uma perda dos 4,8 traria de volta o sinal de baixa projetando de 4,58 a 4,36.</t>
  </si>
  <si>
    <t>MLAS3 está em tendência de alta pelas médias de 21 e 200 dias e vai mantendo sinal de força altista. Acima dos 1,68 pode buscar projeções nos 1,86 ou 2,05. Teria sinal de realização na perda dos 1,54 mirando os 1,44 ou 1,34.</t>
  </si>
  <si>
    <t>MULT3 apesar de estar em tendência de baixa no longo prazo pela média de 200 dias, no curto prazo está com sinal de recuperação favorecendo repiques de alta. Acima dos 29,16 pode seguir repique altista na direção resistências nos 29,82 ou 31,41. Caso perca os 28,52 teria sinal de baixa projetando de 27,24 a 26,44. O padrão de volume favorece a alta.</t>
  </si>
  <si>
    <t>NATU3 está em tendência de baixa pela média de 200 dias, a parece ter completado movimento de repique de alta de curto prazo e pode estar retomando o movimento baixista. Abaixo dos 8,31 pode seguir em queda na direção dos suportes 7,36 ou 6,86. Teria sinal de repique altista fechando acima dos 8,97 mirando resistências em 9,96 ou 11,57.</t>
  </si>
  <si>
    <t>NFLX34 está em clara tendência de baixa pelas médias de 21 e 200 dias e segue em movimento de baixa. Abaixo dos 7,38 pode buscar suportes 7,03 ou 6,68. Teria sinal de repique altista fechando acima dos 7,77 mirando resistências em 8,5 ou 9,19.</t>
  </si>
  <si>
    <t>ROXO34 apesar de estar em tendência de baixa no longo prazo pela média de 200 dias, no curto prazo está com sinal de recuperação favorecendo repiques de alta. Acima dos 11,75 pode seguir repique altista na direção resistências nos 12,29 ou 13,73. Caso perca os 11,21 teria sinal de baixa projetando de 9,95 a 9,22. O padrão de volume favorece a alta.</t>
  </si>
  <si>
    <t>NVDC34 está em tendência de alta pelas médias de 21 e 200 dias, mas começa a dar sinal de possível realização. Abaixo dos 21,28 poderia realizar na direção dos suportes 20,49 ou 19,73. Caso supere os 22,09 retomaria sinal de alta com projeções nos 22,92 ou 24,42.</t>
  </si>
  <si>
    <t>OPCT3 está em tendência de alta pelas médias de 21 e 200 dias e vai mantendo sinal de força altista. Acima dos 11,06 pode buscar projeções nos 11,86 ou 13,16. Teria sinal de realização na perda dos 10,56 mirando os 9,76 ou 9,35. O padrão de volume favorece a alta. O IFR sobrecomprado alerta realizações se perder 10,56.</t>
  </si>
  <si>
    <t>ONCO3 está em clara tendência de baixa pelas médias de 21 e 200 dias e segue em movimento de baixa. Abaixo dos 0,86 pode buscar suportes 0,65 ou 0,45. Teria sinal de repique altista fechando acima dos 1,08 mirando resistências em 1,52 ou 1,92.</t>
  </si>
  <si>
    <t>ORCL34 está em tendência de baixa pelas médias de 21 e 200 dias, mas começa a dar sinais de repiques de alta. Acima dos 127,05 teria sinal de repique altista mirando resistências nos 164,96 ou 193,85. Já uma perda dos 118,2 traria de volta o sinal de baixa projetando de 103,75 a 89,3. O IFR sobrevendido alerta para recuperações se superar 127,05</t>
  </si>
  <si>
    <t>Oranjebtc</t>
  </si>
  <si>
    <t>OBTC3</t>
  </si>
  <si>
    <t>OBTC3 está em tendência de baixa pelas médias de 21 e 200 dias, mas começa a dar sinais de repiques de alta. Acima dos 6,14 teria sinal de repique altista mirando resistências nos 6,49 ou 6,88. Já uma perda dos 5,85 traria de volta o sinal de baixa projetando de 5,65 a 5,45.</t>
  </si>
  <si>
    <t>ORVR3 está em tendência de alta no longo prazo, teve uma correção no curto prazo, mas pode estar retomando sinal de altas. Acima dos 76,72 pode buscar 80,95 ou 84,99. Abaixo dos 74,4 retomaria sinal de realização mirando suportes em 72,37 ou 70,35.</t>
  </si>
  <si>
    <t>PCAR3 apesar de estar em tendência de baixa no longo prazo pela média de 200 dias, no curto prazo está com sinal de recuperação favorecendo repiques de alta. Acima dos 2,82 pode seguir repique altista na direção resistências nos 3,69 ou 5,11. Caso perca os 2,69 teria sinal de baixa projetando de 1,4 a 0,96. O IFR sobrecomprado alerta realizações se perder 2,69.</t>
  </si>
  <si>
    <t>PGMN3 está em tendência de baixa pelas médias de 21 e 200 dias, mas começa a dar sinais de repiques de alta. Acima dos 3,72 teria sinal de repique altista mirando resistências nos 4,14 ou 4,51. Já uma perda dos 3,53 traria de volta o sinal de baixa projetando de 3,34 a 3,15.</t>
  </si>
  <si>
    <t>P2LT34 está em tendência de baixa pela média de 200 dias, a parece ter completado movimento de repique de alta de curto prazo e pode estar retomando o movimento baixista. Abaixo dos 213,5 pode seguir em queda na direção dos suportes 184 ou 167,31. Teria sinal de repique altista fechando acima dos 222,42 mirando resistências em 238 ou 271,37.</t>
  </si>
  <si>
    <t>PETR3 está em tendência de alta pelas médias de 21 e 200 dias, mas começa a dar sinal de possível realização. Abaixo dos 43,24 poderia realizar na direção dos suportes 41,32 ou 39,38. Caso supere os 44,64 retomaria sinal de alta com projeções nos 47,57 ou 51,43.</t>
  </si>
  <si>
    <t>PETR4 está em tendência de alta pelas médias de 21 e 200 dias, mas começa a dar sinal de possível realização. Abaixo dos 38,89 poderia realizar na direção dos suportes 37,4 ou 35,93. Caso supere os 39,98 retomaria sinal de alta com projeções nos 42,15 ou 45,08.</t>
  </si>
  <si>
    <t>RECV3 está em clara tendência de baixa pelas médias de 21 e 200 dias e segue em movimento de baixa. Abaixo dos 9,97 pode buscar suportes 9,39 ou 8,75. Teria sinal de repique altista fechando acima dos 10,34 mirando resistências em 11,46 ou 12,73.</t>
  </si>
  <si>
    <t>PRIO3 está em tendência de alta pelas médias de 21 e 200 dias, mas começa a dar sinal de possível realização. Abaixo dos 55,27 poderia realizar na direção dos suportes 51,36 ou 47,38. Caso supere os 57,28 retomaria sinal de alta com projeções nos 64,21 ou 72,15.</t>
  </si>
  <si>
    <t>AUAU3 está em tendência de baixa pelas médias de 21 e 200 dias, mas começa a dar sinais de repiques de alta. Acima dos 3,17 teria sinal de repique altista mirando resistências nos 3,37 ou 3,54. Já uma perda dos 3,09 traria de volta o sinal de baixa projetando de 3 a 2,91.</t>
  </si>
  <si>
    <t>PINE4 está em tendência de alta no longo prazo, teve uma correção no curto prazo, mas pode estar retomando sinal de altas. Acima dos 12,49 pode buscar 13,96 ou 15,63. Abaixo dos 12,19 retomaria sinal de realização mirando suportes em 11,25 ou 10,41.</t>
  </si>
  <si>
    <t>PLPL3 está em tendência de baixa pelas médias de 21 e 200 dias, mas começa a dar sinais de repiques de alta. Acima dos 8,13 teria sinal de repique altista mirando resistências nos 9,06 ou 10,01. Já uma perda dos 7,52 traria de volta o sinal de baixa projetando de 7,04 a 6,56.</t>
  </si>
  <si>
    <t>PSSA3 está em tendência de alta pelas médias de 21 e 200 dias e vai mantendo sinal de força altista. Acima dos 54,43 pode buscar projeções nos 58,73 ou 65,7. Teria sinal de realização na perda dos 52,44 mirando os 47,46 ou 45,3. O padrão de volume favorece a alta.</t>
  </si>
  <si>
    <t>POSI3 está em tendência de baixa pelas médias de 21 e 200 dias, mas começa a dar sinais de repiques de alta. Acima dos 3,91 teria sinal de repique altista mirando resistências nos 4,22 ou 4,78. Já uma perda dos 3,78 traria de volta o sinal de baixa projetando de 3,3 a 3,01.</t>
  </si>
  <si>
    <t>PRNR3 está em tendência de alta pelas médias de 21 e 200 dias e vai mantendo sinal de força altista. Acima dos 18,32 pode buscar projeções nos 18,89 ou 19,98. Teria sinal de realização na perda dos 18,11 mirando os 17,12 ou 16,57.</t>
  </si>
  <si>
    <t>Qualcomm Inc</t>
  </si>
  <si>
    <t>QCOM34</t>
  </si>
  <si>
    <t>QCOM34 está em tendência de alta no longo prazo, teve uma correção no curto prazo, mas pode estar retomando sinal de altas. Acima dos 83,5 pode buscar 103,49 ou 121,25. Abaixo dos 80,5 retomaria sinal de realização mirando suportes em 74,75 ou 65,86.</t>
  </si>
  <si>
    <t>QUAL3 está em tendência de baixa pelas médias de 21 e 200 dias, mas começa a dar sinais de repiques de alta. Acima dos 1,66 teria sinal de repique altista mirando resistências nos 1,93 ou 2,19. Já uma perda dos 1,59 traria de volta o sinal de baixa projetando de 1,5 a 1,36.</t>
  </si>
  <si>
    <t>LJQQ3 está em tendência de baixa pelas médias de 21 e 200 dias, mas começa a dar sinais de repiques de alta. Acima dos 1,21 teria sinal de repique altista mirando resistências nos 1,44 ou 1,6. Já uma perda dos 1,17 traria de volta o sinal de baixa projetando de 1,08 a 1.</t>
  </si>
  <si>
    <t>RADL3 apesar de estar em tendência de baixa no longo prazo pela média de 200 dias, no curto prazo está com sinal de recuperação favorecendo repiques de alta. Acima dos 18,15 pode seguir repique altista na direção resistências nos 19,41 ou 21,46. Caso perca os 17,29 teria sinal de baixa projetando de 16,1 a 15,46. O padrão de volume favorece a alta.</t>
  </si>
  <si>
    <t>RAIZ4 está em clara tendência de baixa pelas médias de 21 e 200 dias e segue em movimento de baixa. Abaixo dos 0,36 pode buscar suportes 0,32 ou 0,29. Teria sinal de repique altista fechando acima dos 0,39 mirando resistências em 0,47 ou 0,53.</t>
  </si>
  <si>
    <t>RAPT4 está em tendência de baixa pelas médias de 21 e 200 dias, mas começa a dar sinais de repiques de alta. Acima dos 4,6 teria sinal de repique altista mirando resistências nos 5,2 ou 5,83. Já uma perda dos 4,38 traria de volta o sinal de baixa projetando de 4,18 a 3,86.</t>
  </si>
  <si>
    <t>RCSL4 está em clara tendência de baixa pelas médias de 21 e 200 dias e segue em movimento de baixa. Abaixo dos 0,41 pode buscar suportes 0,31 ou 0,22. Teria sinal de repique altista fechando acima dos 0,45 mirando resistências em 0,71 ou 0,89.</t>
  </si>
  <si>
    <t>RDOR3 apesar de estar em tendência de baixa no longo prazo pela média de 200 dias, no curto prazo está com sinal de recuperação favorecendo repiques de alta. Acima dos 35,15 pode seguir repique altista na direção resistências nos 36,4 ou 38,89. Caso perca os 33,92 teria sinal de baixa projetando de 32,36 a 31,11.</t>
  </si>
  <si>
    <t>RIAA3 está em tendência de alta no longo prazo, teve uma correção no curto prazo, mas pode estar retomando sinal de altas. Acima dos 8,7 pode buscar 9,38 ou 10,06. Abaixo dos 8,27 retomaria sinal de realização mirando suportes em 7,92 ou 7,58.</t>
  </si>
  <si>
    <t>Rumo S.A.</t>
  </si>
  <si>
    <t>RAIL3 apesar de estar em tendência de baixa no longo prazo pela média de 200 dias, no curto prazo está com sinal de recuperação favorecendo repiques de alta. Acima dos 13,81 pode seguir repique altista na direção resistências nos 14,82 ou 16,47. Caso perca os 13,26 teria sinal de baixa projetando de 12,16 a 11,65. O padrão de volume favorece a alta.</t>
  </si>
  <si>
    <t>SBSP3 está em tendência de alta pelas médias de 21 e 200 dias e vai mantendo sinal de força altista. Acima dos 30,65 pode buscar projeções nos 33,02 ou 36,86. Teria sinal de realização na perda dos 29,26 mirando os 26,81 ou 25,62.</t>
  </si>
  <si>
    <t>SAPR4 está em tendência de baixa pelas médias de 21 e 200 dias, mas começa a dar sinais de repiques de alta. Acima dos 7,18 teria sinal de repique altista mirando resistências nos 7,53 ou 7,88. Já uma perda dos 6,95 traria de volta o sinal de baixa projetando de 6,77 a 6,59.</t>
  </si>
  <si>
    <t>SAPR11 está em tendência de baixa pelas médias de 21 e 200 dias, mas começa a dar sinais de repiques de alta. Acima dos 37,19 teria sinal de repique altista mirando resistências nos 39,08 ou 41,12. Já uma perda dos 35,77 traria de volta o sinal de baixa projetando de 34,74 a 33,72.</t>
  </si>
  <si>
    <t>SANB4 está em tendência de baixa pelas médias de 21 e 200 dias, mas começa a dar sinais de repiques de alta. Acima dos 13,73 teria sinal de repique altista mirando resistências nos 14,39 ou 15,08. Já uma perda dos 13,26 traria de volta o sinal de baixa projetando de 12,91 a 12,56.</t>
  </si>
  <si>
    <t>SANB11 está em tendência de baixa pelas médias de 21 e 200 dias, mas começa a dar sinais de repiques de alta. Acima dos 26,34 teria sinal de repique altista mirando resistências nos 27,79 ou 29,22. Já uma perda dos 25,47 traria de volta o sinal de baixa projetando de 24,75 a 24,03.</t>
  </si>
  <si>
    <t>SMTO3 está em tendência de alta pelas médias de 21 e 200 dias e vai mantendo sinal de força altista. Acima dos 16,05 pode buscar projeções nos 16,62 ou 18,11. Teria sinal de realização na perda dos 15,12 mirando os 14,2 ou 13,45.</t>
  </si>
  <si>
    <t>SHUL4 está em tendência de baixa pelas médias de 21 e 200 dias, mas começa a dar sinais de repiques de alta. Acima dos 4,59 teria sinal de repique altista mirando resistências nos 4,88 ou 5,15. Já uma perda dos 4,43 traria de volta o sinal de baixa projetando de 4,29 a 4,15.</t>
  </si>
  <si>
    <t>S1TX34 está em tendência de alta no longo prazo, teve uma correção no curto prazo, mas pode estar retomando sinal de altas. Acima dos 4798,76 pode buscar 5904,98 ou 7038,62. Abaixo dos 4580 retomaria sinal de realização mirando suportes em 4070,6 ou 3503,77.</t>
  </si>
  <si>
    <t>SEER3 está em tendência de alta pelas médias de 21 e 200 dias e vai mantendo sinal de força altista. Acima dos 12,18 pode buscar projeções nos 13,2 ou 14,86. Teria sinal de realização na perda dos 11,49 mirando os 10,52 ou 10.</t>
  </si>
  <si>
    <t>CSNA3 está em tendência de baixa pelas médias de 21 e 200 dias, mas começa a dar sinais de repiques de alta. Acima dos 4,85 teria sinal de repique altista mirando resistências nos 6,5 ou 7,74. Já uma perda dos 4,49 traria de volta o sinal de baixa projetando de 3,86 a 3,24.</t>
  </si>
  <si>
    <t>SIMH3 está em tendência de baixa pelas médias de 21 e 200 dias, mas começa a dar sinais de repiques de alta. Acima dos 7,92 teria sinal de repique altista mirando resistências nos 9,1 ou 10,21. Já uma perda dos 7,3 traria de volta o sinal de baixa projetando de 6,74 a 6,18.</t>
  </si>
  <si>
    <t>SLCE3 apesar de estar em tendência de baixa no longo prazo pela média de 200 dias, no curto prazo está com sinal de recuperação favorecendo repiques de alta. Acima dos 13,88 pode seguir repique altista na direção resistências nos 14,87 ou 16,28. Caso perca os 13,34 teria sinal de baixa projetando de 12,58 a 11,87. O padrão de volume favorece a alta.</t>
  </si>
  <si>
    <t>SMFT3 apesar de estar em tendência de baixa no longo prazo pela média de 200 dias, no curto prazo está com sinal de recuperação favorecendo repiques de alta. Acima dos 20,41 pode seguir repique altista na direção resistências nos 21,71 ou 23,82. Caso perca os 19,47 teria sinal de baixa projetando de 18,3 a 17,64.</t>
  </si>
  <si>
    <t>Snowflake Inc</t>
  </si>
  <si>
    <t>S2NW34</t>
  </si>
  <si>
    <t>S2NW34 está em tendência de alta pelas médias de 21 e 200 dias e vai mantendo sinal de força altista. Acima dos 34,77 pode buscar projeções nos 38,65 ou 44,94. Teria sinal de realização na perda dos 32,77 mirando os 28,48 ou 26,53. O padrão de volume favorece a alta.</t>
  </si>
  <si>
    <t>STOC34 está em tendência de baixa pelas médias de 21 e 200 dias, mas começa a dar sinais de repiques de alta. Acima dos 56,19 teria sinal de repique altista mirando resistências nos 59 ou 63,05. Já uma perda dos 52,44 traria de volta o sinal de baixa projetando de 50,41 a 48,38.</t>
  </si>
  <si>
    <t>M2ST34 está em clara tendência de baixa pelas médias de 21 e 200 dias e segue em movimento de baixa. Abaixo dos 6,83 pode buscar suportes 6,06 ou 4,9. Teria sinal de repique altista fechando acima dos 7,09 mirando resistências em 9,8 ou 12,11.</t>
  </si>
  <si>
    <t>SUZB3 está em tendência de baixa pelas médias de 21 e 200 dias, mas começa a dar sinais de repiques de alta. Acima dos 41,29 teria sinal de repique altista mirando resistências nos 44,37 ou 47,58. Já uma perda dos 40,56 traria de volta o sinal de baixa projetando de 39,17 a 37,56.</t>
  </si>
  <si>
    <t>SYNE3 apesar de estar em tendência de baixa no longo prazo pela média de 200 dias, no curto prazo está com sinal de recuperação favorecendo repiques de alta. Acima dos 4,23 pode seguir repique altista na direção resistências nos 4,4 ou 4,96. Caso perca os 4,15 teria sinal de baixa projetando de 3,49 a 3,2.</t>
  </si>
  <si>
    <t>TAEE4 está em tendência de alta pelas médias de 21 e 200 dias e vai mantendo sinal de força altista. Acima dos 13,56 pode buscar projeções nos 13,95 ou 14,54. Teria sinal de realização na perda dos 13,33 mirando os 12,99 ou 12,69. O padrão de volume favorece a alta.</t>
  </si>
  <si>
    <t>TAEE11 está em tendência de alta pelas médias de 21 e 200 dias e vai mantendo sinal de força altista. Acima dos 40,4 pode buscar projeções nos 41,64 ou 43,41. Teria sinal de realização na perda dos 39,54 mirando os 38,77 ou 37,88.</t>
  </si>
  <si>
    <t>TSMC34 apesar de estar em tendência de alta no longo prazo pela média de 200 dias, no curto prazo está em realização. Abaixo dos 280,01 pode seguir em baixa no curto prazo mirando suportes em 263,93 ou 250,3. Teria sinal de retomada altista fechando acima dos 288,62 mirando resistências em 308,03 ou 335,28.</t>
  </si>
  <si>
    <t>TASA4 apesar de estar em tendência de baixa no longo prazo pela média de 200 dias, no curto prazo está com sinal de recuperação favorecendo repiques de alta. Acima dos 4,85 pode seguir repique altista na direção resistências nos 5,18 ou 5,87. Caso perca os 4,61 teria sinal de baixa projetando de 4,06 a 3,71.</t>
  </si>
  <si>
    <t>TGMA3 está em tendência de baixa pelas médias de 21 e 200 dias, mas começa a dar sinais de repiques de alta. Acima dos 30,38 teria sinal de repique altista mirando resistências nos 32,1 ou 33,73. Já uma perda dos 29,45 traria de volta o sinal de baixa projetando de 28,63 a 27,81.</t>
  </si>
  <si>
    <t>VIVT3 apesar de estar em tendência de baixa no longo prazo pela média de 200 dias, no curto prazo está com sinal de recuperação favorecendo repiques de alta. Acima dos 34,71 pode seguir repique altista na direção resistências nos 35,4 ou 37,42. Caso perca os 34,19 teria sinal de baixa projetando de 32,13 a 31,11.</t>
  </si>
  <si>
    <t>TEND3 está em tendência de alta no longo prazo, teve uma correção no curto prazo, mas pode estar retomando sinal de altas. Acima dos 34,9 pode buscar 37,94 ou 41,73. Abaixo dos 31,8 retomaria sinal de realização mirando suportes em 29,9 ou 28.</t>
  </si>
  <si>
    <t>Terrasantapa</t>
  </si>
  <si>
    <t>LAND3</t>
  </si>
  <si>
    <t>LAND3 apesar de estar em tendência de baixa no longo prazo pela média de 200 dias, no curto prazo está com sinal de recuperação favorecendo repiques de alta. Acima dos 8,44 pode seguir repique altista na direção resistências nos 9,24 ou 10,25. Caso perca os 8,18 teria sinal de baixa projetando de 7,6 a 7,09. O padrão de volume favorece a alta.</t>
  </si>
  <si>
    <t>TSLA34 apesar de estar em tendência de baixa no longo prazo pela média de 200 dias, no curto prazo está com sinal de recuperação favorecendo repiques de alta. Acima dos 65,22 pode seguir repique altista na direção resistências nos 70,43 ou 77,13. Caso perca os 62,89 teria sinal de baixa projetando de 59,58 a 56,22.</t>
  </si>
  <si>
    <t>GSGI34 está em tendência de alta no longo prazo, teve uma correção no curto prazo, mas pode estar retomando sinal de altas. Acima dos 182,01 pode buscar 192,99 ou 206,19. Abaixo dos 178 retomaria sinal de realização mirando suportes em 171,63 ou 165,02.</t>
  </si>
  <si>
    <t>TIMS3 está em tendência de baixa pela média de 200 dias, a parece ter completado movimento de repique de alta de curto prazo e pode estar retomando o movimento baixista. Abaixo dos 21,99 pode seguir em queda na direção dos suportes 20,91 ou 20,27. Teria sinal de repique altista fechando acima dos 22,5 mirando resistências em 22,97 ou 24,24.</t>
  </si>
  <si>
    <t>TOTS3 apesar de estar em tendência de baixa no longo prazo pela média de 200 dias, no curto prazo está com sinal de recuperação favorecendo repiques de alta. Acima dos 30,69 pode seguir repique altista na direção resistências nos 33,09 ou 36,98. Caso perca os 28,76 teria sinal de baixa projetando de 26,8 a 25,59.</t>
  </si>
  <si>
    <t>TFCO4 está em clara tendência de baixa pelas médias de 21 e 200 dias e segue em movimento de baixa. Abaixo dos 14,31 pode buscar suportes 13,76 ou 13,21. Teria sinal de repique altista fechando acima dos 14,89 mirando resistências em 16,08 ou 17,17.</t>
  </si>
  <si>
    <t>TRIS3 está em tendência de baixa pela média de 200 dias, a parece ter completado movimento de repique de alta de curto prazo e pode estar retomando o movimento baixista. Abaixo dos 4,14 pode seguir em queda na direção dos suportes 3,85 ou 3,65. Teria sinal de repique altista fechando acima dos 4,47 mirando resistências em 4,85 ou 5,47.</t>
  </si>
  <si>
    <t>TUPY3 está em tendência de alta pelas médias de 21 e 200 dias e vai mantendo sinal de força altista. Acima dos 14,98 pode buscar projeções nos 15,66 ou 17,4. Teria sinal de realização na perda dos 14,37 mirando os 12,84 ou 11,96. O padrão de volume favorece a alta.</t>
  </si>
  <si>
    <t>UGPA3 está em tendência de alta pelas médias de 21 e 200 dias e vai mantendo sinal de força altista. Acima dos 30,15 pode buscar projeções nos 34,25 ou 40,89. Teria sinal de realização na perda dos 29,19 mirando os 23,51 ou 21,45. O padrão de volume favorece a alta. O IFR sobrecomprado alerta realizações se perder 29,19.</t>
  </si>
  <si>
    <t>FIQE3 apesar de estar em tendência de alta no longo prazo pela média de 200 dias, no curto prazo está em realização. Abaixo dos 5,52 pode seguir em baixa no curto prazo mirando suportes em 5,29 ou 5,07. Teria sinal de retomada altista fechando acima dos 6,24 mirando resistências em 6,68 ou 7,4.</t>
  </si>
  <si>
    <t>UNIP6 apesar de estar em tendência de baixa no longo prazo pela média de 200 dias, no curto prazo está com sinal de recuperação favorecendo repiques de alta. Acima dos 61,85 pode seguir repique altista na direção resistências nos 63,49 ou 66,19. Caso perca os 60,3 teria sinal de baixa projetando de 59,11 a 57,75.</t>
  </si>
  <si>
    <t>USIM3 apesar de estar em tendência de alta no longo prazo pela média de 200 dias, no curto prazo está em realização. Abaixo dos 7,38 pode seguir em baixa no curto prazo mirando suportes em 6,47 ou 5,56. Teria sinal de retomada altista fechando acima dos 7,63 mirando resistências em 10,31 ou 12,12. O IFR sobrevendido alerta para recuperações se superar 7,63</t>
  </si>
  <si>
    <t>USIM5 apesar de estar em tendência de alta no longo prazo pela média de 200 dias, no curto prazo está em realização. Abaixo dos 8,12 pode seguir em baixa no curto prazo mirando suportes em 7,07 ou 6,03. Teria sinal de retomada altista fechando acima dos 8,47 mirando resistências em 11,5 ou 13,58.</t>
  </si>
  <si>
    <t>VALE3 está em tendência de baixa pelas médias de 21 e 200 dias, mas começa a dar sinais de repiques de alta. Acima dos 73,49 teria sinal de repique altista mirando resistências nos 82,74 ou 89,42. Já uma perda dos 71,93 traria de volta o sinal de baixa projetando de 68,58 a 65,24. O IFR sobrevendido alerta para recuperações se superar 73,49</t>
  </si>
  <si>
    <t>VLID3 apesar de estar em tendência de baixa no longo prazo pela média de 200 dias, no curto prazo está com sinal de recuperação favorecendo repiques de alta. Acima dos 17,98 pode seguir repique altista na direção resistências nos 18,58 ou 19,56. Caso perca os 17 teria sinal de baixa projetando de 16,69 a 16,39.</t>
  </si>
  <si>
    <t>VAMO3 apesar de estar em tendência de baixa no longo prazo pela média de 200 dias, no curto prazo está com sinal de recuperação favorecendo repiques de alta. Acima dos 2,98 pode seguir repique altista na direção resistências nos 3,2 ou 3,52. Caso perca os 2,83 teria sinal de baixa projetando de 2,68 a 2,51.</t>
  </si>
  <si>
    <t>VBBR3 está em tendência de alta pelas médias de 21 e 200 dias e vai mantendo sinal de força altista. Acima dos 32,48 pode buscar projeções nos 35,78 ou 41,12. Teria sinal de realização na perda dos 31,19 mirando os 27,14 ou 25,48. O padrão de volume favorece a alta. O IFR sobrecomprado alerta realizações se perder 31,19.</t>
  </si>
  <si>
    <t>VTRU3 está em tendência de baixa pelas médias de 21 e 200 dias, mas começa a dar sinais de repiques de alta. Acima dos 13,3 teria sinal de repique altista mirando resistências nos 14,08 ou 15,11. Já uma perda dos 12,4 traria de volta o sinal de baixa projetando de 11,88 a 11,36.</t>
  </si>
  <si>
    <t>VIVA3 apesar de estar em tendência de baixa no longo prazo pela média de 200 dias, no curto prazo está com sinal de recuperação favorecendo repiques de alta. Acima dos 23,02 pode seguir repique altista na direção resistências nos 23,82 ou 25,83. Caso perca os 22,25 teria sinal de baixa projetando de 20,56 a 19,55. O padrão de volume favorece a alta.</t>
  </si>
  <si>
    <t>VVEO3 está em clara tendência de baixa pelas médias de 21 e 200 dias e segue em movimento de baixa. Abaixo dos 0,59 pode buscar suportes 0,35 ou 0,12. Teria sinal de repique altista fechando acima dos 0,63 mirando resistências em 1,34 ou 1,8. O IFR sobrevendido alerta para recuperações se superar 0,63</t>
  </si>
  <si>
    <t>VULC3 está em tendência de baixa pelas médias de 21 e 200 dias, mas começa a dar sinais de repiques de alta. Acima dos 14,25 teria sinal de repique altista mirando resistências nos 15,24 ou 16,29. Já uma perda dos 13,54 traria de volta o sinal de baixa projetando de 13,01 a 12,48.</t>
  </si>
  <si>
    <t>WEGE3 está em tendência de alta pelas médias de 21 e 200 dias e vai mantendo sinal de força altista. Acima dos 45,94 pode buscar projeções nos 47,37 ou 50,95. Teria sinal de realização na perda dos 45,16 mirando os 41,57 ou 39,77.</t>
  </si>
  <si>
    <t>W1DC34 está em tendência de alta no longo prazo, teve uma correção no curto prazo, mas pode estar retomando sinal de altas. Acima dos 3081,53 pode buscar 4120 ou 5097,58. Abaixo dos 2967,16 retomaria sinal de realização mirando suportes em 2538,15 ou 2049,35.</t>
  </si>
  <si>
    <t>WIZC3 está em tendência de alta pelas médias de 21 e 200 dias e vai mantendo sinal de força altista. Acima dos 8,52 pode buscar projeções nos 9,25 ou 10,44. Teria sinal de realização na perda dos 8,24 mirando os 7,33 ou 6,96. O IFR sobrecomprado alerta realizações se perder 8,24.</t>
  </si>
  <si>
    <t>YDUQ3 apesar de estar em tendência de baixa no longo prazo pela média de 200 dias, no curto prazo está com sinal de recuperação favorecendo repiques de alta. Acima dos 8,68 pode seguir repique altista na direção resistências nos 9,23 ou 10,08. Caso perca os 8,31 teria sinal de baixa projetando de 7,85 a 7,42.</t>
  </si>
  <si>
    <t>BBOV11 está em tendência de alta pelas médias de 21 e 200 dias e vai mantendo sinal de força altista. Acima dos 91,8 pode buscar projeções nos 94,14 ou 97,94. Teria sinal de realização na perda dos 89,77 mirando os 88 ou 86,82. O padrão de volume favorece a alta.</t>
  </si>
  <si>
    <t>Etf Brad Bov</t>
  </si>
  <si>
    <t>BOVB11</t>
  </si>
  <si>
    <t>BOVB11 está em tendência de alta pelas médias de 21 e 200 dias e vai mantendo sinal de força altista. Acima dos 176,78 pode buscar projeções nos 178,66 ou 183,06. Teria sinal de realização na perda dos 174,99 mirando os 171,54 ou 169,33. O padrão de volume favorece a alta.</t>
  </si>
  <si>
    <t>COIN11 apesar de estar em tendência de baixa no longo prazo pela média de 200 dias, no curto prazo está com sinal de recuperação favorecendo repiques de alta. Acima dos 38,9 pode seguir repique altista na direção resistências nos 40,83 ou 43,62. Caso perca os 38,48 teria sinal de baixa projetando de 36,31 a 34,91.</t>
  </si>
  <si>
    <t>BCPX39 está em tendência de baixa pelas médias de 21 e 200 dias, mas começa a dar sinais de repiques de alta. Acima dos 38,75 teria sinal de repique altista mirando resistências nos 45,73 ou 51,35. Já uma perda dos 37,96 traria de volta o sinal de baixa projetando de 36,63 a 33,81.</t>
  </si>
  <si>
    <t>BITH11 apesar de estar em tendência de baixa no longo prazo pela média de 200 dias, no curto prazo está com sinal de recuperação favorecendo repiques de alta. Acima dos 73,25 pode seguir repique altista na direção resistências nos 76,85 ou 82,41. Caso perca os 72,21 teria sinal de baixa projetando de 67,85 a 65,06.</t>
  </si>
  <si>
    <t>ETHE11 apesar de estar em tendência de baixa no longo prazo pela média de 200 dias, no curto prazo está com sinal de recuperação favorecendo repiques de alta. Acima dos 26,07 pode seguir repique altista na direção resistências nos 27,02 ou 29,61. Caso perca os 25,66 teria sinal de baixa projetando de 22,82 a 21,52.</t>
  </si>
  <si>
    <t>HASH11 apesar de estar em tendência de baixa no longo prazo pela média de 200 dias, no curto prazo está com sinal de recuperação favorecendo repiques de alta. Acima dos 42,01 pode seguir repique altista na direção resistências nos 44,03 ou 47,26. Caso perca os 41,41 teria sinal de baixa projetando de 38,8 a 37,18.</t>
  </si>
  <si>
    <t>CHIP11 está em tendência de alta no longo prazo, teve uma correção no curto prazo, mas pode estar retomando sinal de altas. Acima dos 39,13 pode buscar 43,67 ou 48,49. Abaixo dos 38,32 retomaria sinal de realização mirando suportes em 35,86 ou 33,44.</t>
  </si>
  <si>
    <t>WRLD11 está em tendência de alta no longo prazo, teve uma correção no curto prazo, mas pode estar retomando sinal de altas. Acima dos 145,87 pode buscar 148,78 ou 153,4. Abaixo dos 144,88 retomaria sinal de realização mirando suportes em 141,3 ou 138,98.</t>
  </si>
  <si>
    <t>UTLL11 apesar de estar em tendência de baixa no longo prazo pela média de 200 dias, no curto prazo está com sinal de recuperação favorecendo repiques de alta. Acima dos 126,99 pode seguir repique altista na direção resistências nos 132,7 ou 141,95. Caso perca os 123,47 teria sinal de baixa projetando de 117,74 a 114,88.</t>
  </si>
  <si>
    <t>BOVA11 está em tendência de alta pelas médias de 21 e 200 dias e vai mantendo sinal de força altista. Acima dos 171,72 pode buscar projeções nos 176,11 ou 183,22. Teria sinal de realização na perda dos 167,93 mirando os 164,61 ou 162,41.</t>
  </si>
  <si>
    <t>BUSM39 está em tendência de alta pelas médias de 21 e 200 dias, mas começa a dar sinal de possível realização. Abaixo dos 62,52 poderia realizar na direção dos suportes 57,96 ou 56,32. Caso supere os 62,82 retomaria sinal de alta com projeções nos 63,24 ou 66,5.</t>
  </si>
  <si>
    <t>IVVB11 está em tendência de alta pelas médias de 21 e 200 dias e vai mantendo sinal de força altista. Acima dos 435,99 pode buscar projeções nos 442,34 ou 456,14. Teria sinal de realização na perda dos 433,32 mirando os 420 ou 413,09.</t>
  </si>
  <si>
    <t>BIVW39 está em tendência de alta pelas médias de 21 e 200 dias e vai mantendo sinal de força altista. Acima dos 88,1 pode buscar projeções nos 88,93 ou 92,27. Teria sinal de realização na perda dos 87,72 mirando os 83,52 ou 81,84. O padrão de volume favorece a alta.</t>
  </si>
  <si>
    <t>iShares Semiconductor ETF</t>
  </si>
  <si>
    <t>BSOX39</t>
  </si>
  <si>
    <t>BSOX39 está em tendência de alta no longo prazo, teve uma correção no curto prazo, mas pode estar retomando sinal de altas. Acima dos 76,57 pode buscar 86,51 ou 97,26. Abaixo dos 74,47 retomaria sinal de realização mirando suportes em 69,1 ou 63,72.</t>
  </si>
  <si>
    <t>BSLV39 está em tendência de baixa pelas médias de 21 e 200 dias, mas começa a dar sinais de repiques de alta. Acima dos 93,6 teria sinal de repique altista mirando resistências nos 108,87 ou 122,12. Já uma perda dos 92 traria de volta o sinal de baixa projetando de 87,42 a 80,79.</t>
  </si>
  <si>
    <t>SMAL11 apesar de estar em tendência de baixa no longo prazo pela média de 200 dias, no curto prazo está com sinal de recuperação favorecendo repiques de alta. Acima dos 107,96 pode seguir repique altista na direção resistências nos 111,95 ou 117,02. Caso perca os 105,72 teria sinal de baixa projetando de 103,74 a 101,2.</t>
  </si>
  <si>
    <t>It Now Divd</t>
  </si>
  <si>
    <t>DIVD11</t>
  </si>
  <si>
    <t>DIVD11 está em tendência de alta pelas médias de 21 e 200 dias e vai mantendo sinal de força altista. Acima dos 62,24 pode buscar projeções nos 63,9 ou 66,59. Teria sinal de realização na perda dos 61,17 mirando os 59,55 ou 58,71. O padrão de volume favorece a alta.</t>
  </si>
  <si>
    <t>BOVV11 está em tendência de alta pelas médias de 21 e 200 dias e vai mantendo sinal de força altista. Acima dos 180,07 pode buscar projeções nos 184,47 ou 191,6. Teria sinal de realização na perda dos 176,24 mirando os 172,94 ou 170,73. O padrão de volume favorece a alta.</t>
  </si>
  <si>
    <t>DIVO11 está em tendência de alta pelas médias de 21 e 200 dias e vai mantendo sinal de força altista. Acima dos 126,76 pode buscar projeções nos 130,14 ou 135,61. Teria sinal de realização na perda dos 124,7 mirando os 121,29 ou 119,59.</t>
  </si>
  <si>
    <t>FIND11 está em tendência de alta pelas médias de 21 e 200 dias e vai mantendo sinal de força altista. Acima dos 177,67 pode buscar projeções nos 185,04 ou 196,97. Teria sinal de realização na perda dos 173,97 mirando os 165,74 ou 162,05.</t>
  </si>
  <si>
    <t>SPXR11 está em tendência de alta pelas médias de 21 e 200 dias e vai mantendo sinal de força altista. Acima dos 73,12 pode buscar projeções nos 75,23 ou 78,66. Teria sinal de realização na perda dos 72,28 mirando os 69,69 ou 68,63.</t>
  </si>
  <si>
    <t>SPXI11 está em tendência de alta pelas médias de 21 e 200 dias e vai mantendo sinal de força altista. Acima dos 53,06 pode buscar projeções nos 53,86 ou 55,51. Teria sinal de realização na perda dos 52,72 mirando os 51,18 ou 50,35.</t>
  </si>
  <si>
    <t>TECK11 está em tendência de alta pelas médias de 21 e 200 dias e vai mantendo sinal de força altista. Acima dos 119,11 pode buscar projeções nos 126,09 ou 137,4. Teria sinal de realização na perda dos 113,99 mirando os 107,8 ou 104,3.</t>
  </si>
  <si>
    <t>IBOB11 está em tendência de alta pelas médias de 21 e 200 dias e vai mantendo sinal de força altista. Acima dos 143,78 pode buscar projeções nos 147,34 ou 153,11. Teria sinal de realização na perda dos 140,74 mirando os 138,01 ou 136,22. O padrão de volume favorece a alta.</t>
  </si>
  <si>
    <t>SPXU11 está em tendência de alta pelas médias de 21 e 200 dias e vai mantendo sinal de força altista. Acima dos 16,63 pode buscar projeções nos 16,9 ou 17,61. Teria sinal de realização na perda dos 16,47 mirando os 15,74 ou 15,38. O padrão de volume favorece a alta.</t>
  </si>
  <si>
    <t>Trend Acwi</t>
  </si>
  <si>
    <t>ACWI11</t>
  </si>
  <si>
    <t>ACWI11 está em tendência de alta no longo prazo, teve uma correção no curto prazo, mas pode estar retomando sinal de altas. Acima dos 17,06 pode buscar 17,34 ou 17,88. Abaixo dos 16,91 retomaria sinal de realização mirando suportes em 16,46 ou 16,18.</t>
  </si>
  <si>
    <t>Trend China</t>
  </si>
  <si>
    <t>XINA11</t>
  </si>
  <si>
    <t>XINA11 apesar de estar em tendência de baixa no longo prazo pela média de 200 dias, no curto prazo está com sinal de recuperação favorecendo repiques de alta. Acima dos 7,09 pode seguir repique altista na direção resistências nos 7,27 ou 7,65. Caso perca os 7,04 teria sinal de baixa projetando de 6,65 a 6,45.</t>
  </si>
  <si>
    <t>BOVX11 está em tendência de alta pelas médias de 21 e 200 dias e vai mantendo sinal de força altista. Acima dos 17,92 pode buscar projeções nos 18,37 ou 19,1. Teria sinal de realização na perda dos 17,52 mirando os 17,19 ou 16,96. O padrão de volume favorece a alta.</t>
  </si>
  <si>
    <t>NASD11 está em tendência de alta no longo prazo, teve uma correção no curto prazo, mas pode estar retomando sinal de altas. Acima dos 21,29 pode buscar 22,04 ou 23,04. Abaixo dos 21,03 retomaria sinal de realização mirando suportes em 20,42 ou 19,91.</t>
  </si>
  <si>
    <t>GOLD11 está em tendência de baixa pelas médias de 21 e 200 dias, mas começa a dar sinais de repiques de alta. Acima dos 22,08 teria sinal de repique altista mirando resistências nos 23,02 ou 24,01. Já uma perda dos 21,89 traria de volta o sinal de baixa projetando de 21,41 a 20,91.</t>
  </si>
  <si>
    <t>GOLX11 está em tendência de baixa pelas médias de 21 e 200 dias, mas começa a dar sinais de repiques de alta. Acima dos 48,76 teria sinal de repique altista mirando resistências nos 51,47 ou 54,85. Já uma perda dos 48,18 traria de volta o sinal de baixa projetando de 46 a 44,3.</t>
  </si>
  <si>
    <t>SPXH11 apesar de estar em tendência de baixa no longo prazo pela média de 200 dias, no curto prazo está com sinal de recuperação favorecendo repiques de alta. Acima dos 57,01 pode seguir repique altista na direção resistências nos 59,59 ou 62,63. Caso perca os 56,63 teria sinal de baixa projetando de 54,66 a 53,13. O padrão de volume favorece a alta.</t>
  </si>
  <si>
    <t>UTEC11 está em tendência de alta pelas médias de 21 e 200 dias e vai mantendo sinal de força altista. Acima dos 28,82 pode buscar projeções nos 29,73 ou 31,13. Teria sinal de realização na perda dos 28,25 mirando os 27,45 ou 26,74. O padrão de volume favorece a alta.</t>
  </si>
  <si>
    <t>GDXB39 está em tendência de baixa pelas médias de 21 e 200 dias, mas começa a dar sinais de repiques de alta. Acima dos 129,65 teria sinal de repique altista mirando resistências nos 151,49 ou 168,49. Já uma perda dos 123,97 traria de volta o sinal de baixa projetando de 115,46 a 106,96.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</si>
</sst>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81"/>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124</v>
      </c>
      <c r="X3" s="50">
        <f>X7-X10</f>
        <v>103</v>
      </c>
      <c r="Y3" s="51">
        <f>W3/(X3+W3)</f>
        <v>0.54625550660792954</v>
      </c>
      <c r="Z3" s="35" t="s">
        <v>67</v>
      </c>
    </row>
    <row r="4" spans="2:28" ht="15" customHeight="1" x14ac:dyDescent="0.25">
      <c r="B4" s="3"/>
      <c r="C4" s="26"/>
      <c r="D4" s="27"/>
      <c r="E4" s="27"/>
      <c r="F4" s="27"/>
      <c r="G4" s="27"/>
      <c r="H4" s="27"/>
      <c r="I4" s="27"/>
      <c r="J4" s="27"/>
      <c r="K4" s="27"/>
      <c r="L4" s="27"/>
      <c r="M4" s="27"/>
      <c r="N4" s="27"/>
      <c r="O4" s="28"/>
      <c r="P4" s="53"/>
      <c r="Q4" s="27"/>
      <c r="R4" s="29"/>
      <c r="S4" s="20"/>
      <c r="Y4" s="52">
        <f>U10</f>
        <v>0.5</v>
      </c>
      <c r="Z4" s="35" t="s">
        <v>375</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141</v>
      </c>
      <c r="X7" s="33">
        <f>COUNTIF($Q$17:$Q$352,"Baixa")</f>
        <v>120</v>
      </c>
      <c r="Y7" s="33"/>
      <c r="Z7" s="33">
        <f>W7+X7</f>
        <v>261</v>
      </c>
    </row>
    <row r="8" spans="2:28" ht="15" customHeight="1" x14ac:dyDescent="0.25">
      <c r="B8" s="3"/>
      <c r="C8" s="26"/>
      <c r="D8" s="27"/>
      <c r="E8" s="27"/>
      <c r="F8" s="27"/>
      <c r="G8" s="27"/>
      <c r="H8" s="27"/>
      <c r="I8" s="27"/>
      <c r="J8" s="27"/>
      <c r="K8" s="27"/>
      <c r="L8" s="27"/>
      <c r="M8" s="27"/>
      <c r="N8" s="27"/>
      <c r="O8" s="28"/>
      <c r="P8" s="53"/>
      <c r="Q8" s="27"/>
      <c r="R8" s="29"/>
      <c r="S8" s="20"/>
      <c r="W8" s="34">
        <f>W7/Z7</f>
        <v>0.54022988505747127</v>
      </c>
      <c r="X8" s="34">
        <f>X7/Z7</f>
        <v>0.45977011494252873</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34</v>
      </c>
      <c r="V9" s="49" t="s">
        <v>361</v>
      </c>
      <c r="W9" s="45">
        <f>SUMIF(D17:D352,"=*34*",E17:E352)/U9</f>
        <v>5.6764705882352944</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v>
      </c>
      <c r="V10" s="44" t="s">
        <v>9</v>
      </c>
      <c r="W10" s="47">
        <f>COUNTIFS(D17:D352,"=*34*",Q17:Q352,"Alta")</f>
        <v>17</v>
      </c>
      <c r="X10" s="48">
        <f>U9-W10</f>
        <v>17</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393</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399</v>
      </c>
      <c r="S13" s="20"/>
    </row>
    <row r="14" spans="2:28" ht="15" customHeight="1" x14ac:dyDescent="0.25">
      <c r="B14" s="3"/>
      <c r="C14" s="39"/>
      <c r="D14" s="40"/>
      <c r="E14" s="40"/>
      <c r="F14" s="40"/>
      <c r="G14" s="40"/>
      <c r="H14" s="40"/>
      <c r="I14" s="40"/>
      <c r="J14" s="40"/>
      <c r="K14" s="40"/>
      <c r="L14" s="40"/>
      <c r="M14" s="40"/>
      <c r="N14" s="40"/>
      <c r="O14" s="40"/>
      <c r="P14" s="40"/>
      <c r="Q14" s="41"/>
      <c r="R14" s="42" t="s">
        <v>398</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46213</v>
      </c>
      <c r="S15" s="20"/>
      <c r="V15" s="1" t="s">
        <v>373</v>
      </c>
    </row>
    <row r="16" spans="2:28" ht="25.15" customHeight="1" x14ac:dyDescent="0.25">
      <c r="B16" s="3"/>
      <c r="C16" s="60" t="s">
        <v>0</v>
      </c>
      <c r="D16" s="60"/>
      <c r="E16" s="6" t="s">
        <v>378</v>
      </c>
      <c r="F16" s="60" t="s">
        <v>1</v>
      </c>
      <c r="G16" s="60"/>
      <c r="H16" s="60"/>
      <c r="I16" s="6"/>
      <c r="J16" s="61" t="s">
        <v>4</v>
      </c>
      <c r="K16" s="61"/>
      <c r="L16" s="61"/>
      <c r="M16" s="7"/>
      <c r="N16" s="7" t="s">
        <v>5</v>
      </c>
      <c r="O16" s="6" t="s">
        <v>6</v>
      </c>
      <c r="P16" s="6" t="s">
        <v>377</v>
      </c>
      <c r="Q16" s="5" t="s">
        <v>376</v>
      </c>
      <c r="R16" s="8" t="s">
        <v>8</v>
      </c>
      <c r="S16" s="4"/>
      <c r="V16" s="1" t="s">
        <v>209</v>
      </c>
      <c r="W16" s="1" t="str">
        <f>_xlfn.XLOOKUP(V16,D17:D352,R17:R352)</f>
        <v>MBRF3 está em tendência de baixa pelas médias de 21 e 200 dias, mas começa a dar sinais de repiques de alta. Acima dos 15,68 teria sinal de repique altista mirando resistências nos 18,4 ou 20,47. Já uma perda dos 15,04 traria de volta o sinal de baixa projetando de 14 a 12,96.</v>
      </c>
    </row>
    <row r="17" spans="2:260" s="12" customFormat="1" ht="65.099999999999994" customHeight="1" x14ac:dyDescent="0.25">
      <c r="B17" s="3"/>
      <c r="C17" s="9" t="s">
        <v>11</v>
      </c>
      <c r="D17" s="16" t="s">
        <v>12</v>
      </c>
      <c r="E17" s="16">
        <v>5</v>
      </c>
      <c r="F17" s="15">
        <v>14.67</v>
      </c>
      <c r="G17" s="15">
        <v>13.52</v>
      </c>
      <c r="H17" s="15">
        <v>12.38</v>
      </c>
      <c r="I17" s="14"/>
      <c r="J17" s="15">
        <v>17.45</v>
      </c>
      <c r="K17" s="15">
        <v>19.73</v>
      </c>
      <c r="L17" s="15">
        <v>23.43</v>
      </c>
      <c r="M17" s="54"/>
      <c r="N17" s="15">
        <v>56.781178715000003</v>
      </c>
      <c r="O17" s="15">
        <v>15.185477090000001</v>
      </c>
      <c r="P17" s="15" t="s">
        <v>13</v>
      </c>
      <c r="Q17" s="16" t="s">
        <v>16</v>
      </c>
      <c r="R17" s="37" t="s">
        <v>517</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24.01</v>
      </c>
      <c r="G18" s="14">
        <v>22.72</v>
      </c>
      <c r="H18" s="14">
        <v>21.44</v>
      </c>
      <c r="I18" s="14"/>
      <c r="J18" s="14">
        <v>26.25</v>
      </c>
      <c r="K18" s="14">
        <v>28.81</v>
      </c>
      <c r="L18" s="14">
        <v>32.96</v>
      </c>
      <c r="M18" s="54"/>
      <c r="N18" s="14">
        <v>77.988006732000002</v>
      </c>
      <c r="O18" s="31">
        <v>18.970183636000002</v>
      </c>
      <c r="P18" s="31" t="s">
        <v>16</v>
      </c>
      <c r="Q18" s="17" t="s">
        <v>16</v>
      </c>
      <c r="R18" s="38" t="s">
        <v>518</v>
      </c>
      <c r="S18" s="10"/>
      <c r="T18" s="11"/>
      <c r="U18" s="11"/>
      <c r="V18" s="11"/>
      <c r="W18" s="36">
        <f>SUM(E17:E352)/X18</f>
        <v>5.1509433962264151</v>
      </c>
      <c r="X18" s="11">
        <f>COUNT(E17:E352)</f>
        <v>265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9</v>
      </c>
      <c r="F19" s="15">
        <v>344</v>
      </c>
      <c r="G19" s="15">
        <v>265.29000000000002</v>
      </c>
      <c r="H19" s="15">
        <v>186.58</v>
      </c>
      <c r="I19" s="14"/>
      <c r="J19" s="15">
        <v>377.73</v>
      </c>
      <c r="K19" s="15">
        <v>535.14</v>
      </c>
      <c r="L19" s="15">
        <v>789.85</v>
      </c>
      <c r="M19" s="54"/>
      <c r="N19" s="15">
        <v>54.554357756000002</v>
      </c>
      <c r="O19" s="15">
        <v>28.637348608</v>
      </c>
      <c r="P19" s="15" t="s">
        <v>16</v>
      </c>
      <c r="Q19" s="16" t="s">
        <v>16</v>
      </c>
      <c r="R19" s="37" t="s">
        <v>519</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416</v>
      </c>
      <c r="D20" s="17" t="s">
        <v>417</v>
      </c>
      <c r="E20" s="17">
        <v>6</v>
      </c>
      <c r="F20" s="14">
        <v>20.059999999999999</v>
      </c>
      <c r="G20" s="14">
        <v>17.25</v>
      </c>
      <c r="H20" s="14">
        <v>14.44</v>
      </c>
      <c r="I20" s="14"/>
      <c r="J20" s="14">
        <v>26.08</v>
      </c>
      <c r="K20" s="14">
        <v>31.69</v>
      </c>
      <c r="L20" s="14">
        <v>40.78</v>
      </c>
      <c r="M20" s="54"/>
      <c r="N20" s="14">
        <v>67.127089765999997</v>
      </c>
      <c r="O20" s="31">
        <v>4.4434455281999998</v>
      </c>
      <c r="P20" s="31" t="s">
        <v>13</v>
      </c>
      <c r="Q20" s="17" t="s">
        <v>16</v>
      </c>
      <c r="R20" s="38" t="s">
        <v>520</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379</v>
      </c>
      <c r="D21" s="16" t="s">
        <v>380</v>
      </c>
      <c r="E21" s="16">
        <v>3</v>
      </c>
      <c r="F21" s="15">
        <v>4.55</v>
      </c>
      <c r="G21" s="15">
        <v>3.55</v>
      </c>
      <c r="H21" s="15">
        <v>2.56</v>
      </c>
      <c r="I21" s="14"/>
      <c r="J21" s="15">
        <v>4.7</v>
      </c>
      <c r="K21" s="15">
        <v>6.68</v>
      </c>
      <c r="L21" s="15">
        <v>9.9</v>
      </c>
      <c r="M21" s="54"/>
      <c r="N21" s="15">
        <v>25.600548807999999</v>
      </c>
      <c r="O21" s="15">
        <v>1.9926360909</v>
      </c>
      <c r="P21" s="15" t="s">
        <v>13</v>
      </c>
      <c r="Q21" s="16" t="s">
        <v>13</v>
      </c>
      <c r="R21" s="37" t="s">
        <v>521</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8</v>
      </c>
      <c r="F22" s="14">
        <v>27</v>
      </c>
      <c r="G22" s="14">
        <v>24.75</v>
      </c>
      <c r="H22" s="14">
        <v>22.51</v>
      </c>
      <c r="I22" s="14"/>
      <c r="J22" s="14">
        <v>33.15</v>
      </c>
      <c r="K22" s="14">
        <v>37.630000000000003</v>
      </c>
      <c r="L22" s="14">
        <v>44.9</v>
      </c>
      <c r="M22" s="54"/>
      <c r="N22" s="14">
        <v>54.133858555000003</v>
      </c>
      <c r="O22" s="31">
        <v>147.17598104999999</v>
      </c>
      <c r="P22" s="31" t="s">
        <v>16</v>
      </c>
      <c r="Q22" s="17" t="s">
        <v>16</v>
      </c>
      <c r="R22" s="38" t="s">
        <v>522</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11.4</v>
      </c>
      <c r="G23" s="15">
        <v>10.53</v>
      </c>
      <c r="H23" s="15">
        <v>9.67</v>
      </c>
      <c r="I23" s="14"/>
      <c r="J23" s="15">
        <v>11.89</v>
      </c>
      <c r="K23" s="15">
        <v>13.61</v>
      </c>
      <c r="L23" s="15">
        <v>16.399999999999999</v>
      </c>
      <c r="M23" s="54"/>
      <c r="N23" s="15">
        <v>39.121121348000003</v>
      </c>
      <c r="O23" s="15">
        <v>18.849687864</v>
      </c>
      <c r="P23" s="15" t="s">
        <v>16</v>
      </c>
      <c r="Q23" s="16" t="s">
        <v>13</v>
      </c>
      <c r="R23" s="37" t="s">
        <v>523</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4</v>
      </c>
      <c r="F24" s="14">
        <v>150.19999999999999</v>
      </c>
      <c r="G24" s="14">
        <v>134.30000000000001</v>
      </c>
      <c r="H24" s="14">
        <v>118.41</v>
      </c>
      <c r="I24" s="14"/>
      <c r="J24" s="14">
        <v>154.18</v>
      </c>
      <c r="K24" s="14">
        <v>185.96</v>
      </c>
      <c r="L24" s="14">
        <v>237.4</v>
      </c>
      <c r="M24" s="54"/>
      <c r="N24" s="14">
        <v>45.148511198000001</v>
      </c>
      <c r="O24" s="31">
        <v>38.566074577999998</v>
      </c>
      <c r="P24" s="31" t="s">
        <v>16</v>
      </c>
      <c r="Q24" s="17" t="s">
        <v>13</v>
      </c>
      <c r="R24" s="38" t="s">
        <v>524</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9</v>
      </c>
      <c r="F25" s="15">
        <v>32.39</v>
      </c>
      <c r="G25" s="15">
        <v>30.56</v>
      </c>
      <c r="H25" s="15">
        <v>28.73</v>
      </c>
      <c r="I25" s="14"/>
      <c r="J25" s="15">
        <v>36.869999999999997</v>
      </c>
      <c r="K25" s="15">
        <v>40.520000000000003</v>
      </c>
      <c r="L25" s="15">
        <v>46.44</v>
      </c>
      <c r="M25" s="54"/>
      <c r="N25" s="15">
        <v>59.557843325</v>
      </c>
      <c r="O25" s="15">
        <v>24.915701863999999</v>
      </c>
      <c r="P25" s="15" t="s">
        <v>16</v>
      </c>
      <c r="Q25" s="16" t="s">
        <v>16</v>
      </c>
      <c r="R25" s="37" t="s">
        <v>525</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9</v>
      </c>
      <c r="F26" s="14">
        <v>61.38</v>
      </c>
      <c r="G26" s="14">
        <v>56.05</v>
      </c>
      <c r="H26" s="14">
        <v>50.73</v>
      </c>
      <c r="I26" s="14"/>
      <c r="J26" s="14">
        <v>69.37</v>
      </c>
      <c r="K26" s="14">
        <v>80.010000000000005</v>
      </c>
      <c r="L26" s="14">
        <v>97.24</v>
      </c>
      <c r="M26" s="54"/>
      <c r="N26" s="14">
        <v>54.137456393000001</v>
      </c>
      <c r="O26" s="31">
        <v>54.091073595000005</v>
      </c>
      <c r="P26" s="31" t="s">
        <v>16</v>
      </c>
      <c r="Q26" s="17" t="s">
        <v>16</v>
      </c>
      <c r="R26" s="38" t="s">
        <v>526</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5</v>
      </c>
      <c r="F27" s="15">
        <v>15.64</v>
      </c>
      <c r="G27" s="15">
        <v>14.8</v>
      </c>
      <c r="H27" s="15">
        <v>13.96</v>
      </c>
      <c r="I27" s="14"/>
      <c r="J27" s="15">
        <v>15.79</v>
      </c>
      <c r="K27" s="15">
        <v>17.46</v>
      </c>
      <c r="L27" s="15">
        <v>20.170000000000002</v>
      </c>
      <c r="M27" s="54"/>
      <c r="N27" s="15">
        <v>34.362191350000003</v>
      </c>
      <c r="O27" s="15">
        <v>380.80718832000002</v>
      </c>
      <c r="P27" s="15" t="s">
        <v>16</v>
      </c>
      <c r="Q27" s="16" t="s">
        <v>13</v>
      </c>
      <c r="R27" s="37" t="s">
        <v>527</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2</v>
      </c>
      <c r="F28" s="14">
        <v>3.76</v>
      </c>
      <c r="G28" s="14">
        <v>2.36</v>
      </c>
      <c r="H28" s="14">
        <v>0.96</v>
      </c>
      <c r="I28" s="14"/>
      <c r="J28" s="14">
        <v>4.08</v>
      </c>
      <c r="K28" s="14">
        <v>6.87</v>
      </c>
      <c r="L28" s="14">
        <v>11.39</v>
      </c>
      <c r="M28" s="54"/>
      <c r="N28" s="14">
        <v>52.020885251000003</v>
      </c>
      <c r="O28" s="31">
        <v>7.0652132726999994</v>
      </c>
      <c r="P28" s="31" t="s">
        <v>13</v>
      </c>
      <c r="Q28" s="17" t="s">
        <v>13</v>
      </c>
      <c r="R28" s="38" t="s">
        <v>528</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2</v>
      </c>
      <c r="F29" s="15">
        <v>2.54</v>
      </c>
      <c r="G29" s="15">
        <v>1.86</v>
      </c>
      <c r="H29" s="15">
        <v>1.18</v>
      </c>
      <c r="I29" s="14"/>
      <c r="J29" s="15">
        <v>2.68</v>
      </c>
      <c r="K29" s="15">
        <v>4.03</v>
      </c>
      <c r="L29" s="15">
        <v>6.23</v>
      </c>
      <c r="M29" s="54"/>
      <c r="N29" s="15">
        <v>44.616752323</v>
      </c>
      <c r="O29" s="15">
        <v>17.505074455000003</v>
      </c>
      <c r="P29" s="15" t="s">
        <v>13</v>
      </c>
      <c r="Q29" s="16" t="s">
        <v>13</v>
      </c>
      <c r="R29" s="37" t="s">
        <v>529</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79.489999999999995</v>
      </c>
      <c r="G30" s="14">
        <v>73.650000000000006</v>
      </c>
      <c r="H30" s="14">
        <v>67.819999999999993</v>
      </c>
      <c r="I30" s="14"/>
      <c r="J30" s="14">
        <v>82.25</v>
      </c>
      <c r="K30" s="14">
        <v>93.91</v>
      </c>
      <c r="L30" s="14">
        <v>112.78</v>
      </c>
      <c r="M30" s="54"/>
      <c r="N30" s="14">
        <v>65.440899821000002</v>
      </c>
      <c r="O30" s="31">
        <v>22.333702216000002</v>
      </c>
      <c r="P30" s="31" t="s">
        <v>16</v>
      </c>
      <c r="Q30" s="17" t="s">
        <v>16</v>
      </c>
      <c r="R30" s="38" t="s">
        <v>530</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418</v>
      </c>
      <c r="D31" s="16" t="s">
        <v>419</v>
      </c>
      <c r="E31" s="16">
        <v>5</v>
      </c>
      <c r="F31" s="15">
        <v>300</v>
      </c>
      <c r="G31" s="15">
        <v>232.85</v>
      </c>
      <c r="H31" s="15">
        <v>165.7</v>
      </c>
      <c r="I31" s="14"/>
      <c r="J31" s="15">
        <v>323.89</v>
      </c>
      <c r="K31" s="15">
        <v>458.18</v>
      </c>
      <c r="L31" s="15">
        <v>675.5</v>
      </c>
      <c r="M31" s="54"/>
      <c r="N31" s="15">
        <v>52.509623189000003</v>
      </c>
      <c r="O31" s="15">
        <v>3.6766239873000002</v>
      </c>
      <c r="P31" s="15" t="s">
        <v>16</v>
      </c>
      <c r="Q31" s="16" t="s">
        <v>13</v>
      </c>
      <c r="R31" s="37" t="s">
        <v>531</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409</v>
      </c>
      <c r="D32" s="17" t="s">
        <v>410</v>
      </c>
      <c r="E32" s="17">
        <v>6</v>
      </c>
      <c r="F32" s="14">
        <v>2.91</v>
      </c>
      <c r="G32" s="14">
        <v>1.9</v>
      </c>
      <c r="H32" s="14">
        <v>0.89</v>
      </c>
      <c r="I32" s="14"/>
      <c r="J32" s="14">
        <v>5.97</v>
      </c>
      <c r="K32" s="14">
        <v>7.98</v>
      </c>
      <c r="L32" s="14">
        <v>11.24</v>
      </c>
      <c r="M32" s="54"/>
      <c r="N32" s="14">
        <v>53.622876468000001</v>
      </c>
      <c r="O32" s="31">
        <v>2.5552410909000001</v>
      </c>
      <c r="P32" s="31" t="s">
        <v>13</v>
      </c>
      <c r="Q32" s="17" t="s">
        <v>16</v>
      </c>
      <c r="R32" s="38" t="s">
        <v>532</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381</v>
      </c>
      <c r="D33" s="16" t="s">
        <v>382</v>
      </c>
      <c r="E33" s="16">
        <v>5</v>
      </c>
      <c r="F33" s="15">
        <v>168.04</v>
      </c>
      <c r="G33" s="15">
        <v>146</v>
      </c>
      <c r="H33" s="15">
        <v>123.97</v>
      </c>
      <c r="I33" s="14"/>
      <c r="J33" s="15">
        <v>173.79</v>
      </c>
      <c r="K33" s="15">
        <v>217.85</v>
      </c>
      <c r="L33" s="15">
        <v>289.14999999999998</v>
      </c>
      <c r="M33" s="54"/>
      <c r="N33" s="15">
        <v>48.450874241999998</v>
      </c>
      <c r="O33" s="15">
        <v>6.2848125750000001</v>
      </c>
      <c r="P33" s="15" t="s">
        <v>16</v>
      </c>
      <c r="Q33" s="16" t="s">
        <v>13</v>
      </c>
      <c r="R33" s="37" t="s">
        <v>533</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3</v>
      </c>
      <c r="F34" s="14">
        <v>8.42</v>
      </c>
      <c r="G34" s="14">
        <v>7.54</v>
      </c>
      <c r="H34" s="14">
        <v>6.66</v>
      </c>
      <c r="I34" s="14"/>
      <c r="J34" s="14">
        <v>10.199999999999999</v>
      </c>
      <c r="K34" s="14">
        <v>11.95</v>
      </c>
      <c r="L34" s="14">
        <v>14.79</v>
      </c>
      <c r="M34" s="54"/>
      <c r="N34" s="14">
        <v>47.501022055</v>
      </c>
      <c r="O34" s="31">
        <v>85.267501682000002</v>
      </c>
      <c r="P34" s="31" t="s">
        <v>13</v>
      </c>
      <c r="Q34" s="17" t="s">
        <v>16</v>
      </c>
      <c r="R34" s="38" t="s">
        <v>534</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5</v>
      </c>
      <c r="F35" s="15">
        <v>103.68</v>
      </c>
      <c r="G35" s="15">
        <v>75.8</v>
      </c>
      <c r="H35" s="15">
        <v>47.93</v>
      </c>
      <c r="I35" s="14"/>
      <c r="J35" s="15">
        <v>108.22</v>
      </c>
      <c r="K35" s="15">
        <v>163.96</v>
      </c>
      <c r="L35" s="15">
        <v>254.15</v>
      </c>
      <c r="M35" s="54"/>
      <c r="N35" s="15">
        <v>48.441474898999999</v>
      </c>
      <c r="O35" s="15">
        <v>89.407169091</v>
      </c>
      <c r="P35" s="15" t="s">
        <v>16</v>
      </c>
      <c r="Q35" s="16" t="s">
        <v>13</v>
      </c>
      <c r="R35" s="37" t="s">
        <v>535</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8</v>
      </c>
      <c r="F36" s="14">
        <v>11.71</v>
      </c>
      <c r="G36" s="14">
        <v>10.62</v>
      </c>
      <c r="H36" s="14">
        <v>9.5399999999999991</v>
      </c>
      <c r="I36" s="14"/>
      <c r="J36" s="14">
        <v>14.66</v>
      </c>
      <c r="K36" s="14">
        <v>16.82</v>
      </c>
      <c r="L36" s="14">
        <v>20.32</v>
      </c>
      <c r="M36" s="54"/>
      <c r="N36" s="14">
        <v>57.861198749000003</v>
      </c>
      <c r="O36" s="31">
        <v>28.699334954999998</v>
      </c>
      <c r="P36" s="31" t="s">
        <v>16</v>
      </c>
      <c r="Q36" s="17" t="s">
        <v>16</v>
      </c>
      <c r="R36" s="38" t="s">
        <v>536</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0</v>
      </c>
      <c r="F37" s="15">
        <v>51.63</v>
      </c>
      <c r="G37" s="15">
        <v>46.04</v>
      </c>
      <c r="H37" s="15">
        <v>40.450000000000003</v>
      </c>
      <c r="I37" s="14"/>
      <c r="J37" s="15">
        <v>53.29</v>
      </c>
      <c r="K37" s="15">
        <v>64.459999999999994</v>
      </c>
      <c r="L37" s="15">
        <v>82.54</v>
      </c>
      <c r="M37" s="54"/>
      <c r="N37" s="15">
        <v>31.109461044</v>
      </c>
      <c r="O37" s="15">
        <v>550.77322194999999</v>
      </c>
      <c r="P37" s="15" t="s">
        <v>13</v>
      </c>
      <c r="Q37" s="16" t="s">
        <v>13</v>
      </c>
      <c r="R37" s="37" t="s">
        <v>537</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0</v>
      </c>
      <c r="F38" s="14">
        <v>50.41</v>
      </c>
      <c r="G38" s="14">
        <v>45.08</v>
      </c>
      <c r="H38" s="14">
        <v>39.75</v>
      </c>
      <c r="I38" s="14"/>
      <c r="J38" s="14">
        <v>51.93</v>
      </c>
      <c r="K38" s="14">
        <v>62.58</v>
      </c>
      <c r="L38" s="14">
        <v>79.819999999999993</v>
      </c>
      <c r="M38" s="54"/>
      <c r="N38" s="14">
        <v>33.092631986999997</v>
      </c>
      <c r="O38" s="31">
        <v>75.720414317999996</v>
      </c>
      <c r="P38" s="31" t="s">
        <v>13</v>
      </c>
      <c r="Q38" s="17" t="s">
        <v>13</v>
      </c>
      <c r="R38" s="38" t="s">
        <v>538</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420</v>
      </c>
      <c r="D39" s="16" t="s">
        <v>421</v>
      </c>
      <c r="E39" s="16">
        <v>0</v>
      </c>
      <c r="F39" s="15">
        <v>1.27</v>
      </c>
      <c r="G39" s="15">
        <v>0.3</v>
      </c>
      <c r="H39" s="15">
        <v>-0.66</v>
      </c>
      <c r="I39" s="14"/>
      <c r="J39" s="15">
        <v>1.4</v>
      </c>
      <c r="K39" s="15">
        <v>3.33</v>
      </c>
      <c r="L39" s="15">
        <v>6.46</v>
      </c>
      <c r="M39" s="54"/>
      <c r="N39" s="15">
        <v>26.267574004</v>
      </c>
      <c r="O39" s="15">
        <v>1.2079819545000001</v>
      </c>
      <c r="P39" s="15" t="s">
        <v>13</v>
      </c>
      <c r="Q39" s="16" t="s">
        <v>13</v>
      </c>
      <c r="R39" s="37" t="s">
        <v>539</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368</v>
      </c>
      <c r="D40" s="17" t="s">
        <v>369</v>
      </c>
      <c r="E40" s="17">
        <v>5</v>
      </c>
      <c r="F40" s="14">
        <v>22.5</v>
      </c>
      <c r="G40" s="14">
        <v>11.11</v>
      </c>
      <c r="H40" s="14">
        <v>-0.26</v>
      </c>
      <c r="I40" s="14"/>
      <c r="J40" s="14">
        <v>53.41</v>
      </c>
      <c r="K40" s="14">
        <v>76.17</v>
      </c>
      <c r="L40" s="14">
        <v>113</v>
      </c>
      <c r="M40" s="54"/>
      <c r="N40" s="14">
        <v>49.619353046999997</v>
      </c>
      <c r="O40" s="31">
        <v>2.7330061363999998</v>
      </c>
      <c r="P40" s="31" t="s">
        <v>13</v>
      </c>
      <c r="Q40" s="17" t="s">
        <v>16</v>
      </c>
      <c r="R40" s="38" t="s">
        <v>540</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5</v>
      </c>
      <c r="F41" s="15">
        <v>17.829999999999998</v>
      </c>
      <c r="G41" s="15">
        <v>13.88</v>
      </c>
      <c r="H41" s="15">
        <v>9.94</v>
      </c>
      <c r="I41" s="14"/>
      <c r="J41" s="15">
        <v>28.86</v>
      </c>
      <c r="K41" s="15">
        <v>36.74</v>
      </c>
      <c r="L41" s="15">
        <v>49.5</v>
      </c>
      <c r="M41" s="54"/>
      <c r="N41" s="15">
        <v>54.474816930000003</v>
      </c>
      <c r="O41" s="15">
        <v>54.668232863999997</v>
      </c>
      <c r="P41" s="15" t="s">
        <v>13</v>
      </c>
      <c r="Q41" s="16" t="s">
        <v>16</v>
      </c>
      <c r="R41" s="37" t="s">
        <v>541</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5</v>
      </c>
      <c r="F42" s="14">
        <v>14.36</v>
      </c>
      <c r="G42" s="14">
        <v>12.49</v>
      </c>
      <c r="H42" s="14">
        <v>10.63</v>
      </c>
      <c r="I42" s="14"/>
      <c r="J42" s="14">
        <v>20.02</v>
      </c>
      <c r="K42" s="14">
        <v>23.74</v>
      </c>
      <c r="L42" s="14">
        <v>29.77</v>
      </c>
      <c r="M42" s="54"/>
      <c r="N42" s="14">
        <v>52.246973971999999</v>
      </c>
      <c r="O42" s="31">
        <v>649.28020455000001</v>
      </c>
      <c r="P42" s="31" t="s">
        <v>13</v>
      </c>
      <c r="Q42" s="17" t="s">
        <v>16</v>
      </c>
      <c r="R42" s="38" t="s">
        <v>542</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8</v>
      </c>
      <c r="F43" s="15">
        <v>5.22</v>
      </c>
      <c r="G43" s="15">
        <v>4.84</v>
      </c>
      <c r="H43" s="15">
        <v>4.47</v>
      </c>
      <c r="I43" s="14"/>
      <c r="J43" s="15">
        <v>5.82</v>
      </c>
      <c r="K43" s="15">
        <v>6.56</v>
      </c>
      <c r="L43" s="15">
        <v>7.75</v>
      </c>
      <c r="M43" s="54"/>
      <c r="N43" s="15">
        <v>52.714176172999998</v>
      </c>
      <c r="O43" s="15">
        <v>6.3219926364000001</v>
      </c>
      <c r="P43" s="15" t="s">
        <v>16</v>
      </c>
      <c r="Q43" s="16" t="s">
        <v>16</v>
      </c>
      <c r="R43" s="37" t="s">
        <v>543</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5</v>
      </c>
      <c r="F44" s="14">
        <v>13.85</v>
      </c>
      <c r="G44" s="14">
        <v>12.15</v>
      </c>
      <c r="H44" s="14">
        <v>10.46</v>
      </c>
      <c r="I44" s="14"/>
      <c r="J44" s="14">
        <v>18.62</v>
      </c>
      <c r="K44" s="14">
        <v>22</v>
      </c>
      <c r="L44" s="14">
        <v>27.47</v>
      </c>
      <c r="M44" s="54"/>
      <c r="N44" s="14">
        <v>57.571920222000003</v>
      </c>
      <c r="O44" s="31">
        <v>36.805450408999995</v>
      </c>
      <c r="P44" s="31" t="s">
        <v>13</v>
      </c>
      <c r="Q44" s="17" t="s">
        <v>16</v>
      </c>
      <c r="R44" s="38" t="s">
        <v>544</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9</v>
      </c>
      <c r="F45" s="15">
        <v>38.68</v>
      </c>
      <c r="G45" s="15">
        <v>36.65</v>
      </c>
      <c r="H45" s="15">
        <v>34.630000000000003</v>
      </c>
      <c r="I45" s="14"/>
      <c r="J45" s="15">
        <v>40.119999999999997</v>
      </c>
      <c r="K45" s="15">
        <v>44.16</v>
      </c>
      <c r="L45" s="15">
        <v>50.71</v>
      </c>
      <c r="M45" s="54"/>
      <c r="N45" s="15">
        <v>65.165294036000006</v>
      </c>
      <c r="O45" s="15">
        <v>299.52360272999999</v>
      </c>
      <c r="P45" s="15" t="s">
        <v>16</v>
      </c>
      <c r="Q45" s="16" t="s">
        <v>16</v>
      </c>
      <c r="R45" s="37" t="s">
        <v>545</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2</v>
      </c>
      <c r="F46" s="14">
        <v>22.89</v>
      </c>
      <c r="G46" s="14">
        <v>20.79</v>
      </c>
      <c r="H46" s="14">
        <v>18.690000000000001</v>
      </c>
      <c r="I46" s="14"/>
      <c r="J46" s="14">
        <v>23.39</v>
      </c>
      <c r="K46" s="14">
        <v>27.58</v>
      </c>
      <c r="L46" s="14">
        <v>34.369999999999997</v>
      </c>
      <c r="M46" s="54"/>
      <c r="N46" s="14">
        <v>47.842600013999999</v>
      </c>
      <c r="O46" s="31">
        <v>7.6521703635999998</v>
      </c>
      <c r="P46" s="31" t="s">
        <v>13</v>
      </c>
      <c r="Q46" s="17" t="s">
        <v>13</v>
      </c>
      <c r="R46" s="38" t="s">
        <v>546</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383</v>
      </c>
      <c r="D47" s="16" t="s">
        <v>384</v>
      </c>
      <c r="E47" s="16">
        <v>0</v>
      </c>
      <c r="F47" s="15">
        <v>126.26</v>
      </c>
      <c r="G47" s="15">
        <v>120.62</v>
      </c>
      <c r="H47" s="15">
        <v>114.98</v>
      </c>
      <c r="I47" s="14"/>
      <c r="J47" s="15">
        <v>127.78</v>
      </c>
      <c r="K47" s="15">
        <v>139.05000000000001</v>
      </c>
      <c r="L47" s="15">
        <v>157.30000000000001</v>
      </c>
      <c r="M47" s="54"/>
      <c r="N47" s="15">
        <v>42.285685358999999</v>
      </c>
      <c r="O47" s="15">
        <v>2.9978976572999998</v>
      </c>
      <c r="P47" s="15" t="s">
        <v>13</v>
      </c>
      <c r="Q47" s="16" t="s">
        <v>13</v>
      </c>
      <c r="R47" s="37" t="s">
        <v>547</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402</v>
      </c>
      <c r="D48" s="17" t="s">
        <v>403</v>
      </c>
      <c r="E48" s="17">
        <v>7</v>
      </c>
      <c r="F48" s="14">
        <v>10.27</v>
      </c>
      <c r="G48" s="14">
        <v>9.48</v>
      </c>
      <c r="H48" s="14">
        <v>8.69</v>
      </c>
      <c r="I48" s="14"/>
      <c r="J48" s="14">
        <v>11.75</v>
      </c>
      <c r="K48" s="14">
        <v>13.32</v>
      </c>
      <c r="L48" s="14">
        <v>15.86</v>
      </c>
      <c r="M48" s="54"/>
      <c r="N48" s="14">
        <v>61.111138056999998</v>
      </c>
      <c r="O48" s="31">
        <v>1.8946371363999999</v>
      </c>
      <c r="P48" s="31" t="s">
        <v>16</v>
      </c>
      <c r="Q48" s="17" t="s">
        <v>16</v>
      </c>
      <c r="R48" s="38" t="s">
        <v>548</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2</v>
      </c>
      <c r="F49" s="15">
        <v>5.89</v>
      </c>
      <c r="G49" s="15">
        <v>5.04</v>
      </c>
      <c r="H49" s="15">
        <v>4.2</v>
      </c>
      <c r="I49" s="14"/>
      <c r="J49" s="15">
        <v>6.06</v>
      </c>
      <c r="K49" s="15">
        <v>7.74</v>
      </c>
      <c r="L49" s="15">
        <v>10.46</v>
      </c>
      <c r="M49" s="54"/>
      <c r="N49" s="15">
        <v>48.245822873000002</v>
      </c>
      <c r="O49" s="15">
        <v>3.9993359544999998</v>
      </c>
      <c r="P49" s="15" t="s">
        <v>13</v>
      </c>
      <c r="Q49" s="16" t="s">
        <v>13</v>
      </c>
      <c r="R49" s="37" t="s">
        <v>549</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6</v>
      </c>
      <c r="F50" s="14">
        <v>14.36</v>
      </c>
      <c r="G50" s="14">
        <v>12.34</v>
      </c>
      <c r="H50" s="14">
        <v>10.32</v>
      </c>
      <c r="I50" s="14"/>
      <c r="J50" s="14">
        <v>20.63</v>
      </c>
      <c r="K50" s="14">
        <v>24.66</v>
      </c>
      <c r="L50" s="14">
        <v>31.2</v>
      </c>
      <c r="M50" s="54"/>
      <c r="N50" s="14">
        <v>59.261233148000002</v>
      </c>
      <c r="O50" s="31">
        <v>4.2002748181999996</v>
      </c>
      <c r="P50" s="31" t="s">
        <v>13</v>
      </c>
      <c r="Q50" s="17" t="s">
        <v>16</v>
      </c>
      <c r="R50" s="38" t="s">
        <v>550</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9</v>
      </c>
      <c r="F51" s="15">
        <v>15.47</v>
      </c>
      <c r="G51" s="15">
        <v>14.38</v>
      </c>
      <c r="H51" s="15">
        <v>13.29</v>
      </c>
      <c r="I51" s="14"/>
      <c r="J51" s="15">
        <v>18.170000000000002</v>
      </c>
      <c r="K51" s="15">
        <v>20.34</v>
      </c>
      <c r="L51" s="15">
        <v>23.85</v>
      </c>
      <c r="M51" s="54"/>
      <c r="N51" s="15">
        <v>69.921752370999997</v>
      </c>
      <c r="O51" s="15">
        <v>125.37645395</v>
      </c>
      <c r="P51" s="15" t="s">
        <v>16</v>
      </c>
      <c r="Q51" s="16" t="s">
        <v>16</v>
      </c>
      <c r="R51" s="37" t="s">
        <v>551</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6</v>
      </c>
      <c r="F52" s="14">
        <v>17.72</v>
      </c>
      <c r="G52" s="14">
        <v>16.39</v>
      </c>
      <c r="H52" s="14">
        <v>15.06</v>
      </c>
      <c r="I52" s="14"/>
      <c r="J52" s="14">
        <v>21.11</v>
      </c>
      <c r="K52" s="14">
        <v>23.76</v>
      </c>
      <c r="L52" s="14">
        <v>28.06</v>
      </c>
      <c r="M52" s="54"/>
      <c r="N52" s="14">
        <v>65.115246309</v>
      </c>
      <c r="O52" s="31">
        <v>535.11084808999999</v>
      </c>
      <c r="P52" s="31" t="s">
        <v>13</v>
      </c>
      <c r="Q52" s="17" t="s">
        <v>16</v>
      </c>
      <c r="R52" s="38" t="s">
        <v>552</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6</v>
      </c>
      <c r="F53" s="15">
        <v>20.82</v>
      </c>
      <c r="G53" s="15">
        <v>19.309999999999999</v>
      </c>
      <c r="H53" s="15">
        <v>17.809999999999999</v>
      </c>
      <c r="I53" s="14"/>
      <c r="J53" s="15">
        <v>21.22</v>
      </c>
      <c r="K53" s="15">
        <v>24.22</v>
      </c>
      <c r="L53" s="15">
        <v>29.08</v>
      </c>
      <c r="M53" s="54"/>
      <c r="N53" s="15">
        <v>31.709998262999999</v>
      </c>
      <c r="O53" s="15">
        <v>39.952386681999997</v>
      </c>
      <c r="P53" s="15" t="s">
        <v>16</v>
      </c>
      <c r="Q53" s="16" t="s">
        <v>13</v>
      </c>
      <c r="R53" s="37" t="s">
        <v>553</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9</v>
      </c>
      <c r="F54" s="14">
        <v>14.89</v>
      </c>
      <c r="G54" s="14">
        <v>13.67</v>
      </c>
      <c r="H54" s="14">
        <v>12.46</v>
      </c>
      <c r="I54" s="14"/>
      <c r="J54" s="14">
        <v>16.100000000000001</v>
      </c>
      <c r="K54" s="14">
        <v>18.52</v>
      </c>
      <c r="L54" s="14">
        <v>22.44</v>
      </c>
      <c r="M54" s="54"/>
      <c r="N54" s="14">
        <v>84.391946857999997</v>
      </c>
      <c r="O54" s="31">
        <v>67.818725772999997</v>
      </c>
      <c r="P54" s="31" t="s">
        <v>16</v>
      </c>
      <c r="Q54" s="17" t="s">
        <v>16</v>
      </c>
      <c r="R54" s="38" t="s">
        <v>554</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6</v>
      </c>
      <c r="F55" s="15">
        <v>19.510000000000002</v>
      </c>
      <c r="G55" s="15">
        <v>17.46</v>
      </c>
      <c r="H55" s="15">
        <v>15.41</v>
      </c>
      <c r="I55" s="14"/>
      <c r="J55" s="15">
        <v>25.48</v>
      </c>
      <c r="K55" s="15">
        <v>29.57</v>
      </c>
      <c r="L55" s="15">
        <v>36.19</v>
      </c>
      <c r="M55" s="54"/>
      <c r="N55" s="15">
        <v>54.835909890000003</v>
      </c>
      <c r="O55" s="15">
        <v>373.39125473000001</v>
      </c>
      <c r="P55" s="15" t="s">
        <v>13</v>
      </c>
      <c r="Q55" s="16" t="s">
        <v>16</v>
      </c>
      <c r="R55" s="37" t="s">
        <v>555</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422</v>
      </c>
      <c r="D56" s="17" t="s">
        <v>423</v>
      </c>
      <c r="E56" s="17">
        <v>6</v>
      </c>
      <c r="F56" s="14">
        <v>18.55</v>
      </c>
      <c r="G56" s="14">
        <v>17.03</v>
      </c>
      <c r="H56" s="14">
        <v>15.52</v>
      </c>
      <c r="I56" s="14"/>
      <c r="J56" s="14">
        <v>22.75</v>
      </c>
      <c r="K56" s="14">
        <v>25.77</v>
      </c>
      <c r="L56" s="14">
        <v>30.66</v>
      </c>
      <c r="M56" s="54"/>
      <c r="N56" s="14">
        <v>67.971897425999998</v>
      </c>
      <c r="O56" s="31">
        <v>2.0153117727000001</v>
      </c>
      <c r="P56" s="31" t="s">
        <v>13</v>
      </c>
      <c r="Q56" s="17" t="s">
        <v>16</v>
      </c>
      <c r="R56" s="38" t="s">
        <v>556</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2</v>
      </c>
      <c r="F57" s="15">
        <v>6.17</v>
      </c>
      <c r="G57" s="15">
        <v>3.71</v>
      </c>
      <c r="H57" s="15">
        <v>1.25</v>
      </c>
      <c r="I57" s="14"/>
      <c r="J57" s="15">
        <v>6.78</v>
      </c>
      <c r="K57" s="15">
        <v>11.69</v>
      </c>
      <c r="L57" s="15">
        <v>19.64</v>
      </c>
      <c r="M57" s="54"/>
      <c r="N57" s="15">
        <v>35.802151465999998</v>
      </c>
      <c r="O57" s="15">
        <v>69.96231977299999</v>
      </c>
      <c r="P57" s="15" t="s">
        <v>13</v>
      </c>
      <c r="Q57" s="16" t="s">
        <v>13</v>
      </c>
      <c r="R57" s="37" t="s">
        <v>557</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4</v>
      </c>
      <c r="F58" s="14">
        <v>18.79</v>
      </c>
      <c r="G58" s="14">
        <v>16.97</v>
      </c>
      <c r="H58" s="14">
        <v>15.16</v>
      </c>
      <c r="I58" s="14"/>
      <c r="J58" s="14">
        <v>19.03</v>
      </c>
      <c r="K58" s="14">
        <v>22.65</v>
      </c>
      <c r="L58" s="14">
        <v>28.51</v>
      </c>
      <c r="M58" s="54"/>
      <c r="N58" s="14">
        <v>47.909895524</v>
      </c>
      <c r="O58" s="31">
        <v>91.947387544999998</v>
      </c>
      <c r="P58" s="31" t="s">
        <v>16</v>
      </c>
      <c r="Q58" s="17" t="s">
        <v>13</v>
      </c>
      <c r="R58" s="38" t="s">
        <v>558</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424</v>
      </c>
      <c r="D59" s="16" t="s">
        <v>425</v>
      </c>
      <c r="E59" s="16">
        <v>10</v>
      </c>
      <c r="F59" s="15">
        <v>28.47</v>
      </c>
      <c r="G59" s="15">
        <v>24.15</v>
      </c>
      <c r="H59" s="15">
        <v>19.829999999999998</v>
      </c>
      <c r="I59" s="14"/>
      <c r="J59" s="15">
        <v>35.72</v>
      </c>
      <c r="K59" s="15">
        <v>44.35</v>
      </c>
      <c r="L59" s="15">
        <v>58.31</v>
      </c>
      <c r="M59" s="54"/>
      <c r="N59" s="15">
        <v>61.289274046000003</v>
      </c>
      <c r="O59" s="15">
        <v>6.5661901090999999</v>
      </c>
      <c r="P59" s="15" t="s">
        <v>16</v>
      </c>
      <c r="Q59" s="16" t="s">
        <v>16</v>
      </c>
      <c r="R59" s="37" t="s">
        <v>559</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9</v>
      </c>
      <c r="F60" s="14">
        <v>53.95</v>
      </c>
      <c r="G60" s="14">
        <v>48.76</v>
      </c>
      <c r="H60" s="14">
        <v>43.58</v>
      </c>
      <c r="I60" s="14"/>
      <c r="J60" s="14">
        <v>65.5</v>
      </c>
      <c r="K60" s="14">
        <v>75.86</v>
      </c>
      <c r="L60" s="14">
        <v>92.63</v>
      </c>
      <c r="M60" s="54"/>
      <c r="N60" s="14">
        <v>63.885307245</v>
      </c>
      <c r="O60" s="31">
        <v>562.73270273000003</v>
      </c>
      <c r="P60" s="31" t="s">
        <v>16</v>
      </c>
      <c r="Q60" s="17" t="s">
        <v>16</v>
      </c>
      <c r="R60" s="38" t="s">
        <v>560</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9</v>
      </c>
      <c r="F61" s="15">
        <v>21.07</v>
      </c>
      <c r="G61" s="15">
        <v>19.61</v>
      </c>
      <c r="H61" s="15">
        <v>18.149999999999999</v>
      </c>
      <c r="I61" s="14"/>
      <c r="J61" s="15">
        <v>21.67</v>
      </c>
      <c r="K61" s="15">
        <v>24.58</v>
      </c>
      <c r="L61" s="15">
        <v>29.29</v>
      </c>
      <c r="M61" s="54"/>
      <c r="N61" s="15">
        <v>94.078304420999999</v>
      </c>
      <c r="O61" s="15">
        <v>127.68036404</v>
      </c>
      <c r="P61" s="15" t="s">
        <v>16</v>
      </c>
      <c r="Q61" s="16" t="s">
        <v>16</v>
      </c>
      <c r="R61" s="37" t="s">
        <v>561</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6</v>
      </c>
      <c r="F62" s="14">
        <v>4.8099999999999996</v>
      </c>
      <c r="G62" s="14">
        <v>4.01</v>
      </c>
      <c r="H62" s="14">
        <v>3.21</v>
      </c>
      <c r="I62" s="14"/>
      <c r="J62" s="14">
        <v>7.3</v>
      </c>
      <c r="K62" s="14">
        <v>8.89</v>
      </c>
      <c r="L62" s="14">
        <v>11.48</v>
      </c>
      <c r="M62" s="54"/>
      <c r="N62" s="14">
        <v>54.164632054000002</v>
      </c>
      <c r="O62" s="31">
        <v>4.2176024544999997</v>
      </c>
      <c r="P62" s="31" t="s">
        <v>13</v>
      </c>
      <c r="Q62" s="17" t="s">
        <v>16</v>
      </c>
      <c r="R62" s="38" t="s">
        <v>562</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3</v>
      </c>
      <c r="F63" s="15">
        <v>0.99</v>
      </c>
      <c r="G63" s="15">
        <v>0.28999999999999998</v>
      </c>
      <c r="H63" s="15">
        <v>-0.39</v>
      </c>
      <c r="I63" s="14"/>
      <c r="J63" s="15">
        <v>1.08</v>
      </c>
      <c r="K63" s="15">
        <v>2.46</v>
      </c>
      <c r="L63" s="15">
        <v>4.7</v>
      </c>
      <c r="M63" s="54"/>
      <c r="N63" s="15">
        <v>34.153299455000003</v>
      </c>
      <c r="O63" s="15">
        <v>3.681486</v>
      </c>
      <c r="P63" s="15" t="s">
        <v>13</v>
      </c>
      <c r="Q63" s="16" t="s">
        <v>13</v>
      </c>
      <c r="R63" s="37" t="s">
        <v>563</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81</v>
      </c>
      <c r="D64" s="17" t="s">
        <v>82</v>
      </c>
      <c r="E64" s="17">
        <v>7</v>
      </c>
      <c r="F64" s="14">
        <v>10.77</v>
      </c>
      <c r="G64" s="14">
        <v>10.49</v>
      </c>
      <c r="H64" s="14">
        <v>10.210000000000001</v>
      </c>
      <c r="I64" s="14"/>
      <c r="J64" s="14">
        <v>10.84</v>
      </c>
      <c r="K64" s="14">
        <v>11.39</v>
      </c>
      <c r="L64" s="14">
        <v>12.29</v>
      </c>
      <c r="M64" s="54"/>
      <c r="N64" s="14">
        <v>55.816424388999998</v>
      </c>
      <c r="O64" s="31">
        <v>23.731715636000001</v>
      </c>
      <c r="P64" s="31" t="s">
        <v>16</v>
      </c>
      <c r="Q64" s="17" t="s">
        <v>16</v>
      </c>
      <c r="R64" s="38" t="s">
        <v>564</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83</v>
      </c>
      <c r="D65" s="16" t="s">
        <v>84</v>
      </c>
      <c r="E65" s="16">
        <v>2</v>
      </c>
      <c r="F65" s="15">
        <v>10.1</v>
      </c>
      <c r="G65" s="15">
        <v>8.77</v>
      </c>
      <c r="H65" s="15">
        <v>7.44</v>
      </c>
      <c r="I65" s="14"/>
      <c r="J65" s="15">
        <v>10.37</v>
      </c>
      <c r="K65" s="15">
        <v>13.02</v>
      </c>
      <c r="L65" s="15">
        <v>17.309999999999999</v>
      </c>
      <c r="M65" s="54"/>
      <c r="N65" s="15">
        <v>42.380395512</v>
      </c>
      <c r="O65" s="15">
        <v>76.250841909000002</v>
      </c>
      <c r="P65" s="15" t="s">
        <v>13</v>
      </c>
      <c r="Q65" s="16" t="s">
        <v>13</v>
      </c>
      <c r="R65" s="37" t="s">
        <v>565</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86</v>
      </c>
      <c r="E66" s="17">
        <v>8</v>
      </c>
      <c r="F66" s="14">
        <v>10.77</v>
      </c>
      <c r="G66" s="14">
        <v>9.85</v>
      </c>
      <c r="H66" s="14">
        <v>8.94</v>
      </c>
      <c r="I66" s="14"/>
      <c r="J66" s="14">
        <v>13.33</v>
      </c>
      <c r="K66" s="14">
        <v>15.15</v>
      </c>
      <c r="L66" s="14">
        <v>18.11</v>
      </c>
      <c r="M66" s="54"/>
      <c r="N66" s="14">
        <v>62.238876005999998</v>
      </c>
      <c r="O66" s="31">
        <v>162.40674867999999</v>
      </c>
      <c r="P66" s="31" t="s">
        <v>16</v>
      </c>
      <c r="Q66" s="17" t="s">
        <v>16</v>
      </c>
      <c r="R66" s="38" t="s">
        <v>566</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87</v>
      </c>
      <c r="D67" s="16" t="s">
        <v>88</v>
      </c>
      <c r="E67" s="16">
        <v>2</v>
      </c>
      <c r="F67" s="15">
        <v>2.17</v>
      </c>
      <c r="G67" s="15">
        <v>1.78</v>
      </c>
      <c r="H67" s="15">
        <v>1.4</v>
      </c>
      <c r="I67" s="14"/>
      <c r="J67" s="15">
        <v>2.2599999999999998</v>
      </c>
      <c r="K67" s="15">
        <v>3.02</v>
      </c>
      <c r="L67" s="15">
        <v>4.2699999999999996</v>
      </c>
      <c r="M67" s="54"/>
      <c r="N67" s="15">
        <v>43.221211416000003</v>
      </c>
      <c r="O67" s="15">
        <v>58.988699318000002</v>
      </c>
      <c r="P67" s="15" t="s">
        <v>13</v>
      </c>
      <c r="Q67" s="16" t="s">
        <v>13</v>
      </c>
      <c r="R67" s="37" t="s">
        <v>567</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366</v>
      </c>
      <c r="D68" s="17" t="s">
        <v>367</v>
      </c>
      <c r="E68" s="17">
        <v>2</v>
      </c>
      <c r="F68" s="14" t="s">
        <v>29</v>
      </c>
      <c r="G68" s="14" t="s">
        <v>29</v>
      </c>
      <c r="H68" s="14" t="s">
        <v>29</v>
      </c>
      <c r="I68" s="14"/>
      <c r="J68" s="14" t="s">
        <v>29</v>
      </c>
      <c r="K68" s="14" t="s">
        <v>29</v>
      </c>
      <c r="L68" s="14" t="s">
        <v>29</v>
      </c>
      <c r="M68" s="54"/>
      <c r="N68" s="14" t="s">
        <v>29</v>
      </c>
      <c r="O68" s="31" t="s">
        <v>29</v>
      </c>
      <c r="P68" s="31" t="s">
        <v>29</v>
      </c>
      <c r="Q68" s="17" t="s">
        <v>29</v>
      </c>
      <c r="R68" s="38" t="s">
        <v>30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89</v>
      </c>
      <c r="D69" s="16" t="s">
        <v>90</v>
      </c>
      <c r="E69" s="16">
        <v>9</v>
      </c>
      <c r="F69" s="15">
        <v>62.6</v>
      </c>
      <c r="G69" s="15">
        <v>57.81</v>
      </c>
      <c r="H69" s="15">
        <v>53.02</v>
      </c>
      <c r="I69" s="14"/>
      <c r="J69" s="15">
        <v>64.540000000000006</v>
      </c>
      <c r="K69" s="15">
        <v>74.11</v>
      </c>
      <c r="L69" s="15">
        <v>89.61</v>
      </c>
      <c r="M69" s="54"/>
      <c r="N69" s="15">
        <v>79.539999801999997</v>
      </c>
      <c r="O69" s="15">
        <v>397.34209509000004</v>
      </c>
      <c r="P69" s="15" t="s">
        <v>16</v>
      </c>
      <c r="Q69" s="16" t="s">
        <v>16</v>
      </c>
      <c r="R69" s="37" t="s">
        <v>568</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91</v>
      </c>
      <c r="D70" s="17" t="s">
        <v>92</v>
      </c>
      <c r="E70" s="17">
        <v>8</v>
      </c>
      <c r="F70" s="14">
        <v>14.78</v>
      </c>
      <c r="G70" s="14">
        <v>13.83</v>
      </c>
      <c r="H70" s="14">
        <v>12.88</v>
      </c>
      <c r="I70" s="14"/>
      <c r="J70" s="14">
        <v>16.87</v>
      </c>
      <c r="K70" s="14">
        <v>18.760000000000002</v>
      </c>
      <c r="L70" s="14">
        <v>21.82</v>
      </c>
      <c r="M70" s="54"/>
      <c r="N70" s="14">
        <v>56.027652893999999</v>
      </c>
      <c r="O70" s="31">
        <v>275.01485009000004</v>
      </c>
      <c r="P70" s="31" t="s">
        <v>16</v>
      </c>
      <c r="Q70" s="17" t="s">
        <v>16</v>
      </c>
      <c r="R70" s="38" t="s">
        <v>569</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93</v>
      </c>
      <c r="D71" s="16" t="s">
        <v>94</v>
      </c>
      <c r="E71" s="16">
        <v>6</v>
      </c>
      <c r="F71" s="15">
        <v>3.72</v>
      </c>
      <c r="G71" s="15">
        <v>2.77</v>
      </c>
      <c r="H71" s="15">
        <v>1.82</v>
      </c>
      <c r="I71" s="14"/>
      <c r="J71" s="15">
        <v>6.27</v>
      </c>
      <c r="K71" s="15">
        <v>8.16</v>
      </c>
      <c r="L71" s="15">
        <v>11.23</v>
      </c>
      <c r="M71" s="54"/>
      <c r="N71" s="15">
        <v>61.570037841000001</v>
      </c>
      <c r="O71" s="15">
        <v>118.25366731</v>
      </c>
      <c r="P71" s="15" t="s">
        <v>13</v>
      </c>
      <c r="Q71" s="16" t="s">
        <v>16</v>
      </c>
      <c r="R71" s="37" t="s">
        <v>570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95</v>
      </c>
      <c r="D72" s="17" t="s">
        <v>96</v>
      </c>
      <c r="E72" s="17">
        <v>9</v>
      </c>
      <c r="F72" s="14">
        <v>45.16</v>
      </c>
      <c r="G72" s="14">
        <v>41.81</v>
      </c>
      <c r="H72" s="14">
        <v>38.46</v>
      </c>
      <c r="I72" s="14"/>
      <c r="J72" s="14">
        <v>52.99</v>
      </c>
      <c r="K72" s="14">
        <v>59.68</v>
      </c>
      <c r="L72" s="14">
        <v>70.5</v>
      </c>
      <c r="M72" s="54"/>
      <c r="N72" s="14">
        <v>65.650354518</v>
      </c>
      <c r="O72" s="31">
        <v>56.120704317999994</v>
      </c>
      <c r="P72" s="31" t="s">
        <v>16</v>
      </c>
      <c r="Q72" s="17" t="s">
        <v>16</v>
      </c>
      <c r="R72" s="38" t="s">
        <v>571</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97</v>
      </c>
      <c r="D73" s="16" t="s">
        <v>98</v>
      </c>
      <c r="E73" s="16">
        <v>7</v>
      </c>
      <c r="F73" s="15">
        <v>4.5999999999999996</v>
      </c>
      <c r="G73" s="15">
        <v>4.2699999999999996</v>
      </c>
      <c r="H73" s="15">
        <v>3.95</v>
      </c>
      <c r="I73" s="14"/>
      <c r="J73" s="15">
        <v>5.12</v>
      </c>
      <c r="K73" s="15">
        <v>5.76</v>
      </c>
      <c r="L73" s="15">
        <v>6.81</v>
      </c>
      <c r="M73" s="54"/>
      <c r="N73" s="15">
        <v>79.891781914000006</v>
      </c>
      <c r="O73" s="15">
        <v>41.674983272999995</v>
      </c>
      <c r="P73" s="15" t="s">
        <v>13</v>
      </c>
      <c r="Q73" s="16" t="s">
        <v>16</v>
      </c>
      <c r="R73" s="37" t="s">
        <v>572</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451</v>
      </c>
      <c r="D74" s="17" t="s">
        <v>452</v>
      </c>
      <c r="E74" s="17">
        <v>0</v>
      </c>
      <c r="F74" s="14">
        <v>14.1</v>
      </c>
      <c r="G74" s="14">
        <v>12.41</v>
      </c>
      <c r="H74" s="14">
        <v>10.72</v>
      </c>
      <c r="I74" s="14"/>
      <c r="J74" s="14">
        <v>14.38</v>
      </c>
      <c r="K74" s="14">
        <v>17.75</v>
      </c>
      <c r="L74" s="14">
        <v>23.22</v>
      </c>
      <c r="M74" s="54"/>
      <c r="N74" s="14">
        <v>23.203589821000001</v>
      </c>
      <c r="O74" s="31">
        <v>1.1485504544999998</v>
      </c>
      <c r="P74" s="31" t="s">
        <v>13</v>
      </c>
      <c r="Q74" s="17" t="s">
        <v>13</v>
      </c>
      <c r="R74" s="38" t="s">
        <v>573</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99</v>
      </c>
      <c r="D75" s="16" t="s">
        <v>100</v>
      </c>
      <c r="E75" s="16">
        <v>3</v>
      </c>
      <c r="F75" s="15">
        <v>31.06</v>
      </c>
      <c r="G75" s="15">
        <v>28.31</v>
      </c>
      <c r="H75" s="15">
        <v>25.56</v>
      </c>
      <c r="I75" s="14"/>
      <c r="J75" s="15">
        <v>32.89</v>
      </c>
      <c r="K75" s="15">
        <v>38.380000000000003</v>
      </c>
      <c r="L75" s="15">
        <v>47.26</v>
      </c>
      <c r="M75" s="54"/>
      <c r="N75" s="15">
        <v>43.632633116000001</v>
      </c>
      <c r="O75" s="15">
        <v>138.75263605000001</v>
      </c>
      <c r="P75" s="15" t="s">
        <v>13</v>
      </c>
      <c r="Q75" s="16" t="s">
        <v>13</v>
      </c>
      <c r="R75" s="37" t="s">
        <v>574</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101</v>
      </c>
      <c r="D76" s="17" t="s">
        <v>102</v>
      </c>
      <c r="E76" s="17">
        <v>2</v>
      </c>
      <c r="F76" s="14">
        <v>1.21</v>
      </c>
      <c r="G76" s="14">
        <v>0.78</v>
      </c>
      <c r="H76" s="14">
        <v>0.36</v>
      </c>
      <c r="I76" s="14"/>
      <c r="J76" s="14">
        <v>1.27</v>
      </c>
      <c r="K76" s="14">
        <v>2.11</v>
      </c>
      <c r="L76" s="14">
        <v>3.48</v>
      </c>
      <c r="M76" s="54"/>
      <c r="N76" s="14">
        <v>33.328648862999998</v>
      </c>
      <c r="O76" s="31">
        <v>11.395539045</v>
      </c>
      <c r="P76" s="31" t="s">
        <v>13</v>
      </c>
      <c r="Q76" s="17" t="s">
        <v>13</v>
      </c>
      <c r="R76" s="38" t="s">
        <v>575</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103</v>
      </c>
      <c r="D77" s="16" t="s">
        <v>104</v>
      </c>
      <c r="E77" s="16">
        <v>5</v>
      </c>
      <c r="F77" s="15">
        <v>21.24</v>
      </c>
      <c r="G77" s="15">
        <v>18.329999999999998</v>
      </c>
      <c r="H77" s="15">
        <v>15.42</v>
      </c>
      <c r="I77" s="14"/>
      <c r="J77" s="15">
        <v>29.17</v>
      </c>
      <c r="K77" s="15">
        <v>34.979999999999997</v>
      </c>
      <c r="L77" s="15">
        <v>44.39</v>
      </c>
      <c r="M77" s="54"/>
      <c r="N77" s="15">
        <v>48.276246411000002</v>
      </c>
      <c r="O77" s="15">
        <v>139.67779332000001</v>
      </c>
      <c r="P77" s="15" t="s">
        <v>13</v>
      </c>
      <c r="Q77" s="16" t="s">
        <v>16</v>
      </c>
      <c r="R77" s="37" t="s">
        <v>576</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103</v>
      </c>
      <c r="D78" s="17" t="s">
        <v>105</v>
      </c>
      <c r="E78" s="17">
        <v>5</v>
      </c>
      <c r="F78" s="14">
        <v>19.78</v>
      </c>
      <c r="G78" s="14">
        <v>16.809999999999999</v>
      </c>
      <c r="H78" s="14">
        <v>13.85</v>
      </c>
      <c r="I78" s="14"/>
      <c r="J78" s="14">
        <v>27.72</v>
      </c>
      <c r="K78" s="14">
        <v>33.64</v>
      </c>
      <c r="L78" s="14">
        <v>43.22</v>
      </c>
      <c r="M78" s="54"/>
      <c r="N78" s="14">
        <v>49.943878233</v>
      </c>
      <c r="O78" s="31">
        <v>11.798887363</v>
      </c>
      <c r="P78" s="31" t="s">
        <v>13</v>
      </c>
      <c r="Q78" s="17" t="s">
        <v>16</v>
      </c>
      <c r="R78" s="38" t="s">
        <v>577</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578</v>
      </c>
      <c r="D79" s="16" t="s">
        <v>579</v>
      </c>
      <c r="E79" s="16">
        <v>10</v>
      </c>
      <c r="F79" s="15">
        <v>131.66</v>
      </c>
      <c r="G79" s="15">
        <v>103.99</v>
      </c>
      <c r="H79" s="15">
        <v>76.33</v>
      </c>
      <c r="I79" s="14"/>
      <c r="J79" s="15">
        <v>140.44999999999999</v>
      </c>
      <c r="K79" s="15">
        <v>195.77</v>
      </c>
      <c r="L79" s="15">
        <v>285.3</v>
      </c>
      <c r="M79" s="54"/>
      <c r="N79" s="15">
        <v>67.773693527000006</v>
      </c>
      <c r="O79" s="15">
        <v>1.2089930555000001</v>
      </c>
      <c r="P79" s="15" t="s">
        <v>16</v>
      </c>
      <c r="Q79" s="16" t="s">
        <v>16</v>
      </c>
      <c r="R79" s="37" t="s">
        <v>580</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581</v>
      </c>
      <c r="D80" s="17" t="s">
        <v>582</v>
      </c>
      <c r="E80" s="17">
        <v>10</v>
      </c>
      <c r="F80" s="14">
        <v>2260</v>
      </c>
      <c r="G80" s="14">
        <v>1743.47</v>
      </c>
      <c r="H80" s="14">
        <v>1226.95</v>
      </c>
      <c r="I80" s="14"/>
      <c r="J80" s="14">
        <v>2389.9499999999998</v>
      </c>
      <c r="K80" s="14">
        <v>3422.99</v>
      </c>
      <c r="L80" s="14">
        <v>5094.6000000000004</v>
      </c>
      <c r="M80" s="54"/>
      <c r="N80" s="14">
        <v>65.658347655</v>
      </c>
      <c r="O80" s="31">
        <v>2.6614432764</v>
      </c>
      <c r="P80" s="31" t="s">
        <v>16</v>
      </c>
      <c r="Q80" s="17" t="s">
        <v>16</v>
      </c>
      <c r="R80" s="38" t="s">
        <v>583</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106</v>
      </c>
      <c r="D81" s="16" t="s">
        <v>107</v>
      </c>
      <c r="E81" s="16">
        <v>9</v>
      </c>
      <c r="F81" s="15">
        <v>17.86</v>
      </c>
      <c r="G81" s="15">
        <v>16.22</v>
      </c>
      <c r="H81" s="15">
        <v>14.58</v>
      </c>
      <c r="I81" s="14"/>
      <c r="J81" s="15">
        <v>18.71</v>
      </c>
      <c r="K81" s="15">
        <v>21.98</v>
      </c>
      <c r="L81" s="15">
        <v>27.28</v>
      </c>
      <c r="M81" s="54"/>
      <c r="N81" s="15">
        <v>58.686179836999997</v>
      </c>
      <c r="O81" s="15">
        <v>7.2243256363999997</v>
      </c>
      <c r="P81" s="15" t="s">
        <v>16</v>
      </c>
      <c r="Q81" s="16" t="s">
        <v>16</v>
      </c>
      <c r="R81" s="37" t="s">
        <v>584</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108</v>
      </c>
      <c r="D82" s="17" t="s">
        <v>109</v>
      </c>
      <c r="E82" s="17">
        <v>5</v>
      </c>
      <c r="F82" s="14">
        <v>4.76</v>
      </c>
      <c r="G82" s="14">
        <v>4.28</v>
      </c>
      <c r="H82" s="14">
        <v>3.81</v>
      </c>
      <c r="I82" s="14"/>
      <c r="J82" s="14">
        <v>5.98</v>
      </c>
      <c r="K82" s="14">
        <v>6.92</v>
      </c>
      <c r="L82" s="14">
        <v>8.4499999999999993</v>
      </c>
      <c r="M82" s="54"/>
      <c r="N82" s="14">
        <v>48.207607371999998</v>
      </c>
      <c r="O82" s="31">
        <v>8.8920710455000016</v>
      </c>
      <c r="P82" s="31" t="s">
        <v>13</v>
      </c>
      <c r="Q82" s="17" t="s">
        <v>16</v>
      </c>
      <c r="R82" s="38" t="s">
        <v>585</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110</v>
      </c>
      <c r="D83" s="16" t="s">
        <v>111</v>
      </c>
      <c r="E83" s="16">
        <v>3</v>
      </c>
      <c r="F83" s="15">
        <v>10.43</v>
      </c>
      <c r="G83" s="15">
        <v>8.84</v>
      </c>
      <c r="H83" s="15">
        <v>7.26</v>
      </c>
      <c r="I83" s="14"/>
      <c r="J83" s="15">
        <v>11</v>
      </c>
      <c r="K83" s="15">
        <v>14.16</v>
      </c>
      <c r="L83" s="15">
        <v>19.27</v>
      </c>
      <c r="M83" s="54"/>
      <c r="N83" s="15">
        <v>47.332927982999998</v>
      </c>
      <c r="O83" s="15">
        <v>10.557891909</v>
      </c>
      <c r="P83" s="15" t="s">
        <v>13</v>
      </c>
      <c r="Q83" s="16" t="s">
        <v>13</v>
      </c>
      <c r="R83" s="37" t="s">
        <v>586</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112</v>
      </c>
      <c r="D84" s="17" t="s">
        <v>113</v>
      </c>
      <c r="E84" s="17">
        <v>3</v>
      </c>
      <c r="F84" s="14">
        <v>12.32</v>
      </c>
      <c r="G84" s="14">
        <v>11.35</v>
      </c>
      <c r="H84" s="14">
        <v>10.39</v>
      </c>
      <c r="I84" s="14"/>
      <c r="J84" s="14">
        <v>12.92</v>
      </c>
      <c r="K84" s="14">
        <v>14.84</v>
      </c>
      <c r="L84" s="14">
        <v>17.96</v>
      </c>
      <c r="M84" s="54"/>
      <c r="N84" s="14">
        <v>31.786903012</v>
      </c>
      <c r="O84" s="31">
        <v>100.66349000000001</v>
      </c>
      <c r="P84" s="31" t="s">
        <v>13</v>
      </c>
      <c r="Q84" s="17" t="s">
        <v>13</v>
      </c>
      <c r="R84" s="38" t="s">
        <v>587</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114</v>
      </c>
      <c r="D85" s="16" t="s">
        <v>115</v>
      </c>
      <c r="E85" s="16">
        <v>5</v>
      </c>
      <c r="F85" s="15">
        <v>7.2</v>
      </c>
      <c r="G85" s="15">
        <v>6.14</v>
      </c>
      <c r="H85" s="15">
        <v>5.08</v>
      </c>
      <c r="I85" s="14"/>
      <c r="J85" s="15">
        <v>10.07</v>
      </c>
      <c r="K85" s="15">
        <v>12.18</v>
      </c>
      <c r="L85" s="15">
        <v>15.6</v>
      </c>
      <c r="M85" s="54"/>
      <c r="N85" s="15">
        <v>52.585535597000003</v>
      </c>
      <c r="O85" s="15">
        <v>32.240580226999995</v>
      </c>
      <c r="P85" s="15" t="s">
        <v>13</v>
      </c>
      <c r="Q85" s="16" t="s">
        <v>16</v>
      </c>
      <c r="R85" s="37" t="s">
        <v>588</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426</v>
      </c>
      <c r="D86" s="17" t="s">
        <v>427</v>
      </c>
      <c r="E86" s="17">
        <v>7</v>
      </c>
      <c r="F86" s="14">
        <v>205.06</v>
      </c>
      <c r="G86" s="14">
        <v>182.61</v>
      </c>
      <c r="H86" s="14">
        <v>160.16999999999999</v>
      </c>
      <c r="I86" s="14"/>
      <c r="J86" s="14">
        <v>214.47</v>
      </c>
      <c r="K86" s="14">
        <v>259.35000000000002</v>
      </c>
      <c r="L86" s="14">
        <v>331.98</v>
      </c>
      <c r="M86" s="54"/>
      <c r="N86" s="14">
        <v>59.117480882000002</v>
      </c>
      <c r="O86" s="31">
        <v>4.4518158718</v>
      </c>
      <c r="P86" s="31" t="s">
        <v>16</v>
      </c>
      <c r="Q86" s="17" t="s">
        <v>16</v>
      </c>
      <c r="R86" s="38" t="s">
        <v>589</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116</v>
      </c>
      <c r="D87" s="16" t="s">
        <v>117</v>
      </c>
      <c r="E87" s="16">
        <v>4</v>
      </c>
      <c r="F87" s="15">
        <v>150</v>
      </c>
      <c r="G87" s="15" t="s">
        <v>29</v>
      </c>
      <c r="H87" s="15" t="s">
        <v>29</v>
      </c>
      <c r="I87" s="14"/>
      <c r="J87" s="15" t="s">
        <v>29</v>
      </c>
      <c r="K87" s="15" t="s">
        <v>29</v>
      </c>
      <c r="L87" s="15" t="s">
        <v>29</v>
      </c>
      <c r="M87" s="54"/>
      <c r="N87" s="15">
        <v>94.064508982000007</v>
      </c>
      <c r="O87" s="15">
        <v>1.0764285713999999</v>
      </c>
      <c r="P87" s="15" t="s">
        <v>13</v>
      </c>
      <c r="Q87" s="16" t="s">
        <v>16</v>
      </c>
      <c r="R87" s="37" t="s">
        <v>29</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118</v>
      </c>
      <c r="D88" s="17" t="s">
        <v>119</v>
      </c>
      <c r="E88" s="17">
        <v>9</v>
      </c>
      <c r="F88" s="14">
        <v>81.62</v>
      </c>
      <c r="G88" s="14">
        <v>75.13</v>
      </c>
      <c r="H88" s="14">
        <v>68.650000000000006</v>
      </c>
      <c r="I88" s="14"/>
      <c r="J88" s="14">
        <v>88.81</v>
      </c>
      <c r="K88" s="14">
        <v>101.77</v>
      </c>
      <c r="L88" s="14">
        <v>122.75</v>
      </c>
      <c r="M88" s="54"/>
      <c r="N88" s="14">
        <v>59.341163881</v>
      </c>
      <c r="O88" s="31">
        <v>396.61004849999995</v>
      </c>
      <c r="P88" s="31" t="s">
        <v>16</v>
      </c>
      <c r="Q88" s="17" t="s">
        <v>16</v>
      </c>
      <c r="R88" s="38" t="s">
        <v>590</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120</v>
      </c>
      <c r="D89" s="16" t="s">
        <v>121</v>
      </c>
      <c r="E89" s="16">
        <v>10</v>
      </c>
      <c r="F89" s="15">
        <v>48.67</v>
      </c>
      <c r="G89" s="15">
        <v>44.34</v>
      </c>
      <c r="H89" s="15">
        <v>40.01</v>
      </c>
      <c r="I89" s="14"/>
      <c r="J89" s="15">
        <v>59.25</v>
      </c>
      <c r="K89" s="15">
        <v>67.900000000000006</v>
      </c>
      <c r="L89" s="15">
        <v>81.91</v>
      </c>
      <c r="M89" s="54"/>
      <c r="N89" s="15">
        <v>71.682566862000002</v>
      </c>
      <c r="O89" s="15">
        <v>115.93480681</v>
      </c>
      <c r="P89" s="15" t="s">
        <v>16</v>
      </c>
      <c r="Q89" s="16" t="s">
        <v>16</v>
      </c>
      <c r="R89" s="37" t="s">
        <v>591</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122</v>
      </c>
      <c r="D90" s="17" t="s">
        <v>123</v>
      </c>
      <c r="E90" s="17">
        <v>8</v>
      </c>
      <c r="F90" s="14">
        <v>25.55</v>
      </c>
      <c r="G90" s="14">
        <v>22.96</v>
      </c>
      <c r="H90" s="14">
        <v>20.38</v>
      </c>
      <c r="I90" s="14"/>
      <c r="J90" s="14">
        <v>28.12</v>
      </c>
      <c r="K90" s="14">
        <v>33.28</v>
      </c>
      <c r="L90" s="14">
        <v>41.64</v>
      </c>
      <c r="M90" s="54"/>
      <c r="N90" s="14">
        <v>56.166558287999997</v>
      </c>
      <c r="O90" s="31">
        <v>182.72622427000002</v>
      </c>
      <c r="P90" s="31" t="s">
        <v>16</v>
      </c>
      <c r="Q90" s="17" t="s">
        <v>16</v>
      </c>
      <c r="R90" s="38" t="s">
        <v>592</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124</v>
      </c>
      <c r="D91" s="16" t="s">
        <v>125</v>
      </c>
      <c r="E91" s="16">
        <v>5</v>
      </c>
      <c r="F91" s="15">
        <v>32.31</v>
      </c>
      <c r="G91" s="15">
        <v>29.76</v>
      </c>
      <c r="H91" s="15">
        <v>27.22</v>
      </c>
      <c r="I91" s="14"/>
      <c r="J91" s="15">
        <v>32.74</v>
      </c>
      <c r="K91" s="15">
        <v>37.82</v>
      </c>
      <c r="L91" s="15">
        <v>46.04</v>
      </c>
      <c r="M91" s="54"/>
      <c r="N91" s="15">
        <v>42.442010232999998</v>
      </c>
      <c r="O91" s="15">
        <v>77.901950818000003</v>
      </c>
      <c r="P91" s="15" t="s">
        <v>16</v>
      </c>
      <c r="Q91" s="16" t="s">
        <v>13</v>
      </c>
      <c r="R91" s="37" t="s">
        <v>593</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126</v>
      </c>
      <c r="D92" s="17" t="s">
        <v>127</v>
      </c>
      <c r="E92" s="17">
        <v>8</v>
      </c>
      <c r="F92" s="14">
        <v>38.61</v>
      </c>
      <c r="G92" s="14">
        <v>35.54</v>
      </c>
      <c r="H92" s="14">
        <v>32.47</v>
      </c>
      <c r="I92" s="14"/>
      <c r="J92" s="14">
        <v>46.32</v>
      </c>
      <c r="K92" s="14">
        <v>52.45</v>
      </c>
      <c r="L92" s="14">
        <v>62.38</v>
      </c>
      <c r="M92" s="54"/>
      <c r="N92" s="14">
        <v>58.091222915000003</v>
      </c>
      <c r="O92" s="31">
        <v>300.07723085999999</v>
      </c>
      <c r="P92" s="31" t="s">
        <v>16</v>
      </c>
      <c r="Q92" s="17" t="s">
        <v>16</v>
      </c>
      <c r="R92" s="38" t="s">
        <v>594</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412</v>
      </c>
      <c r="D93" s="16" t="s">
        <v>413</v>
      </c>
      <c r="E93" s="16">
        <v>5</v>
      </c>
      <c r="F93" s="15">
        <v>22.88</v>
      </c>
      <c r="G93" s="15">
        <v>20.239999999999998</v>
      </c>
      <c r="H93" s="15">
        <v>17.600000000000001</v>
      </c>
      <c r="I93" s="14"/>
      <c r="J93" s="15">
        <v>23.53</v>
      </c>
      <c r="K93" s="15">
        <v>28.8</v>
      </c>
      <c r="L93" s="15">
        <v>37.33</v>
      </c>
      <c r="M93" s="54"/>
      <c r="N93" s="15">
        <v>42.058239221999997</v>
      </c>
      <c r="O93" s="15">
        <v>1.7692416364000001</v>
      </c>
      <c r="P93" s="15" t="s">
        <v>16</v>
      </c>
      <c r="Q93" s="16" t="s">
        <v>13</v>
      </c>
      <c r="R93" s="37" t="s">
        <v>595</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128</v>
      </c>
      <c r="D94" s="17" t="s">
        <v>129</v>
      </c>
      <c r="E94" s="17">
        <v>3</v>
      </c>
      <c r="F94" s="14">
        <v>5.24</v>
      </c>
      <c r="G94" s="14">
        <v>4.49</v>
      </c>
      <c r="H94" s="14">
        <v>3.74</v>
      </c>
      <c r="I94" s="14"/>
      <c r="J94" s="14">
        <v>5.48</v>
      </c>
      <c r="K94" s="14">
        <v>6.97</v>
      </c>
      <c r="L94" s="14">
        <v>9.4</v>
      </c>
      <c r="M94" s="54"/>
      <c r="N94" s="14">
        <v>41.133398049</v>
      </c>
      <c r="O94" s="31">
        <v>5.6153921363999997</v>
      </c>
      <c r="P94" s="31" t="s">
        <v>13</v>
      </c>
      <c r="Q94" s="17" t="s">
        <v>13</v>
      </c>
      <c r="R94" s="38" t="s">
        <v>596</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130</v>
      </c>
      <c r="D95" s="16" t="s">
        <v>131</v>
      </c>
      <c r="E95" s="16">
        <v>2</v>
      </c>
      <c r="F95" s="15">
        <v>12.32</v>
      </c>
      <c r="G95" s="15">
        <v>11.07</v>
      </c>
      <c r="H95" s="15">
        <v>9.82</v>
      </c>
      <c r="I95" s="14"/>
      <c r="J95" s="15">
        <v>12.75</v>
      </c>
      <c r="K95" s="15">
        <v>15.24</v>
      </c>
      <c r="L95" s="15">
        <v>19.29</v>
      </c>
      <c r="M95" s="54"/>
      <c r="N95" s="15">
        <v>43.195622557999997</v>
      </c>
      <c r="O95" s="15">
        <v>24.747785954999998</v>
      </c>
      <c r="P95" s="15" t="s">
        <v>13</v>
      </c>
      <c r="Q95" s="16" t="s">
        <v>13</v>
      </c>
      <c r="R95" s="37" t="s">
        <v>597</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132</v>
      </c>
      <c r="D96" s="17" t="s">
        <v>133</v>
      </c>
      <c r="E96" s="17">
        <v>2</v>
      </c>
      <c r="F96" s="14">
        <v>5.77</v>
      </c>
      <c r="G96" s="14">
        <v>4.84</v>
      </c>
      <c r="H96" s="14">
        <v>3.92</v>
      </c>
      <c r="I96" s="14"/>
      <c r="J96" s="14">
        <v>5.87</v>
      </c>
      <c r="K96" s="14">
        <v>7.71</v>
      </c>
      <c r="L96" s="14">
        <v>10.7</v>
      </c>
      <c r="M96" s="54"/>
      <c r="N96" s="14">
        <v>38.128745451</v>
      </c>
      <c r="O96" s="31">
        <v>4.6139125455000007</v>
      </c>
      <c r="P96" s="31" t="s">
        <v>13</v>
      </c>
      <c r="Q96" s="17" t="s">
        <v>13</v>
      </c>
      <c r="R96" s="38" t="s">
        <v>598</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134</v>
      </c>
      <c r="D97" s="16" t="s">
        <v>135</v>
      </c>
      <c r="E97" s="16">
        <v>9</v>
      </c>
      <c r="F97" s="15">
        <v>15.35</v>
      </c>
      <c r="G97" s="15">
        <v>14.29</v>
      </c>
      <c r="H97" s="15">
        <v>13.24</v>
      </c>
      <c r="I97" s="14"/>
      <c r="J97" s="15">
        <v>17.72</v>
      </c>
      <c r="K97" s="15">
        <v>19.82</v>
      </c>
      <c r="L97" s="15">
        <v>23.23</v>
      </c>
      <c r="M97" s="54"/>
      <c r="N97" s="15">
        <v>61.043033029</v>
      </c>
      <c r="O97" s="15">
        <v>32.659356500000001</v>
      </c>
      <c r="P97" s="15" t="s">
        <v>16</v>
      </c>
      <c r="Q97" s="16" t="s">
        <v>16</v>
      </c>
      <c r="R97" s="37" t="s">
        <v>599</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136</v>
      </c>
      <c r="D98" s="17" t="s">
        <v>137</v>
      </c>
      <c r="E98" s="17">
        <v>3</v>
      </c>
      <c r="F98" s="14">
        <v>19.2</v>
      </c>
      <c r="G98" s="14">
        <v>17.43</v>
      </c>
      <c r="H98" s="14">
        <v>15.67</v>
      </c>
      <c r="I98" s="14"/>
      <c r="J98" s="14">
        <v>20</v>
      </c>
      <c r="K98" s="14">
        <v>23.52</v>
      </c>
      <c r="L98" s="14">
        <v>29.22</v>
      </c>
      <c r="M98" s="54"/>
      <c r="N98" s="14">
        <v>33.932177052</v>
      </c>
      <c r="O98" s="31">
        <v>4.2637765909000001</v>
      </c>
      <c r="P98" s="31" t="s">
        <v>13</v>
      </c>
      <c r="Q98" s="17" t="s">
        <v>13</v>
      </c>
      <c r="R98" s="38" t="s">
        <v>600</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394</v>
      </c>
      <c r="D99" s="16" t="s">
        <v>395</v>
      </c>
      <c r="E99" s="16">
        <v>0</v>
      </c>
      <c r="F99" s="15">
        <v>0.63</v>
      </c>
      <c r="G99" s="15">
        <v>0.15</v>
      </c>
      <c r="H99" s="15">
        <v>-0.32</v>
      </c>
      <c r="I99" s="14"/>
      <c r="J99" s="15">
        <v>0.66</v>
      </c>
      <c r="K99" s="15">
        <v>1.61</v>
      </c>
      <c r="L99" s="15">
        <v>3.16</v>
      </c>
      <c r="M99" s="54"/>
      <c r="N99" s="15">
        <v>18.735952106999999</v>
      </c>
      <c r="O99" s="15">
        <v>2.7245597273</v>
      </c>
      <c r="P99" s="15" t="s">
        <v>13</v>
      </c>
      <c r="Q99" s="16" t="s">
        <v>13</v>
      </c>
      <c r="R99" s="37" t="s">
        <v>601</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138</v>
      </c>
      <c r="D100" s="17" t="s">
        <v>139</v>
      </c>
      <c r="E100" s="17">
        <v>9</v>
      </c>
      <c r="F100" s="14">
        <v>22.1</v>
      </c>
      <c r="G100" s="14">
        <v>19.63</v>
      </c>
      <c r="H100" s="14">
        <v>17.16</v>
      </c>
      <c r="I100" s="14"/>
      <c r="J100" s="14">
        <v>24.65</v>
      </c>
      <c r="K100" s="14">
        <v>29.58</v>
      </c>
      <c r="L100" s="14">
        <v>37.57</v>
      </c>
      <c r="M100" s="54"/>
      <c r="N100" s="14">
        <v>62.438142626999998</v>
      </c>
      <c r="O100" s="31">
        <v>224.66342008999999</v>
      </c>
      <c r="P100" s="31" t="s">
        <v>16</v>
      </c>
      <c r="Q100" s="17" t="s">
        <v>16</v>
      </c>
      <c r="R100" s="38" t="s">
        <v>602</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140</v>
      </c>
      <c r="D101" s="16" t="s">
        <v>141</v>
      </c>
      <c r="E101" s="16">
        <v>10</v>
      </c>
      <c r="F101" s="15">
        <v>9.68</v>
      </c>
      <c r="G101" s="15">
        <v>8.67</v>
      </c>
      <c r="H101" s="15">
        <v>7.67</v>
      </c>
      <c r="I101" s="14"/>
      <c r="J101" s="15">
        <v>10.77</v>
      </c>
      <c r="K101" s="15">
        <v>12.77</v>
      </c>
      <c r="L101" s="15">
        <v>16.010000000000002</v>
      </c>
      <c r="M101" s="54"/>
      <c r="N101" s="15">
        <v>62.196805640999997</v>
      </c>
      <c r="O101" s="15">
        <v>68.426506590999992</v>
      </c>
      <c r="P101" s="15" t="s">
        <v>16</v>
      </c>
      <c r="Q101" s="16" t="s">
        <v>16</v>
      </c>
      <c r="R101" s="37" t="s">
        <v>603</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142</v>
      </c>
      <c r="D102" s="17" t="s">
        <v>143</v>
      </c>
      <c r="E102" s="17">
        <v>6</v>
      </c>
      <c r="F102" s="14">
        <v>12.13</v>
      </c>
      <c r="G102" s="14">
        <v>9.8699999999999992</v>
      </c>
      <c r="H102" s="14">
        <v>7.61</v>
      </c>
      <c r="I102" s="14"/>
      <c r="J102" s="14">
        <v>18.420000000000002</v>
      </c>
      <c r="K102" s="14">
        <v>22.93</v>
      </c>
      <c r="L102" s="14">
        <v>30.23</v>
      </c>
      <c r="M102" s="54"/>
      <c r="N102" s="14">
        <v>58.287168610000002</v>
      </c>
      <c r="O102" s="31">
        <v>38.462140182000006</v>
      </c>
      <c r="P102" s="31" t="s">
        <v>13</v>
      </c>
      <c r="Q102" s="17" t="s">
        <v>16</v>
      </c>
      <c r="R102" s="38" t="s">
        <v>604</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144</v>
      </c>
      <c r="D103" s="16" t="s">
        <v>145</v>
      </c>
      <c r="E103" s="16">
        <v>2</v>
      </c>
      <c r="F103" s="15">
        <v>3.68</v>
      </c>
      <c r="G103" s="15">
        <v>3.34</v>
      </c>
      <c r="H103" s="15">
        <v>3.01</v>
      </c>
      <c r="I103" s="14"/>
      <c r="J103" s="15">
        <v>3.8</v>
      </c>
      <c r="K103" s="15">
        <v>4.46</v>
      </c>
      <c r="L103" s="15">
        <v>5.53</v>
      </c>
      <c r="M103" s="54"/>
      <c r="N103" s="15">
        <v>48.905587654000001</v>
      </c>
      <c r="O103" s="15">
        <v>10.228453</v>
      </c>
      <c r="P103" s="15" t="s">
        <v>13</v>
      </c>
      <c r="Q103" s="16" t="s">
        <v>13</v>
      </c>
      <c r="R103" s="37" t="s">
        <v>605</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146</v>
      </c>
      <c r="D104" s="17" t="s">
        <v>147</v>
      </c>
      <c r="E104" s="17">
        <v>6</v>
      </c>
      <c r="F104" s="14">
        <v>3.73</v>
      </c>
      <c r="G104" s="14">
        <v>3.09</v>
      </c>
      <c r="H104" s="14">
        <v>2.4500000000000002</v>
      </c>
      <c r="I104" s="14"/>
      <c r="J104" s="14">
        <v>5.49</v>
      </c>
      <c r="K104" s="14">
        <v>6.76</v>
      </c>
      <c r="L104" s="14">
        <v>8.82</v>
      </c>
      <c r="M104" s="54"/>
      <c r="N104" s="14">
        <v>58.265589648000002</v>
      </c>
      <c r="O104" s="31">
        <v>20.063479864000001</v>
      </c>
      <c r="P104" s="31" t="s">
        <v>13</v>
      </c>
      <c r="Q104" s="17" t="s">
        <v>16</v>
      </c>
      <c r="R104" s="38" t="s">
        <v>606</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148</v>
      </c>
      <c r="D105" s="16" t="s">
        <v>149</v>
      </c>
      <c r="E105" s="16">
        <v>2</v>
      </c>
      <c r="F105" s="15">
        <v>9.48</v>
      </c>
      <c r="G105" s="15">
        <v>8.32</v>
      </c>
      <c r="H105" s="15">
        <v>7.16</v>
      </c>
      <c r="I105" s="14"/>
      <c r="J105" s="15">
        <v>9.77</v>
      </c>
      <c r="K105" s="15">
        <v>12.08</v>
      </c>
      <c r="L105" s="15">
        <v>15.82</v>
      </c>
      <c r="M105" s="54"/>
      <c r="N105" s="15">
        <v>37.371643880999997</v>
      </c>
      <c r="O105" s="15">
        <v>22.972677591</v>
      </c>
      <c r="P105" s="15" t="s">
        <v>13</v>
      </c>
      <c r="Q105" s="16" t="s">
        <v>13</v>
      </c>
      <c r="R105" s="37" t="s">
        <v>607</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354</v>
      </c>
      <c r="D106" s="17" t="s">
        <v>355</v>
      </c>
      <c r="E106" s="17">
        <v>2</v>
      </c>
      <c r="F106" s="14" t="s">
        <v>29</v>
      </c>
      <c r="G106" s="14" t="s">
        <v>29</v>
      </c>
      <c r="H106" s="14" t="s">
        <v>29</v>
      </c>
      <c r="I106" s="14"/>
      <c r="J106" s="14" t="s">
        <v>29</v>
      </c>
      <c r="K106" s="14" t="s">
        <v>29</v>
      </c>
      <c r="L106" s="14" t="s">
        <v>29</v>
      </c>
      <c r="M106" s="54"/>
      <c r="N106" s="14" t="s">
        <v>29</v>
      </c>
      <c r="O106" s="31" t="s">
        <v>29</v>
      </c>
      <c r="P106" s="31" t="s">
        <v>29</v>
      </c>
      <c r="Q106" s="17" t="s">
        <v>29</v>
      </c>
      <c r="R106" s="38" t="s">
        <v>30</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428</v>
      </c>
      <c r="D107" s="16" t="s">
        <v>429</v>
      </c>
      <c r="E107" s="16">
        <v>3</v>
      </c>
      <c r="F107" s="15">
        <v>2.11</v>
      </c>
      <c r="G107" s="15">
        <v>1.62</v>
      </c>
      <c r="H107" s="15">
        <v>1.1299999999999999</v>
      </c>
      <c r="I107" s="14"/>
      <c r="J107" s="15">
        <v>2.35</v>
      </c>
      <c r="K107" s="15">
        <v>3.32</v>
      </c>
      <c r="L107" s="15">
        <v>4.8899999999999997</v>
      </c>
      <c r="M107" s="54"/>
      <c r="N107" s="15">
        <v>42.871488685000003</v>
      </c>
      <c r="O107" s="15">
        <v>1.4190944544999999</v>
      </c>
      <c r="P107" s="15" t="s">
        <v>13</v>
      </c>
      <c r="Q107" s="16" t="s">
        <v>13</v>
      </c>
      <c r="R107" s="37" t="s">
        <v>608</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404</v>
      </c>
      <c r="D108" s="17" t="s">
        <v>405</v>
      </c>
      <c r="E108" s="17">
        <v>3</v>
      </c>
      <c r="F108" s="14">
        <v>1.85</v>
      </c>
      <c r="G108" s="14">
        <v>1.4</v>
      </c>
      <c r="H108" s="14">
        <v>0.96</v>
      </c>
      <c r="I108" s="14"/>
      <c r="J108" s="14">
        <v>2.06</v>
      </c>
      <c r="K108" s="14">
        <v>2.94</v>
      </c>
      <c r="L108" s="14">
        <v>4.38</v>
      </c>
      <c r="M108" s="54"/>
      <c r="N108" s="14">
        <v>47.694527610000002</v>
      </c>
      <c r="O108" s="31">
        <v>3.2381004090999999</v>
      </c>
      <c r="P108" s="31" t="s">
        <v>13</v>
      </c>
      <c r="Q108" s="17" t="s">
        <v>13</v>
      </c>
      <c r="R108" s="38" t="s">
        <v>609</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150</v>
      </c>
      <c r="D109" s="16" t="s">
        <v>151</v>
      </c>
      <c r="E109" s="16">
        <v>0</v>
      </c>
      <c r="F109" s="15">
        <v>3.37</v>
      </c>
      <c r="G109" s="15">
        <v>2.96</v>
      </c>
      <c r="H109" s="15">
        <v>2.56</v>
      </c>
      <c r="I109" s="14"/>
      <c r="J109" s="15">
        <v>3.5</v>
      </c>
      <c r="K109" s="15">
        <v>4.3</v>
      </c>
      <c r="L109" s="15">
        <v>5.6</v>
      </c>
      <c r="M109" s="54"/>
      <c r="N109" s="15">
        <v>42.366368250000001</v>
      </c>
      <c r="O109" s="15">
        <v>5.5408798181999996</v>
      </c>
      <c r="P109" s="15" t="s">
        <v>13</v>
      </c>
      <c r="Q109" s="16" t="s">
        <v>13</v>
      </c>
      <c r="R109" s="37" t="s">
        <v>610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152</v>
      </c>
      <c r="D110" s="17" t="s">
        <v>153</v>
      </c>
      <c r="E110" s="17">
        <v>3</v>
      </c>
      <c r="F110" s="14">
        <v>20.03</v>
      </c>
      <c r="G110" s="14">
        <v>18.66</v>
      </c>
      <c r="H110" s="14">
        <v>17.3</v>
      </c>
      <c r="I110" s="14"/>
      <c r="J110" s="14">
        <v>20.440000000000001</v>
      </c>
      <c r="K110" s="14">
        <v>23.16</v>
      </c>
      <c r="L110" s="14">
        <v>27.58</v>
      </c>
      <c r="M110" s="54"/>
      <c r="N110" s="14">
        <v>41.921568186000002</v>
      </c>
      <c r="O110" s="31">
        <v>49.897937136000003</v>
      </c>
      <c r="P110" s="31" t="s">
        <v>13</v>
      </c>
      <c r="Q110" s="17" t="s">
        <v>13</v>
      </c>
      <c r="R110" s="38" t="s">
        <v>611</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154</v>
      </c>
      <c r="D111" s="16" t="s">
        <v>155</v>
      </c>
      <c r="E111" s="16">
        <v>5</v>
      </c>
      <c r="F111" s="15">
        <v>24.74</v>
      </c>
      <c r="G111" s="15">
        <v>22.48</v>
      </c>
      <c r="H111" s="15">
        <v>20.22</v>
      </c>
      <c r="I111" s="14"/>
      <c r="J111" s="15">
        <v>30.62</v>
      </c>
      <c r="K111" s="15">
        <v>35.130000000000003</v>
      </c>
      <c r="L111" s="15">
        <v>42.43</v>
      </c>
      <c r="M111" s="54"/>
      <c r="N111" s="15">
        <v>56.547931908999999</v>
      </c>
      <c r="O111" s="15">
        <v>55.648861091000001</v>
      </c>
      <c r="P111" s="15" t="s">
        <v>13</v>
      </c>
      <c r="Q111" s="16" t="s">
        <v>16</v>
      </c>
      <c r="R111" s="37" t="s">
        <v>612</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156</v>
      </c>
      <c r="D112" s="17" t="s">
        <v>157</v>
      </c>
      <c r="E112" s="17">
        <v>6</v>
      </c>
      <c r="F112" s="14">
        <v>95.1</v>
      </c>
      <c r="G112" s="14">
        <v>68.22</v>
      </c>
      <c r="H112" s="14">
        <v>41.35</v>
      </c>
      <c r="I112" s="14"/>
      <c r="J112" s="14">
        <v>99.87</v>
      </c>
      <c r="K112" s="14">
        <v>153.61000000000001</v>
      </c>
      <c r="L112" s="14">
        <v>240.57</v>
      </c>
      <c r="M112" s="54"/>
      <c r="N112" s="14">
        <v>37.701096962999998</v>
      </c>
      <c r="O112" s="31">
        <v>39.766945706000001</v>
      </c>
      <c r="P112" s="31" t="s">
        <v>16</v>
      </c>
      <c r="Q112" s="17" t="s">
        <v>13</v>
      </c>
      <c r="R112" s="38" t="s">
        <v>613</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158</v>
      </c>
      <c r="D113" s="16" t="s">
        <v>159</v>
      </c>
      <c r="E113" s="16">
        <v>5</v>
      </c>
      <c r="F113" s="15">
        <v>12.74</v>
      </c>
      <c r="G113" s="15">
        <v>11.62</v>
      </c>
      <c r="H113" s="15">
        <v>10.5</v>
      </c>
      <c r="I113" s="14"/>
      <c r="J113" s="15">
        <v>13.01</v>
      </c>
      <c r="K113" s="15">
        <v>15.24</v>
      </c>
      <c r="L113" s="15">
        <v>18.850000000000001</v>
      </c>
      <c r="M113" s="54"/>
      <c r="N113" s="15">
        <v>39.747731344999998</v>
      </c>
      <c r="O113" s="15">
        <v>24.276836182</v>
      </c>
      <c r="P113" s="15" t="s">
        <v>16</v>
      </c>
      <c r="Q113" s="16" t="s">
        <v>13</v>
      </c>
      <c r="R113" s="37" t="s">
        <v>614</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160</v>
      </c>
      <c r="D114" s="17" t="s">
        <v>161</v>
      </c>
      <c r="E114" s="17">
        <v>5</v>
      </c>
      <c r="F114" s="14">
        <v>28.36</v>
      </c>
      <c r="G114" s="14">
        <v>22.54</v>
      </c>
      <c r="H114" s="14">
        <v>16.73</v>
      </c>
      <c r="I114" s="14"/>
      <c r="J114" s="14">
        <v>45.57</v>
      </c>
      <c r="K114" s="14">
        <v>57.19</v>
      </c>
      <c r="L114" s="14">
        <v>76</v>
      </c>
      <c r="M114" s="54"/>
      <c r="N114" s="14">
        <v>60.127104054999997</v>
      </c>
      <c r="O114" s="31">
        <v>54.106597291</v>
      </c>
      <c r="P114" s="31" t="s">
        <v>13</v>
      </c>
      <c r="Q114" s="17" t="s">
        <v>16</v>
      </c>
      <c r="R114" s="38" t="s">
        <v>615</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162</v>
      </c>
      <c r="D115" s="16" t="s">
        <v>163</v>
      </c>
      <c r="E115" s="16">
        <v>2</v>
      </c>
      <c r="F115" s="15">
        <v>8.8000000000000007</v>
      </c>
      <c r="G115" s="15">
        <v>8.17</v>
      </c>
      <c r="H115" s="15">
        <v>7.55</v>
      </c>
      <c r="I115" s="14"/>
      <c r="J115" s="15">
        <v>9.0500000000000007</v>
      </c>
      <c r="K115" s="15">
        <v>10.29</v>
      </c>
      <c r="L115" s="15">
        <v>12.3</v>
      </c>
      <c r="M115" s="54"/>
      <c r="N115" s="15">
        <v>49.987880263000001</v>
      </c>
      <c r="O115" s="15">
        <v>8.5102066363999995</v>
      </c>
      <c r="P115" s="15" t="s">
        <v>13</v>
      </c>
      <c r="Q115" s="16" t="s">
        <v>13</v>
      </c>
      <c r="R115" s="37" t="s">
        <v>616</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164</v>
      </c>
      <c r="D116" s="17" t="s">
        <v>165</v>
      </c>
      <c r="E116" s="17">
        <v>1</v>
      </c>
      <c r="F116" s="14">
        <v>7.86</v>
      </c>
      <c r="G116" s="14">
        <v>7.19</v>
      </c>
      <c r="H116" s="14">
        <v>6.52</v>
      </c>
      <c r="I116" s="14"/>
      <c r="J116" s="14">
        <v>7.95</v>
      </c>
      <c r="K116" s="14">
        <v>9.2799999999999994</v>
      </c>
      <c r="L116" s="14">
        <v>11.45</v>
      </c>
      <c r="M116" s="54"/>
      <c r="N116" s="14">
        <v>47.944026344000001</v>
      </c>
      <c r="O116" s="31">
        <v>4.4279834999999999</v>
      </c>
      <c r="P116" s="31" t="s">
        <v>13</v>
      </c>
      <c r="Q116" s="17" t="s">
        <v>13</v>
      </c>
      <c r="R116" s="38" t="s">
        <v>617</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166</v>
      </c>
      <c r="D117" s="16" t="s">
        <v>167</v>
      </c>
      <c r="E117" s="16">
        <v>9</v>
      </c>
      <c r="F117" s="15">
        <v>54.44</v>
      </c>
      <c r="G117" s="15">
        <v>51.67</v>
      </c>
      <c r="H117" s="15">
        <v>48.9</v>
      </c>
      <c r="I117" s="14"/>
      <c r="J117" s="15">
        <v>58.88</v>
      </c>
      <c r="K117" s="15">
        <v>64.41</v>
      </c>
      <c r="L117" s="15">
        <v>73.349999999999994</v>
      </c>
      <c r="M117" s="54"/>
      <c r="N117" s="15">
        <v>72.707606795000004</v>
      </c>
      <c r="O117" s="15">
        <v>17.451905136000001</v>
      </c>
      <c r="P117" s="15" t="s">
        <v>16</v>
      </c>
      <c r="Q117" s="16" t="s">
        <v>16</v>
      </c>
      <c r="R117" s="37" t="s">
        <v>618</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168</v>
      </c>
      <c r="D118" s="17" t="s">
        <v>169</v>
      </c>
      <c r="E118" s="17">
        <v>9</v>
      </c>
      <c r="F118" s="14">
        <v>28.76</v>
      </c>
      <c r="G118" s="14">
        <v>27.06</v>
      </c>
      <c r="H118" s="14">
        <v>25.37</v>
      </c>
      <c r="I118" s="14"/>
      <c r="J118" s="14">
        <v>32.04</v>
      </c>
      <c r="K118" s="14">
        <v>35.42</v>
      </c>
      <c r="L118" s="14">
        <v>40.89</v>
      </c>
      <c r="M118" s="54"/>
      <c r="N118" s="14">
        <v>66.796781494000001</v>
      </c>
      <c r="O118" s="31">
        <v>70.710573636000007</v>
      </c>
      <c r="P118" s="31" t="s">
        <v>16</v>
      </c>
      <c r="Q118" s="17" t="s">
        <v>16</v>
      </c>
      <c r="R118" s="38" t="s">
        <v>619</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170</v>
      </c>
      <c r="D119" s="16" t="s">
        <v>620</v>
      </c>
      <c r="E119" s="16">
        <v>10</v>
      </c>
      <c r="F119" s="15">
        <v>13.42</v>
      </c>
      <c r="G119" s="15">
        <v>12.68</v>
      </c>
      <c r="H119" s="15">
        <v>11.94</v>
      </c>
      <c r="I119" s="14"/>
      <c r="J119" s="15">
        <v>14.8</v>
      </c>
      <c r="K119" s="15">
        <v>16.27</v>
      </c>
      <c r="L119" s="15">
        <v>18.66</v>
      </c>
      <c r="M119" s="54"/>
      <c r="N119" s="15">
        <v>68.140569294000002</v>
      </c>
      <c r="O119" s="15">
        <v>1.3387444545</v>
      </c>
      <c r="P119" s="15" t="s">
        <v>16</v>
      </c>
      <c r="Q119" s="16" t="s">
        <v>16</v>
      </c>
      <c r="R119" s="37" t="s">
        <v>621</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170</v>
      </c>
      <c r="D120" s="17" t="s">
        <v>171</v>
      </c>
      <c r="E120" s="17">
        <v>9</v>
      </c>
      <c r="F120" s="14">
        <v>13.33</v>
      </c>
      <c r="G120" s="14">
        <v>12.46</v>
      </c>
      <c r="H120" s="14">
        <v>11.59</v>
      </c>
      <c r="I120" s="14"/>
      <c r="J120" s="14">
        <v>15.05</v>
      </c>
      <c r="K120" s="14">
        <v>16.78</v>
      </c>
      <c r="L120" s="14">
        <v>19.579999999999998</v>
      </c>
      <c r="M120" s="54"/>
      <c r="N120" s="14">
        <v>64.745231150999999</v>
      </c>
      <c r="O120" s="31">
        <v>496.88615844999998</v>
      </c>
      <c r="P120" s="31" t="s">
        <v>16</v>
      </c>
      <c r="Q120" s="17" t="s">
        <v>16</v>
      </c>
      <c r="R120" s="38" t="s">
        <v>622</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172</v>
      </c>
      <c r="D121" s="16" t="s">
        <v>173</v>
      </c>
      <c r="E121" s="16">
        <v>9</v>
      </c>
      <c r="F121" s="15">
        <v>44.3</v>
      </c>
      <c r="G121" s="15">
        <v>41.68</v>
      </c>
      <c r="H121" s="15">
        <v>39.07</v>
      </c>
      <c r="I121" s="14"/>
      <c r="J121" s="15">
        <v>47.33</v>
      </c>
      <c r="K121" s="15">
        <v>52.55</v>
      </c>
      <c r="L121" s="15">
        <v>61</v>
      </c>
      <c r="M121" s="54"/>
      <c r="N121" s="15">
        <v>71.950535149000004</v>
      </c>
      <c r="O121" s="15">
        <v>102.37492209</v>
      </c>
      <c r="P121" s="15" t="s">
        <v>16</v>
      </c>
      <c r="Q121" s="16" t="s">
        <v>16</v>
      </c>
      <c r="R121" s="37" t="s">
        <v>623</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174</v>
      </c>
      <c r="E122" s="17">
        <v>9</v>
      </c>
      <c r="F122" s="14">
        <v>41.94</v>
      </c>
      <c r="G122" s="14">
        <v>39.049999999999997</v>
      </c>
      <c r="H122" s="14">
        <v>36.159999999999997</v>
      </c>
      <c r="I122" s="14"/>
      <c r="J122" s="14">
        <v>47.4</v>
      </c>
      <c r="K122" s="14">
        <v>53.17</v>
      </c>
      <c r="L122" s="14">
        <v>62.51</v>
      </c>
      <c r="M122" s="54"/>
      <c r="N122" s="14">
        <v>64.818563916000002</v>
      </c>
      <c r="O122" s="31">
        <v>1072.3028887</v>
      </c>
      <c r="P122" s="31" t="s">
        <v>16</v>
      </c>
      <c r="Q122" s="17" t="s">
        <v>16</v>
      </c>
      <c r="R122" s="38" t="s">
        <v>624</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356</v>
      </c>
      <c r="D123" s="16" t="s">
        <v>175</v>
      </c>
      <c r="E123" s="16">
        <v>2</v>
      </c>
      <c r="F123" s="15">
        <v>2</v>
      </c>
      <c r="G123" s="15">
        <v>1.42</v>
      </c>
      <c r="H123" s="15">
        <v>0.85</v>
      </c>
      <c r="I123" s="14"/>
      <c r="J123" s="15">
        <v>2.06</v>
      </c>
      <c r="K123" s="15">
        <v>3.2</v>
      </c>
      <c r="L123" s="15">
        <v>5.05</v>
      </c>
      <c r="M123" s="54"/>
      <c r="N123" s="15">
        <v>33.195552372999998</v>
      </c>
      <c r="O123" s="15">
        <v>3.3499912727000001</v>
      </c>
      <c r="P123" s="15" t="s">
        <v>13</v>
      </c>
      <c r="Q123" s="16" t="s">
        <v>13</v>
      </c>
      <c r="R123" s="37" t="s">
        <v>625</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176</v>
      </c>
      <c r="D124" s="17" t="s">
        <v>177</v>
      </c>
      <c r="E124" s="17">
        <v>0</v>
      </c>
      <c r="F124" s="14">
        <v>60.01</v>
      </c>
      <c r="G124" s="14">
        <v>51.19</v>
      </c>
      <c r="H124" s="14">
        <v>42.38</v>
      </c>
      <c r="I124" s="14"/>
      <c r="J124" s="14">
        <v>61.11</v>
      </c>
      <c r="K124" s="14">
        <v>78.73</v>
      </c>
      <c r="L124" s="14">
        <v>107.25</v>
      </c>
      <c r="M124" s="54"/>
      <c r="N124" s="14">
        <v>38.703985156999998</v>
      </c>
      <c r="O124" s="31">
        <v>57.309973166999995</v>
      </c>
      <c r="P124" s="31" t="s">
        <v>13</v>
      </c>
      <c r="Q124" s="17" t="s">
        <v>13</v>
      </c>
      <c r="R124" s="38" t="s">
        <v>626</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178</v>
      </c>
      <c r="D125" s="16" t="s">
        <v>179</v>
      </c>
      <c r="E125" s="16">
        <v>6</v>
      </c>
      <c r="F125" s="15">
        <v>10.3</v>
      </c>
      <c r="G125" s="15">
        <v>8.39</v>
      </c>
      <c r="H125" s="15">
        <v>6.49</v>
      </c>
      <c r="I125" s="14"/>
      <c r="J125" s="15">
        <v>10.84</v>
      </c>
      <c r="K125" s="15">
        <v>14.64</v>
      </c>
      <c r="L125" s="15">
        <v>20.81</v>
      </c>
      <c r="M125" s="54"/>
      <c r="N125" s="15">
        <v>46.454827635000001</v>
      </c>
      <c r="O125" s="15">
        <v>48.789456363999996</v>
      </c>
      <c r="P125" s="15" t="s">
        <v>16</v>
      </c>
      <c r="Q125" s="16" t="s">
        <v>13</v>
      </c>
      <c r="R125" s="37" t="s">
        <v>627</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357</v>
      </c>
      <c r="D126" s="17" t="s">
        <v>180</v>
      </c>
      <c r="E126" s="17">
        <v>10</v>
      </c>
      <c r="F126" s="14">
        <v>169.86</v>
      </c>
      <c r="G126" s="14">
        <v>159.69</v>
      </c>
      <c r="H126" s="14">
        <v>149.52000000000001</v>
      </c>
      <c r="I126" s="14"/>
      <c r="J126" s="14">
        <v>177.47</v>
      </c>
      <c r="K126" s="14">
        <v>197.8</v>
      </c>
      <c r="L126" s="14">
        <v>230.7</v>
      </c>
      <c r="M126" s="54"/>
      <c r="N126" s="14">
        <v>56.834971875999997</v>
      </c>
      <c r="O126" s="31">
        <v>4.5885087827</v>
      </c>
      <c r="P126" s="31" t="s">
        <v>16</v>
      </c>
      <c r="Q126" s="17" t="s">
        <v>16</v>
      </c>
      <c r="R126" s="38" t="s">
        <v>628</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181</v>
      </c>
      <c r="D127" s="16" t="s">
        <v>182</v>
      </c>
      <c r="E127" s="16">
        <v>5</v>
      </c>
      <c r="F127" s="15">
        <v>5.47</v>
      </c>
      <c r="G127" s="15">
        <v>4.38</v>
      </c>
      <c r="H127" s="15">
        <v>3.29</v>
      </c>
      <c r="I127" s="14"/>
      <c r="J127" s="15">
        <v>8.82</v>
      </c>
      <c r="K127" s="15">
        <v>10.99</v>
      </c>
      <c r="L127" s="15">
        <v>14.51</v>
      </c>
      <c r="M127" s="54"/>
      <c r="N127" s="15">
        <v>49.881304299999996</v>
      </c>
      <c r="O127" s="15">
        <v>5.0625181363999996</v>
      </c>
      <c r="P127" s="15" t="s">
        <v>13</v>
      </c>
      <c r="Q127" s="16" t="s">
        <v>16</v>
      </c>
      <c r="R127" s="37" t="s">
        <v>629</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183</v>
      </c>
      <c r="D128" s="17" t="s">
        <v>184</v>
      </c>
      <c r="E128" s="17">
        <v>2</v>
      </c>
      <c r="F128" s="14">
        <v>6.33</v>
      </c>
      <c r="G128" s="14">
        <v>5.53</v>
      </c>
      <c r="H128" s="14">
        <v>4.7300000000000004</v>
      </c>
      <c r="I128" s="14"/>
      <c r="J128" s="14">
        <v>6.45</v>
      </c>
      <c r="K128" s="14">
        <v>8.0399999999999991</v>
      </c>
      <c r="L128" s="14">
        <v>10.62</v>
      </c>
      <c r="M128" s="54"/>
      <c r="N128" s="14">
        <v>37.232348244000001</v>
      </c>
      <c r="O128" s="31">
        <v>5.4489050908999994</v>
      </c>
      <c r="P128" s="31" t="s">
        <v>13</v>
      </c>
      <c r="Q128" s="17" t="s">
        <v>13</v>
      </c>
      <c r="R128" s="38" t="s">
        <v>630</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631</v>
      </c>
      <c r="D129" s="16" t="s">
        <v>632</v>
      </c>
      <c r="E129" s="16">
        <v>5</v>
      </c>
      <c r="F129" s="15">
        <v>293.52</v>
      </c>
      <c r="G129" s="15">
        <v>224.19</v>
      </c>
      <c r="H129" s="15">
        <v>154.87</v>
      </c>
      <c r="I129" s="14"/>
      <c r="J129" s="15">
        <v>316.01</v>
      </c>
      <c r="K129" s="15">
        <v>454.65</v>
      </c>
      <c r="L129" s="15">
        <v>679</v>
      </c>
      <c r="M129" s="54"/>
      <c r="N129" s="15">
        <v>50.307994354999998</v>
      </c>
      <c r="O129" s="15">
        <v>3.8786448291000002</v>
      </c>
      <c r="P129" s="15" t="s">
        <v>16</v>
      </c>
      <c r="Q129" s="16" t="s">
        <v>13</v>
      </c>
      <c r="R129" s="37" t="s">
        <v>633</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185</v>
      </c>
      <c r="D130" s="17" t="s">
        <v>186</v>
      </c>
      <c r="E130" s="17">
        <v>6</v>
      </c>
      <c r="F130" s="14">
        <v>3.43</v>
      </c>
      <c r="G130" s="14">
        <v>3.18</v>
      </c>
      <c r="H130" s="14">
        <v>2.94</v>
      </c>
      <c r="I130" s="14"/>
      <c r="J130" s="14">
        <v>4.0199999999999996</v>
      </c>
      <c r="K130" s="14">
        <v>4.5</v>
      </c>
      <c r="L130" s="14">
        <v>5.29</v>
      </c>
      <c r="M130" s="54"/>
      <c r="N130" s="14">
        <v>62.343945677000001</v>
      </c>
      <c r="O130" s="31">
        <v>3.3809813181999999</v>
      </c>
      <c r="P130" s="31" t="s">
        <v>13</v>
      </c>
      <c r="Q130" s="17" t="s">
        <v>16</v>
      </c>
      <c r="R130" s="38" t="s">
        <v>634</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185</v>
      </c>
      <c r="D131" s="16" t="s">
        <v>187</v>
      </c>
      <c r="E131" s="16">
        <v>6</v>
      </c>
      <c r="F131" s="15">
        <v>3.43</v>
      </c>
      <c r="G131" s="15">
        <v>3.19</v>
      </c>
      <c r="H131" s="15">
        <v>2.96</v>
      </c>
      <c r="I131" s="14"/>
      <c r="J131" s="15">
        <v>4</v>
      </c>
      <c r="K131" s="15">
        <v>4.46</v>
      </c>
      <c r="L131" s="15">
        <v>5.22</v>
      </c>
      <c r="M131" s="54"/>
      <c r="N131" s="15">
        <v>60.186561369000003</v>
      </c>
      <c r="O131" s="15">
        <v>18.183924455</v>
      </c>
      <c r="P131" s="15" t="s">
        <v>13</v>
      </c>
      <c r="Q131" s="16" t="s">
        <v>16</v>
      </c>
      <c r="R131" s="37" t="s">
        <v>635</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188</v>
      </c>
      <c r="E132" s="17">
        <v>7</v>
      </c>
      <c r="F132" s="14">
        <v>17.13</v>
      </c>
      <c r="G132" s="14">
        <v>15.9</v>
      </c>
      <c r="H132" s="14">
        <v>14.68</v>
      </c>
      <c r="I132" s="14"/>
      <c r="J132" s="14">
        <v>20.05</v>
      </c>
      <c r="K132" s="14">
        <v>22.49</v>
      </c>
      <c r="L132" s="14">
        <v>26.44</v>
      </c>
      <c r="M132" s="54"/>
      <c r="N132" s="14">
        <v>67.376420074999999</v>
      </c>
      <c r="O132" s="31">
        <v>83.059353000000002</v>
      </c>
      <c r="P132" s="31" t="s">
        <v>13</v>
      </c>
      <c r="Q132" s="17" t="s">
        <v>16</v>
      </c>
      <c r="R132" s="38" t="s">
        <v>636</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430</v>
      </c>
      <c r="D133" s="16" t="s">
        <v>431</v>
      </c>
      <c r="E133" s="16">
        <v>6</v>
      </c>
      <c r="F133" s="15">
        <v>40.74</v>
      </c>
      <c r="G133" s="15">
        <v>31.96</v>
      </c>
      <c r="H133" s="15">
        <v>23.18</v>
      </c>
      <c r="I133" s="14"/>
      <c r="J133" s="15">
        <v>43.24</v>
      </c>
      <c r="K133" s="15">
        <v>60.79</v>
      </c>
      <c r="L133" s="15">
        <v>89.19</v>
      </c>
      <c r="M133" s="54"/>
      <c r="N133" s="15">
        <v>44.759225065000003</v>
      </c>
      <c r="O133" s="15">
        <v>2.9008903577000003</v>
      </c>
      <c r="P133" s="15" t="s">
        <v>16</v>
      </c>
      <c r="Q133" s="16" t="s">
        <v>13</v>
      </c>
      <c r="R133" s="37" t="s">
        <v>637</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189</v>
      </c>
      <c r="D134" s="17" t="s">
        <v>190</v>
      </c>
      <c r="E134" s="17">
        <v>2</v>
      </c>
      <c r="F134" s="14">
        <v>10.36</v>
      </c>
      <c r="G134" s="14">
        <v>8.0299999999999994</v>
      </c>
      <c r="H134" s="14">
        <v>5.7</v>
      </c>
      <c r="I134" s="14"/>
      <c r="J134" s="14">
        <v>10.8</v>
      </c>
      <c r="K134" s="14">
        <v>15.45</v>
      </c>
      <c r="L134" s="14">
        <v>22.98</v>
      </c>
      <c r="M134" s="54"/>
      <c r="N134" s="14">
        <v>40.559697231999998</v>
      </c>
      <c r="O134" s="31">
        <v>4.6474792272999998</v>
      </c>
      <c r="P134" s="31" t="s">
        <v>13</v>
      </c>
      <c r="Q134" s="17" t="s">
        <v>13</v>
      </c>
      <c r="R134" s="38" t="s">
        <v>638</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191</v>
      </c>
      <c r="D135" s="16" t="s">
        <v>192</v>
      </c>
      <c r="E135" s="16">
        <v>0</v>
      </c>
      <c r="F135" s="15">
        <v>2.9</v>
      </c>
      <c r="G135" s="15">
        <v>1.82</v>
      </c>
      <c r="H135" s="15">
        <v>0.74</v>
      </c>
      <c r="I135" s="14"/>
      <c r="J135" s="15">
        <v>3</v>
      </c>
      <c r="K135" s="15">
        <v>5.15</v>
      </c>
      <c r="L135" s="15">
        <v>8.64</v>
      </c>
      <c r="M135" s="54"/>
      <c r="N135" s="15">
        <v>44.465970693000003</v>
      </c>
      <c r="O135" s="15">
        <v>10.6405615</v>
      </c>
      <c r="P135" s="15" t="s">
        <v>13</v>
      </c>
      <c r="Q135" s="16" t="s">
        <v>13</v>
      </c>
      <c r="R135" s="37" t="s">
        <v>639</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193</v>
      </c>
      <c r="D136" s="17" t="s">
        <v>194</v>
      </c>
      <c r="E136" s="17">
        <v>2</v>
      </c>
      <c r="F136" s="14">
        <v>38.76</v>
      </c>
      <c r="G136" s="14">
        <v>34.130000000000003</v>
      </c>
      <c r="H136" s="14">
        <v>29.5</v>
      </c>
      <c r="I136" s="14"/>
      <c r="J136" s="14">
        <v>39.85</v>
      </c>
      <c r="K136" s="14">
        <v>49.1</v>
      </c>
      <c r="L136" s="14">
        <v>64.08</v>
      </c>
      <c r="M136" s="54"/>
      <c r="N136" s="14">
        <v>37.834482426999998</v>
      </c>
      <c r="O136" s="31">
        <v>337.84580368000002</v>
      </c>
      <c r="P136" s="31" t="s">
        <v>13</v>
      </c>
      <c r="Q136" s="17" t="s">
        <v>13</v>
      </c>
      <c r="R136" s="38" t="s">
        <v>640</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193</v>
      </c>
      <c r="D137" s="16" t="s">
        <v>641</v>
      </c>
      <c r="E137" s="16">
        <v>3</v>
      </c>
      <c r="F137" s="15">
        <v>37.64</v>
      </c>
      <c r="G137" s="15">
        <v>33.29</v>
      </c>
      <c r="H137" s="15">
        <v>28.95</v>
      </c>
      <c r="I137" s="14"/>
      <c r="J137" s="15">
        <v>38.299999999999997</v>
      </c>
      <c r="K137" s="15">
        <v>46.98</v>
      </c>
      <c r="L137" s="15">
        <v>61.02</v>
      </c>
      <c r="M137" s="54"/>
      <c r="N137" s="15">
        <v>39.610558400000002</v>
      </c>
      <c r="O137" s="15">
        <v>7.9965735909000006</v>
      </c>
      <c r="P137" s="15" t="s">
        <v>13</v>
      </c>
      <c r="Q137" s="16" t="s">
        <v>13</v>
      </c>
      <c r="R137" s="37" t="s">
        <v>642</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195</v>
      </c>
      <c r="D138" s="17" t="s">
        <v>196</v>
      </c>
      <c r="E138" s="17">
        <v>5</v>
      </c>
      <c r="F138" s="14">
        <v>26.53</v>
      </c>
      <c r="G138" s="14">
        <v>24.56</v>
      </c>
      <c r="H138" s="14">
        <v>22.59</v>
      </c>
      <c r="I138" s="14"/>
      <c r="J138" s="14">
        <v>27.11</v>
      </c>
      <c r="K138" s="14">
        <v>31.04</v>
      </c>
      <c r="L138" s="14">
        <v>37.4</v>
      </c>
      <c r="M138" s="54"/>
      <c r="N138" s="14">
        <v>47.059251672000002</v>
      </c>
      <c r="O138" s="31">
        <v>17.898162455000001</v>
      </c>
      <c r="P138" s="31" t="s">
        <v>16</v>
      </c>
      <c r="Q138" s="17" t="s">
        <v>13</v>
      </c>
      <c r="R138" s="38" t="s">
        <v>643</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197</v>
      </c>
      <c r="D139" s="16" t="s">
        <v>198</v>
      </c>
      <c r="E139" s="16">
        <v>2</v>
      </c>
      <c r="F139" s="15">
        <v>13.69</v>
      </c>
      <c r="G139" s="15">
        <v>12.71</v>
      </c>
      <c r="H139" s="15">
        <v>11.74</v>
      </c>
      <c r="I139" s="14"/>
      <c r="J139" s="15">
        <v>14.15</v>
      </c>
      <c r="K139" s="15">
        <v>16.09</v>
      </c>
      <c r="L139" s="15">
        <v>19.23</v>
      </c>
      <c r="M139" s="54"/>
      <c r="N139" s="15">
        <v>44.198609595000001</v>
      </c>
      <c r="O139" s="15">
        <v>218.45989191000001</v>
      </c>
      <c r="P139" s="15" t="s">
        <v>13</v>
      </c>
      <c r="Q139" s="16" t="s">
        <v>13</v>
      </c>
      <c r="R139" s="37" t="s">
        <v>644</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199</v>
      </c>
      <c r="D140" s="17" t="s">
        <v>200</v>
      </c>
      <c r="E140" s="17">
        <v>8</v>
      </c>
      <c r="F140" s="14">
        <v>3.85</v>
      </c>
      <c r="G140" s="14">
        <v>3.6</v>
      </c>
      <c r="H140" s="14">
        <v>3.36</v>
      </c>
      <c r="I140" s="14"/>
      <c r="J140" s="14">
        <v>4.3099999999999996</v>
      </c>
      <c r="K140" s="14">
        <v>4.79</v>
      </c>
      <c r="L140" s="14">
        <v>5.58</v>
      </c>
      <c r="M140" s="54"/>
      <c r="N140" s="14">
        <v>50.361957898999997</v>
      </c>
      <c r="O140" s="31">
        <v>13.114990409000001</v>
      </c>
      <c r="P140" s="31" t="s">
        <v>16</v>
      </c>
      <c r="Q140" s="17" t="s">
        <v>16</v>
      </c>
      <c r="R140" s="38" t="s">
        <v>645</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201</v>
      </c>
      <c r="D141" s="16" t="s">
        <v>202</v>
      </c>
      <c r="E141" s="16">
        <v>0</v>
      </c>
      <c r="F141" s="15">
        <v>17.38</v>
      </c>
      <c r="G141" s="15">
        <v>15</v>
      </c>
      <c r="H141" s="15">
        <v>12.63</v>
      </c>
      <c r="I141" s="14"/>
      <c r="J141" s="15">
        <v>17.649999999999999</v>
      </c>
      <c r="K141" s="15">
        <v>22.39</v>
      </c>
      <c r="L141" s="15">
        <v>30.07</v>
      </c>
      <c r="M141" s="54"/>
      <c r="N141" s="15">
        <v>33.193619486000003</v>
      </c>
      <c r="O141" s="15">
        <v>9.2270054545000004</v>
      </c>
      <c r="P141" s="15" t="s">
        <v>13</v>
      </c>
      <c r="Q141" s="16" t="s">
        <v>13</v>
      </c>
      <c r="R141" s="37" t="s">
        <v>646</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203</v>
      </c>
      <c r="D142" s="17" t="s">
        <v>204</v>
      </c>
      <c r="E142" s="17">
        <v>6</v>
      </c>
      <c r="F142" s="14">
        <v>4.51</v>
      </c>
      <c r="G142" s="14">
        <v>2.58</v>
      </c>
      <c r="H142" s="14">
        <v>0.66</v>
      </c>
      <c r="I142" s="14"/>
      <c r="J142" s="14">
        <v>10.25</v>
      </c>
      <c r="K142" s="14">
        <v>14.09</v>
      </c>
      <c r="L142" s="14">
        <v>20.309999999999999</v>
      </c>
      <c r="M142" s="54"/>
      <c r="N142" s="14">
        <v>56.695359572999998</v>
      </c>
      <c r="O142" s="31">
        <v>109.24403063</v>
      </c>
      <c r="P142" s="31" t="s">
        <v>13</v>
      </c>
      <c r="Q142" s="17" t="s">
        <v>16</v>
      </c>
      <c r="R142" s="38" t="s">
        <v>647</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205</v>
      </c>
      <c r="D143" s="16" t="s">
        <v>206</v>
      </c>
      <c r="E143" s="16">
        <v>3</v>
      </c>
      <c r="F143" s="15">
        <v>5.1100000000000003</v>
      </c>
      <c r="G143" s="15">
        <v>4.62</v>
      </c>
      <c r="H143" s="15">
        <v>4.1399999999999997</v>
      </c>
      <c r="I143" s="14"/>
      <c r="J143" s="15">
        <v>5.32</v>
      </c>
      <c r="K143" s="15">
        <v>6.28</v>
      </c>
      <c r="L143" s="15">
        <v>7.85</v>
      </c>
      <c r="M143" s="54"/>
      <c r="N143" s="15">
        <v>32.247885578999998</v>
      </c>
      <c r="O143" s="15">
        <v>4.7059105455000001</v>
      </c>
      <c r="P143" s="15" t="s">
        <v>13</v>
      </c>
      <c r="Q143" s="16" t="s">
        <v>13</v>
      </c>
      <c r="R143" s="37" t="s">
        <v>648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205</v>
      </c>
      <c r="D144" s="17" t="s">
        <v>207</v>
      </c>
      <c r="E144" s="17">
        <v>2</v>
      </c>
      <c r="F144" s="14">
        <v>5.54</v>
      </c>
      <c r="G144" s="14">
        <v>5.0599999999999996</v>
      </c>
      <c r="H144" s="14">
        <v>4.58</v>
      </c>
      <c r="I144" s="14"/>
      <c r="J144" s="14">
        <v>5.75</v>
      </c>
      <c r="K144" s="14">
        <v>6.7</v>
      </c>
      <c r="L144" s="14">
        <v>8.25</v>
      </c>
      <c r="M144" s="54"/>
      <c r="N144" s="14">
        <v>40.653843793999997</v>
      </c>
      <c r="O144" s="31">
        <v>40.736020454999995</v>
      </c>
      <c r="P144" s="31" t="s">
        <v>13</v>
      </c>
      <c r="Q144" s="17" t="s">
        <v>13</v>
      </c>
      <c r="R144" s="38" t="s">
        <v>649</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208</v>
      </c>
      <c r="D145" s="16" t="s">
        <v>209</v>
      </c>
      <c r="E145" s="16">
        <v>2</v>
      </c>
      <c r="F145" s="15">
        <v>15.17</v>
      </c>
      <c r="G145" s="15">
        <v>12.75</v>
      </c>
      <c r="H145" s="15">
        <v>10.33</v>
      </c>
      <c r="I145" s="14"/>
      <c r="J145" s="15">
        <v>15.68</v>
      </c>
      <c r="K145" s="15">
        <v>20.51</v>
      </c>
      <c r="L145" s="15">
        <v>28.34</v>
      </c>
      <c r="M145" s="54"/>
      <c r="N145" s="15">
        <v>34.982877993999999</v>
      </c>
      <c r="O145" s="15">
        <v>102.98255431000001</v>
      </c>
      <c r="P145" s="15" t="s">
        <v>13</v>
      </c>
      <c r="Q145" s="16" t="s">
        <v>13</v>
      </c>
      <c r="R145" s="37" t="s">
        <v>650</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210</v>
      </c>
      <c r="D146" s="17" t="s">
        <v>211</v>
      </c>
      <c r="E146" s="17">
        <v>7</v>
      </c>
      <c r="F146" s="14">
        <v>4.5</v>
      </c>
      <c r="G146" s="14">
        <v>3.98</v>
      </c>
      <c r="H146" s="14">
        <v>3.47</v>
      </c>
      <c r="I146" s="14"/>
      <c r="J146" s="14">
        <v>4.87</v>
      </c>
      <c r="K146" s="14">
        <v>5.89</v>
      </c>
      <c r="L146" s="14">
        <v>7.55</v>
      </c>
      <c r="M146" s="54"/>
      <c r="N146" s="14">
        <v>72.027386261000004</v>
      </c>
      <c r="O146" s="31">
        <v>5.3880257272999996</v>
      </c>
      <c r="P146" s="31" t="s">
        <v>16</v>
      </c>
      <c r="Q146" s="17" t="s">
        <v>16</v>
      </c>
      <c r="R146" s="38" t="s">
        <v>651</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453</v>
      </c>
      <c r="D147" s="16" t="s">
        <v>454</v>
      </c>
      <c r="E147" s="16">
        <v>2</v>
      </c>
      <c r="F147" s="15">
        <v>3.1</v>
      </c>
      <c r="G147" s="15">
        <v>2.88</v>
      </c>
      <c r="H147" s="15">
        <v>2.67</v>
      </c>
      <c r="I147" s="14"/>
      <c r="J147" s="15">
        <v>3.14</v>
      </c>
      <c r="K147" s="15">
        <v>3.56</v>
      </c>
      <c r="L147" s="15">
        <v>4.24</v>
      </c>
      <c r="M147" s="54"/>
      <c r="N147" s="15">
        <v>36.989549828999998</v>
      </c>
      <c r="O147" s="15">
        <v>1.2827034091</v>
      </c>
      <c r="P147" s="15" t="s">
        <v>13</v>
      </c>
      <c r="Q147" s="16" t="s">
        <v>13</v>
      </c>
      <c r="R147" s="37" t="s">
        <v>652</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212</v>
      </c>
      <c r="D148" s="17" t="s">
        <v>213</v>
      </c>
      <c r="E148" s="17">
        <v>4</v>
      </c>
      <c r="F148" s="14">
        <v>75.55</v>
      </c>
      <c r="G148" s="14">
        <v>70.2</v>
      </c>
      <c r="H148" s="14">
        <v>64.86</v>
      </c>
      <c r="I148" s="14"/>
      <c r="J148" s="14">
        <v>78.64</v>
      </c>
      <c r="K148" s="14">
        <v>89.32</v>
      </c>
      <c r="L148" s="14">
        <v>106.61</v>
      </c>
      <c r="M148" s="54"/>
      <c r="N148" s="14">
        <v>64.169117628999999</v>
      </c>
      <c r="O148" s="31">
        <v>35.261405788999994</v>
      </c>
      <c r="P148" s="31" t="s">
        <v>13</v>
      </c>
      <c r="Q148" s="17" t="s">
        <v>16</v>
      </c>
      <c r="R148" s="38" t="s">
        <v>653</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371</v>
      </c>
      <c r="D149" s="16" t="s">
        <v>372</v>
      </c>
      <c r="E149" s="16">
        <v>0</v>
      </c>
      <c r="F149" s="15">
        <v>58.6</v>
      </c>
      <c r="G149" s="15">
        <v>49.27</v>
      </c>
      <c r="H149" s="15">
        <v>39.94</v>
      </c>
      <c r="I149" s="14"/>
      <c r="J149" s="15">
        <v>60.89</v>
      </c>
      <c r="K149" s="15">
        <v>79.540000000000006</v>
      </c>
      <c r="L149" s="15">
        <v>109.72</v>
      </c>
      <c r="M149" s="54"/>
      <c r="N149" s="15">
        <v>19.759666625000001</v>
      </c>
      <c r="O149" s="15">
        <v>1.9612324091</v>
      </c>
      <c r="P149" s="15" t="s">
        <v>13</v>
      </c>
      <c r="Q149" s="16" t="s">
        <v>13</v>
      </c>
      <c r="R149" s="37" t="s">
        <v>654</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214</v>
      </c>
      <c r="D150" s="17" t="s">
        <v>215</v>
      </c>
      <c r="E150" s="17">
        <v>7</v>
      </c>
      <c r="F150" s="14">
        <v>106.23</v>
      </c>
      <c r="G150" s="14">
        <v>97.9</v>
      </c>
      <c r="H150" s="14">
        <v>89.57</v>
      </c>
      <c r="I150" s="14"/>
      <c r="J150" s="14">
        <v>124.45</v>
      </c>
      <c r="K150" s="14">
        <v>141.1</v>
      </c>
      <c r="L150" s="14">
        <v>168.04</v>
      </c>
      <c r="M150" s="54"/>
      <c r="N150" s="14">
        <v>63.886710602000001</v>
      </c>
      <c r="O150" s="31">
        <v>25.637023439</v>
      </c>
      <c r="P150" s="31" t="s">
        <v>13</v>
      </c>
      <c r="Q150" s="17" t="s">
        <v>16</v>
      </c>
      <c r="R150" s="38" t="s">
        <v>655</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216</v>
      </c>
      <c r="D151" s="16" t="s">
        <v>217</v>
      </c>
      <c r="E151" s="16">
        <v>6</v>
      </c>
      <c r="F151" s="15">
        <v>31.86</v>
      </c>
      <c r="G151" s="15">
        <v>30.45</v>
      </c>
      <c r="H151" s="15">
        <v>29.04</v>
      </c>
      <c r="I151" s="14"/>
      <c r="J151" s="15">
        <v>32.28</v>
      </c>
      <c r="K151" s="15">
        <v>35.090000000000003</v>
      </c>
      <c r="L151" s="15">
        <v>39.65</v>
      </c>
      <c r="M151" s="54"/>
      <c r="N151" s="15">
        <v>38.051458656000001</v>
      </c>
      <c r="O151" s="15">
        <v>5.3809097726999999</v>
      </c>
      <c r="P151" s="15" t="s">
        <v>16</v>
      </c>
      <c r="Q151" s="16" t="s">
        <v>13</v>
      </c>
      <c r="R151" s="37" t="s">
        <v>656</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358</v>
      </c>
      <c r="D152" s="17" t="s">
        <v>218</v>
      </c>
      <c r="E152" s="17">
        <v>5</v>
      </c>
      <c r="F152" s="14">
        <v>843.83</v>
      </c>
      <c r="G152" s="14">
        <v>593.15</v>
      </c>
      <c r="H152" s="14">
        <v>342.48</v>
      </c>
      <c r="I152" s="14"/>
      <c r="J152" s="14">
        <v>887</v>
      </c>
      <c r="K152" s="14">
        <v>1388.34</v>
      </c>
      <c r="L152" s="14">
        <v>2199.5700000000002</v>
      </c>
      <c r="M152" s="54"/>
      <c r="N152" s="14">
        <v>45.542478137000003</v>
      </c>
      <c r="O152" s="31">
        <v>113.43481206</v>
      </c>
      <c r="P152" s="31" t="s">
        <v>16</v>
      </c>
      <c r="Q152" s="17" t="s">
        <v>13</v>
      </c>
      <c r="R152" s="38" t="s">
        <v>657</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219</v>
      </c>
      <c r="D153" s="16" t="s">
        <v>220</v>
      </c>
      <c r="E153" s="16">
        <v>3</v>
      </c>
      <c r="F153" s="15">
        <v>80.12</v>
      </c>
      <c r="G153" s="15">
        <v>73.150000000000006</v>
      </c>
      <c r="H153" s="15">
        <v>66.19</v>
      </c>
      <c r="I153" s="14"/>
      <c r="J153" s="15">
        <v>97.94</v>
      </c>
      <c r="K153" s="15">
        <v>111.86</v>
      </c>
      <c r="L153" s="15">
        <v>134.4</v>
      </c>
      <c r="M153" s="54"/>
      <c r="N153" s="15">
        <v>47.874446505999998</v>
      </c>
      <c r="O153" s="15">
        <v>42.564472355999996</v>
      </c>
      <c r="P153" s="15" t="s">
        <v>13</v>
      </c>
      <c r="Q153" s="16" t="s">
        <v>16</v>
      </c>
      <c r="R153" s="37" t="s">
        <v>658</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221</v>
      </c>
      <c r="D154" s="17" t="s">
        <v>222</v>
      </c>
      <c r="E154" s="17">
        <v>9</v>
      </c>
      <c r="F154" s="14">
        <v>15.31</v>
      </c>
      <c r="G154" s="14">
        <v>14.28</v>
      </c>
      <c r="H154" s="14">
        <v>13.26</v>
      </c>
      <c r="I154" s="14"/>
      <c r="J154" s="14">
        <v>15.65</v>
      </c>
      <c r="K154" s="14">
        <v>17.690000000000001</v>
      </c>
      <c r="L154" s="14">
        <v>21</v>
      </c>
      <c r="M154" s="54"/>
      <c r="N154" s="14">
        <v>59.030874406999999</v>
      </c>
      <c r="O154" s="31">
        <v>13.407469863000001</v>
      </c>
      <c r="P154" s="31" t="s">
        <v>16</v>
      </c>
      <c r="Q154" s="17" t="s">
        <v>16</v>
      </c>
      <c r="R154" s="38" t="s">
        <v>659</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223</v>
      </c>
      <c r="D155" s="16" t="s">
        <v>224</v>
      </c>
      <c r="E155" s="16">
        <v>3</v>
      </c>
      <c r="F155" s="15">
        <v>3.46</v>
      </c>
      <c r="G155" s="15">
        <v>3.09</v>
      </c>
      <c r="H155" s="15">
        <v>2.72</v>
      </c>
      <c r="I155" s="14"/>
      <c r="J155" s="15">
        <v>3.63</v>
      </c>
      <c r="K155" s="15">
        <v>4.3600000000000003</v>
      </c>
      <c r="L155" s="15">
        <v>5.54</v>
      </c>
      <c r="M155" s="54"/>
      <c r="N155" s="15">
        <v>50.860693591</v>
      </c>
      <c r="O155" s="15">
        <v>37.982618000000002</v>
      </c>
      <c r="P155" s="15" t="s">
        <v>13</v>
      </c>
      <c r="Q155" s="16" t="s">
        <v>13</v>
      </c>
      <c r="R155" s="37" t="s">
        <v>660</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432</v>
      </c>
      <c r="D156" s="17" t="s">
        <v>433</v>
      </c>
      <c r="E156" s="17">
        <v>1</v>
      </c>
      <c r="F156" s="14">
        <v>3.2</v>
      </c>
      <c r="G156" s="14">
        <v>2.96</v>
      </c>
      <c r="H156" s="14">
        <v>2.73</v>
      </c>
      <c r="I156" s="14"/>
      <c r="J156" s="14">
        <v>3.24</v>
      </c>
      <c r="K156" s="14">
        <v>3.7</v>
      </c>
      <c r="L156" s="14">
        <v>4.4400000000000004</v>
      </c>
      <c r="M156" s="54"/>
      <c r="N156" s="14">
        <v>28.418409708999999</v>
      </c>
      <c r="O156" s="31">
        <v>2.2239218636000002</v>
      </c>
      <c r="P156" s="31" t="s">
        <v>13</v>
      </c>
      <c r="Q156" s="17" t="s">
        <v>13</v>
      </c>
      <c r="R156" s="38" t="s">
        <v>661</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225</v>
      </c>
      <c r="D157" s="16" t="s">
        <v>226</v>
      </c>
      <c r="E157" s="16">
        <v>6</v>
      </c>
      <c r="F157" s="15">
        <v>14.47</v>
      </c>
      <c r="G157" s="15">
        <v>13.16</v>
      </c>
      <c r="H157" s="15">
        <v>11.86</v>
      </c>
      <c r="I157" s="14"/>
      <c r="J157" s="15">
        <v>17.75</v>
      </c>
      <c r="K157" s="15">
        <v>20.350000000000001</v>
      </c>
      <c r="L157" s="15">
        <v>24.57</v>
      </c>
      <c r="M157" s="54"/>
      <c r="N157" s="15">
        <v>58.029237180999999</v>
      </c>
      <c r="O157" s="15">
        <v>130.09960144999999</v>
      </c>
      <c r="P157" s="15" t="s">
        <v>13</v>
      </c>
      <c r="Q157" s="16" t="s">
        <v>16</v>
      </c>
      <c r="R157" s="37" t="s">
        <v>662</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227</v>
      </c>
      <c r="D158" s="17" t="s">
        <v>228</v>
      </c>
      <c r="E158" s="17">
        <v>3</v>
      </c>
      <c r="F158" s="14">
        <v>24.96</v>
      </c>
      <c r="G158" s="14">
        <v>22.1</v>
      </c>
      <c r="H158" s="14">
        <v>19.239999999999998</v>
      </c>
      <c r="I158" s="14"/>
      <c r="J158" s="14">
        <v>25.79</v>
      </c>
      <c r="K158" s="14">
        <v>31.5</v>
      </c>
      <c r="L158" s="14">
        <v>40.74</v>
      </c>
      <c r="M158" s="54"/>
      <c r="N158" s="14">
        <v>26.736695814000001</v>
      </c>
      <c r="O158" s="31">
        <v>32.515197317999998</v>
      </c>
      <c r="P158" s="31" t="s">
        <v>13</v>
      </c>
      <c r="Q158" s="17" t="s">
        <v>13</v>
      </c>
      <c r="R158" s="38" t="s">
        <v>663</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229</v>
      </c>
      <c r="D159" s="16" t="s">
        <v>230</v>
      </c>
      <c r="E159" s="16">
        <v>2</v>
      </c>
      <c r="F159" s="15">
        <v>8.4700000000000006</v>
      </c>
      <c r="G159" s="15">
        <v>6.54</v>
      </c>
      <c r="H159" s="15">
        <v>4.6100000000000003</v>
      </c>
      <c r="I159" s="14"/>
      <c r="J159" s="15">
        <v>8.82</v>
      </c>
      <c r="K159" s="15">
        <v>12.67</v>
      </c>
      <c r="L159" s="15">
        <v>18.899999999999999</v>
      </c>
      <c r="M159" s="54"/>
      <c r="N159" s="15">
        <v>36.884640243</v>
      </c>
      <c r="O159" s="15">
        <v>40.251155591</v>
      </c>
      <c r="P159" s="15" t="s">
        <v>13</v>
      </c>
      <c r="Q159" s="16" t="s">
        <v>13</v>
      </c>
      <c r="R159" s="37" t="s">
        <v>664</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231</v>
      </c>
      <c r="D160" s="17" t="s">
        <v>232</v>
      </c>
      <c r="E160" s="17">
        <v>2</v>
      </c>
      <c r="F160" s="14">
        <v>4.8</v>
      </c>
      <c r="G160" s="14">
        <v>3.39</v>
      </c>
      <c r="H160" s="14">
        <v>1.98</v>
      </c>
      <c r="I160" s="14"/>
      <c r="J160" s="14">
        <v>5.05</v>
      </c>
      <c r="K160" s="14">
        <v>7.86</v>
      </c>
      <c r="L160" s="14">
        <v>12.42</v>
      </c>
      <c r="M160" s="54"/>
      <c r="N160" s="14">
        <v>38.858287249</v>
      </c>
      <c r="O160" s="31">
        <v>44.328362636000001</v>
      </c>
      <c r="P160" s="31" t="s">
        <v>13</v>
      </c>
      <c r="Q160" s="17" t="s">
        <v>13</v>
      </c>
      <c r="R160" s="38" t="s">
        <v>665</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406</v>
      </c>
      <c r="D161" s="16" t="s">
        <v>407</v>
      </c>
      <c r="E161" s="16">
        <v>8</v>
      </c>
      <c r="F161" s="15">
        <v>1.57</v>
      </c>
      <c r="G161" s="15">
        <v>1.35</v>
      </c>
      <c r="H161" s="15">
        <v>1.1399999999999999</v>
      </c>
      <c r="I161" s="14"/>
      <c r="J161" s="15">
        <v>1.86</v>
      </c>
      <c r="K161" s="15">
        <v>2.2799999999999998</v>
      </c>
      <c r="L161" s="15">
        <v>2.97</v>
      </c>
      <c r="M161" s="54"/>
      <c r="N161" s="15">
        <v>54.743209659000001</v>
      </c>
      <c r="O161" s="15">
        <v>2.1314243636000003</v>
      </c>
      <c r="P161" s="15" t="s">
        <v>16</v>
      </c>
      <c r="Q161" s="16" t="s">
        <v>16</v>
      </c>
      <c r="R161" s="37" t="s">
        <v>666</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233</v>
      </c>
      <c r="D162" s="17" t="s">
        <v>234</v>
      </c>
      <c r="E162" s="17">
        <v>6</v>
      </c>
      <c r="F162" s="14">
        <v>28.52</v>
      </c>
      <c r="G162" s="14">
        <v>26.07</v>
      </c>
      <c r="H162" s="14">
        <v>23.63</v>
      </c>
      <c r="I162" s="14"/>
      <c r="J162" s="14">
        <v>35.15</v>
      </c>
      <c r="K162" s="14">
        <v>40.03</v>
      </c>
      <c r="L162" s="14">
        <v>47.95</v>
      </c>
      <c r="M162" s="54"/>
      <c r="N162" s="14">
        <v>53.184455278999998</v>
      </c>
      <c r="O162" s="31">
        <v>90.057620772999996</v>
      </c>
      <c r="P162" s="31" t="s">
        <v>13</v>
      </c>
      <c r="Q162" s="17" t="s">
        <v>16</v>
      </c>
      <c r="R162" s="38" t="s">
        <v>667</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235</v>
      </c>
      <c r="D163" s="16" t="s">
        <v>236</v>
      </c>
      <c r="E163" s="16">
        <v>4</v>
      </c>
      <c r="F163" s="15">
        <v>8.31</v>
      </c>
      <c r="G163" s="15">
        <v>7.13</v>
      </c>
      <c r="H163" s="15">
        <v>5.96</v>
      </c>
      <c r="I163" s="14"/>
      <c r="J163" s="15">
        <v>11.15</v>
      </c>
      <c r="K163" s="15">
        <v>13.49</v>
      </c>
      <c r="L163" s="15">
        <v>17.28</v>
      </c>
      <c r="M163" s="54"/>
      <c r="N163" s="15">
        <v>52.391036526000001</v>
      </c>
      <c r="O163" s="15">
        <v>122.25823995</v>
      </c>
      <c r="P163" s="15" t="s">
        <v>13</v>
      </c>
      <c r="Q163" s="16" t="s">
        <v>16</v>
      </c>
      <c r="R163" s="37" t="s">
        <v>668</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434</v>
      </c>
      <c r="D164" s="17" t="s">
        <v>435</v>
      </c>
      <c r="E164" s="17">
        <v>0</v>
      </c>
      <c r="F164" s="14">
        <v>7.6</v>
      </c>
      <c r="G164" s="14">
        <v>6.51</v>
      </c>
      <c r="H164" s="14">
        <v>5.43</v>
      </c>
      <c r="I164" s="14"/>
      <c r="J164" s="14">
        <v>7.77</v>
      </c>
      <c r="K164" s="14">
        <v>9.93</v>
      </c>
      <c r="L164" s="14">
        <v>13.44</v>
      </c>
      <c r="M164" s="54"/>
      <c r="N164" s="14">
        <v>45.256761255000001</v>
      </c>
      <c r="O164" s="31">
        <v>4.9140168217999998</v>
      </c>
      <c r="P164" s="31" t="s">
        <v>13</v>
      </c>
      <c r="Q164" s="17" t="s">
        <v>13</v>
      </c>
      <c r="R164" s="38" t="s">
        <v>669</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237</v>
      </c>
      <c r="D165" s="16" t="s">
        <v>238</v>
      </c>
      <c r="E165" s="16">
        <v>7</v>
      </c>
      <c r="F165" s="15">
        <v>11.21</v>
      </c>
      <c r="G165" s="15">
        <v>10.050000000000001</v>
      </c>
      <c r="H165" s="15">
        <v>8.89</v>
      </c>
      <c r="I165" s="14"/>
      <c r="J165" s="15">
        <v>13.22</v>
      </c>
      <c r="K165" s="15">
        <v>15.53</v>
      </c>
      <c r="L165" s="15">
        <v>19.28</v>
      </c>
      <c r="M165" s="54"/>
      <c r="N165" s="15">
        <v>58.268866158999998</v>
      </c>
      <c r="O165" s="15">
        <v>65.223418656000007</v>
      </c>
      <c r="P165" s="15" t="s">
        <v>13</v>
      </c>
      <c r="Q165" s="16" t="s">
        <v>16</v>
      </c>
      <c r="R165" s="37" t="s">
        <v>670</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239</v>
      </c>
      <c r="D166" s="17" t="s">
        <v>240</v>
      </c>
      <c r="E166" s="17">
        <v>7</v>
      </c>
      <c r="F166" s="14">
        <v>21.28</v>
      </c>
      <c r="G166" s="14">
        <v>19.25</v>
      </c>
      <c r="H166" s="14">
        <v>17.22</v>
      </c>
      <c r="I166" s="14"/>
      <c r="J166" s="14">
        <v>24.54</v>
      </c>
      <c r="K166" s="14">
        <v>28.59</v>
      </c>
      <c r="L166" s="14">
        <v>35.159999999999997</v>
      </c>
      <c r="M166" s="54"/>
      <c r="N166" s="14">
        <v>52.584288213000001</v>
      </c>
      <c r="O166" s="31">
        <v>84.479028460999999</v>
      </c>
      <c r="P166" s="31" t="s">
        <v>16</v>
      </c>
      <c r="Q166" s="17" t="s">
        <v>16</v>
      </c>
      <c r="R166" s="38" t="s">
        <v>671</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241</v>
      </c>
      <c r="D167" s="16" t="s">
        <v>242</v>
      </c>
      <c r="E167" s="16">
        <v>10</v>
      </c>
      <c r="F167" s="15">
        <v>10.56</v>
      </c>
      <c r="G167" s="15">
        <v>9.7899999999999991</v>
      </c>
      <c r="H167" s="15">
        <v>9.02</v>
      </c>
      <c r="I167" s="14"/>
      <c r="J167" s="15">
        <v>11.06</v>
      </c>
      <c r="K167" s="15">
        <v>12.59</v>
      </c>
      <c r="L167" s="15">
        <v>15.07</v>
      </c>
      <c r="M167" s="54"/>
      <c r="N167" s="15">
        <v>72.368753583</v>
      </c>
      <c r="O167" s="15">
        <v>6.9411483636</v>
      </c>
      <c r="P167" s="15" t="s">
        <v>16</v>
      </c>
      <c r="Q167" s="16" t="s">
        <v>16</v>
      </c>
      <c r="R167" s="37" t="s">
        <v>672</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243</v>
      </c>
      <c r="D168" s="17" t="s">
        <v>244</v>
      </c>
      <c r="E168" s="17">
        <v>0</v>
      </c>
      <c r="F168" s="14">
        <v>0.86</v>
      </c>
      <c r="G168" s="14">
        <v>0.31</v>
      </c>
      <c r="H168" s="14">
        <v>-0.22</v>
      </c>
      <c r="I168" s="14"/>
      <c r="J168" s="14">
        <v>1.08</v>
      </c>
      <c r="K168" s="14">
        <v>2.16</v>
      </c>
      <c r="L168" s="14">
        <v>3.92</v>
      </c>
      <c r="M168" s="54"/>
      <c r="N168" s="14">
        <v>30.638235719000001</v>
      </c>
      <c r="O168" s="31">
        <v>10.773963681</v>
      </c>
      <c r="P168" s="31" t="s">
        <v>13</v>
      </c>
      <c r="Q168" s="17" t="s">
        <v>13</v>
      </c>
      <c r="R168" s="38" t="s">
        <v>673</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385</v>
      </c>
      <c r="D169" s="16" t="s">
        <v>386</v>
      </c>
      <c r="E169" s="16">
        <v>2</v>
      </c>
      <c r="F169" s="15">
        <v>121.08</v>
      </c>
      <c r="G169" s="15">
        <v>91.32</v>
      </c>
      <c r="H169" s="15">
        <v>61.56</v>
      </c>
      <c r="I169" s="14"/>
      <c r="J169" s="15">
        <v>127.05</v>
      </c>
      <c r="K169" s="15">
        <v>186.56</v>
      </c>
      <c r="L169" s="15">
        <v>282.87</v>
      </c>
      <c r="M169" s="54"/>
      <c r="N169" s="15">
        <v>27.362120566000002</v>
      </c>
      <c r="O169" s="15">
        <v>17.089036139000001</v>
      </c>
      <c r="P169" s="15" t="s">
        <v>13</v>
      </c>
      <c r="Q169" s="16" t="s">
        <v>13</v>
      </c>
      <c r="R169" s="37" t="s">
        <v>674</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675</v>
      </c>
      <c r="D170" s="17" t="s">
        <v>676</v>
      </c>
      <c r="E170" s="17">
        <v>3</v>
      </c>
      <c r="F170" s="14">
        <v>6</v>
      </c>
      <c r="G170" s="14">
        <v>5.31</v>
      </c>
      <c r="H170" s="14">
        <v>4.62</v>
      </c>
      <c r="I170" s="14"/>
      <c r="J170" s="14">
        <v>6.14</v>
      </c>
      <c r="K170" s="14">
        <v>7.51</v>
      </c>
      <c r="L170" s="14">
        <v>9.74</v>
      </c>
      <c r="M170" s="54"/>
      <c r="N170" s="14">
        <v>46.529857552999999</v>
      </c>
      <c r="O170" s="31">
        <v>1.3900600909</v>
      </c>
      <c r="P170" s="31" t="s">
        <v>13</v>
      </c>
      <c r="Q170" s="17" t="s">
        <v>13</v>
      </c>
      <c r="R170" s="38" t="s">
        <v>677</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245</v>
      </c>
      <c r="D171" s="16" t="s">
        <v>246</v>
      </c>
      <c r="E171" s="16">
        <v>5</v>
      </c>
      <c r="F171" s="15">
        <v>75.17</v>
      </c>
      <c r="G171" s="15">
        <v>68.510000000000005</v>
      </c>
      <c r="H171" s="15">
        <v>61.85</v>
      </c>
      <c r="I171" s="14"/>
      <c r="J171" s="15">
        <v>76.72</v>
      </c>
      <c r="K171" s="15">
        <v>90.03</v>
      </c>
      <c r="L171" s="15">
        <v>111.58</v>
      </c>
      <c r="M171" s="54"/>
      <c r="N171" s="15">
        <v>42.273623684999997</v>
      </c>
      <c r="O171" s="15">
        <v>50.886526818</v>
      </c>
      <c r="P171" s="15" t="s">
        <v>16</v>
      </c>
      <c r="Q171" s="16" t="s">
        <v>13</v>
      </c>
      <c r="R171" s="37" t="s">
        <v>678</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247</v>
      </c>
      <c r="D172" s="17" t="s">
        <v>248</v>
      </c>
      <c r="E172" s="17">
        <v>6</v>
      </c>
      <c r="F172" s="14">
        <v>2.69</v>
      </c>
      <c r="G172" s="14">
        <v>2.1800000000000002</v>
      </c>
      <c r="H172" s="14">
        <v>1.68</v>
      </c>
      <c r="I172" s="14"/>
      <c r="J172" s="14">
        <v>3.02</v>
      </c>
      <c r="K172" s="14">
        <v>4.0199999999999996</v>
      </c>
      <c r="L172" s="14">
        <v>5.64</v>
      </c>
      <c r="M172" s="54"/>
      <c r="N172" s="14">
        <v>80.466046286999998</v>
      </c>
      <c r="O172" s="31">
        <v>11.59218459</v>
      </c>
      <c r="P172" s="31" t="s">
        <v>13</v>
      </c>
      <c r="Q172" s="17" t="s">
        <v>16</v>
      </c>
      <c r="R172" s="38" t="s">
        <v>679</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249</v>
      </c>
      <c r="D173" s="16" t="s">
        <v>250</v>
      </c>
      <c r="E173" s="16">
        <v>2</v>
      </c>
      <c r="F173" s="15">
        <v>3.58</v>
      </c>
      <c r="G173" s="15">
        <v>2.6</v>
      </c>
      <c r="H173" s="15">
        <v>1.62</v>
      </c>
      <c r="I173" s="14"/>
      <c r="J173" s="15">
        <v>3.72</v>
      </c>
      <c r="K173" s="15">
        <v>5.67</v>
      </c>
      <c r="L173" s="15">
        <v>8.84</v>
      </c>
      <c r="M173" s="54"/>
      <c r="N173" s="15">
        <v>41.035862528000003</v>
      </c>
      <c r="O173" s="15">
        <v>17.706965227000001</v>
      </c>
      <c r="P173" s="15" t="s">
        <v>13</v>
      </c>
      <c r="Q173" s="16" t="s">
        <v>13</v>
      </c>
      <c r="R173" s="37" t="s">
        <v>680</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387</v>
      </c>
      <c r="D174" s="17" t="s">
        <v>388</v>
      </c>
      <c r="E174" s="17">
        <v>4</v>
      </c>
      <c r="F174" s="14">
        <v>213.5</v>
      </c>
      <c r="G174" s="14">
        <v>182.08</v>
      </c>
      <c r="H174" s="14">
        <v>150.66</v>
      </c>
      <c r="I174" s="14"/>
      <c r="J174" s="14">
        <v>285.67</v>
      </c>
      <c r="K174" s="14">
        <v>348.5</v>
      </c>
      <c r="L174" s="14">
        <v>450.17</v>
      </c>
      <c r="M174" s="54"/>
      <c r="N174" s="14">
        <v>51.820456692999997</v>
      </c>
      <c r="O174" s="31">
        <v>5.9188084935999994</v>
      </c>
      <c r="P174" s="31" t="s">
        <v>13</v>
      </c>
      <c r="Q174" s="17" t="s">
        <v>16</v>
      </c>
      <c r="R174" s="38" t="s">
        <v>681</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251</v>
      </c>
      <c r="D175" s="16" t="s">
        <v>252</v>
      </c>
      <c r="E175" s="16">
        <v>7</v>
      </c>
      <c r="F175" s="15">
        <v>43.24</v>
      </c>
      <c r="G175" s="15">
        <v>39.119999999999997</v>
      </c>
      <c r="H175" s="15">
        <v>35.01</v>
      </c>
      <c r="I175" s="14"/>
      <c r="J175" s="15">
        <v>54.62</v>
      </c>
      <c r="K175" s="15">
        <v>62.84</v>
      </c>
      <c r="L175" s="15">
        <v>76.14</v>
      </c>
      <c r="M175" s="54"/>
      <c r="N175" s="15">
        <v>52.670068338999997</v>
      </c>
      <c r="O175" s="15">
        <v>445.09637308999999</v>
      </c>
      <c r="P175" s="15" t="s">
        <v>16</v>
      </c>
      <c r="Q175" s="16" t="s">
        <v>16</v>
      </c>
      <c r="R175" s="37" t="s">
        <v>682</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251</v>
      </c>
      <c r="D176" s="17" t="s">
        <v>254</v>
      </c>
      <c r="E176" s="17">
        <v>7</v>
      </c>
      <c r="F176" s="14">
        <v>38.89</v>
      </c>
      <c r="G176" s="14">
        <v>35.25</v>
      </c>
      <c r="H176" s="14">
        <v>31.61</v>
      </c>
      <c r="I176" s="14"/>
      <c r="J176" s="14">
        <v>49.16</v>
      </c>
      <c r="K176" s="14">
        <v>56.43</v>
      </c>
      <c r="L176" s="14">
        <v>68.2</v>
      </c>
      <c r="M176" s="54"/>
      <c r="N176" s="14">
        <v>53.872668503</v>
      </c>
      <c r="O176" s="31">
        <v>1403.0742688</v>
      </c>
      <c r="P176" s="31" t="s">
        <v>16</v>
      </c>
      <c r="Q176" s="17" t="s">
        <v>16</v>
      </c>
      <c r="R176" s="38" t="s">
        <v>683</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255</v>
      </c>
      <c r="D177" s="16" t="s">
        <v>256</v>
      </c>
      <c r="E177" s="16">
        <v>1</v>
      </c>
      <c r="F177" s="15">
        <v>9.9700000000000006</v>
      </c>
      <c r="G177" s="15">
        <v>8.4700000000000006</v>
      </c>
      <c r="H177" s="15">
        <v>6.97</v>
      </c>
      <c r="I177" s="14"/>
      <c r="J177" s="15">
        <v>10.34</v>
      </c>
      <c r="K177" s="15">
        <v>13.33</v>
      </c>
      <c r="L177" s="15">
        <v>18.18</v>
      </c>
      <c r="M177" s="54"/>
      <c r="N177" s="15">
        <v>49.408125671999997</v>
      </c>
      <c r="O177" s="15">
        <v>27.900002090999998</v>
      </c>
      <c r="P177" s="15" t="s">
        <v>13</v>
      </c>
      <c r="Q177" s="16" t="s">
        <v>13</v>
      </c>
      <c r="R177" s="37" t="s">
        <v>684</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344</v>
      </c>
      <c r="D178" s="17" t="s">
        <v>257</v>
      </c>
      <c r="E178" s="17">
        <v>7</v>
      </c>
      <c r="F178" s="14">
        <v>55.27</v>
      </c>
      <c r="G178" s="14">
        <v>48.58</v>
      </c>
      <c r="H178" s="14">
        <v>41.9</v>
      </c>
      <c r="I178" s="14"/>
      <c r="J178" s="14">
        <v>72.98</v>
      </c>
      <c r="K178" s="14">
        <v>86.34</v>
      </c>
      <c r="L178" s="14">
        <v>107.96</v>
      </c>
      <c r="M178" s="54"/>
      <c r="N178" s="14">
        <v>50.808714236</v>
      </c>
      <c r="O178" s="31">
        <v>533.22499286000004</v>
      </c>
      <c r="P178" s="31" t="s">
        <v>16</v>
      </c>
      <c r="Q178" s="17" t="s">
        <v>16</v>
      </c>
      <c r="R178" s="38" t="s">
        <v>685</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360</v>
      </c>
      <c r="D179" s="16" t="s">
        <v>258</v>
      </c>
      <c r="E179" s="16">
        <v>2</v>
      </c>
      <c r="F179" s="15">
        <v>3.09</v>
      </c>
      <c r="G179" s="15">
        <v>2.7</v>
      </c>
      <c r="H179" s="15">
        <v>2.3199999999999998</v>
      </c>
      <c r="I179" s="14"/>
      <c r="J179" s="15">
        <v>3.17</v>
      </c>
      <c r="K179" s="15">
        <v>3.93</v>
      </c>
      <c r="L179" s="15">
        <v>5.17</v>
      </c>
      <c r="M179" s="54"/>
      <c r="N179" s="15">
        <v>38.902010623000002</v>
      </c>
      <c r="O179" s="15">
        <v>6.5292120908999998</v>
      </c>
      <c r="P179" s="15" t="s">
        <v>13</v>
      </c>
      <c r="Q179" s="16" t="s">
        <v>13</v>
      </c>
      <c r="R179" s="37" t="s">
        <v>686</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351</v>
      </c>
      <c r="D180" s="17" t="s">
        <v>259</v>
      </c>
      <c r="E180" s="17">
        <v>5</v>
      </c>
      <c r="F180" s="14">
        <v>12.19</v>
      </c>
      <c r="G180" s="14">
        <v>10.54</v>
      </c>
      <c r="H180" s="14">
        <v>8.89</v>
      </c>
      <c r="I180" s="14"/>
      <c r="J180" s="14">
        <v>12.49</v>
      </c>
      <c r="K180" s="14">
        <v>15.78</v>
      </c>
      <c r="L180" s="14">
        <v>21.1</v>
      </c>
      <c r="M180" s="54"/>
      <c r="N180" s="14">
        <v>44.860862666999999</v>
      </c>
      <c r="O180" s="31">
        <v>12.083797636</v>
      </c>
      <c r="P180" s="31" t="s">
        <v>16</v>
      </c>
      <c r="Q180" s="17" t="s">
        <v>13</v>
      </c>
      <c r="R180" s="38" t="s">
        <v>687</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365</v>
      </c>
      <c r="D181" s="16" t="s">
        <v>260</v>
      </c>
      <c r="E181" s="16">
        <v>2</v>
      </c>
      <c r="F181" s="15">
        <v>7.76</v>
      </c>
      <c r="G181" s="15">
        <v>5.44</v>
      </c>
      <c r="H181" s="15">
        <v>3.13</v>
      </c>
      <c r="I181" s="14"/>
      <c r="J181" s="15">
        <v>8.1300000000000008</v>
      </c>
      <c r="K181" s="15">
        <v>12.75</v>
      </c>
      <c r="L181" s="15">
        <v>20.23</v>
      </c>
      <c r="M181" s="54"/>
      <c r="N181" s="15">
        <v>44.630138608999999</v>
      </c>
      <c r="O181" s="15">
        <v>23.044651090999999</v>
      </c>
      <c r="P181" s="15" t="s">
        <v>13</v>
      </c>
      <c r="Q181" s="16" t="s">
        <v>13</v>
      </c>
      <c r="R181" s="37" t="s">
        <v>688</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363</v>
      </c>
      <c r="D182" s="17" t="s">
        <v>261</v>
      </c>
      <c r="E182" s="17">
        <v>10</v>
      </c>
      <c r="F182" s="14">
        <v>52.44</v>
      </c>
      <c r="G182" s="14">
        <v>49.16</v>
      </c>
      <c r="H182" s="14">
        <v>45.88</v>
      </c>
      <c r="I182" s="14"/>
      <c r="J182" s="14">
        <v>55.18</v>
      </c>
      <c r="K182" s="14">
        <v>61.73</v>
      </c>
      <c r="L182" s="14">
        <v>72.34</v>
      </c>
      <c r="M182" s="54"/>
      <c r="N182" s="14">
        <v>59.107816253000003</v>
      </c>
      <c r="O182" s="31">
        <v>70.357550136</v>
      </c>
      <c r="P182" s="31" t="s">
        <v>16</v>
      </c>
      <c r="Q182" s="17" t="s">
        <v>16</v>
      </c>
      <c r="R182" s="38" t="s">
        <v>689</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347</v>
      </c>
      <c r="D183" s="16" t="s">
        <v>262</v>
      </c>
      <c r="E183" s="16">
        <v>2</v>
      </c>
      <c r="F183" s="15">
        <v>3.78</v>
      </c>
      <c r="G183" s="15">
        <v>3.31</v>
      </c>
      <c r="H183" s="15">
        <v>2.85</v>
      </c>
      <c r="I183" s="14"/>
      <c r="J183" s="15">
        <v>3.91</v>
      </c>
      <c r="K183" s="15">
        <v>4.83</v>
      </c>
      <c r="L183" s="15">
        <v>6.33</v>
      </c>
      <c r="M183" s="54"/>
      <c r="N183" s="15">
        <v>47.37282123</v>
      </c>
      <c r="O183" s="15">
        <v>3.5700158181999999</v>
      </c>
      <c r="P183" s="15" t="s">
        <v>13</v>
      </c>
      <c r="Q183" s="16" t="s">
        <v>13</v>
      </c>
      <c r="R183" s="37" t="s">
        <v>690</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362</v>
      </c>
      <c r="D184" s="17" t="s">
        <v>263</v>
      </c>
      <c r="E184" s="17">
        <v>9</v>
      </c>
      <c r="F184" s="14">
        <v>18.11</v>
      </c>
      <c r="G184" s="14">
        <v>16.61</v>
      </c>
      <c r="H184" s="14">
        <v>15.12</v>
      </c>
      <c r="I184" s="14"/>
      <c r="J184" s="14">
        <v>21.95</v>
      </c>
      <c r="K184" s="14">
        <v>24.93</v>
      </c>
      <c r="L184" s="14">
        <v>29.76</v>
      </c>
      <c r="M184" s="54"/>
      <c r="N184" s="14">
        <v>56.810167808000003</v>
      </c>
      <c r="O184" s="31">
        <v>7.0348696818000001</v>
      </c>
      <c r="P184" s="31" t="s">
        <v>16</v>
      </c>
      <c r="Q184" s="17" t="s">
        <v>16</v>
      </c>
      <c r="R184" s="38" t="s">
        <v>691</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692</v>
      </c>
      <c r="D185" s="16" t="s">
        <v>693</v>
      </c>
      <c r="E185" s="16">
        <v>5</v>
      </c>
      <c r="F185" s="15">
        <v>80.5</v>
      </c>
      <c r="G185" s="15">
        <v>62.83</v>
      </c>
      <c r="H185" s="15">
        <v>45.17</v>
      </c>
      <c r="I185" s="14"/>
      <c r="J185" s="15">
        <v>83.5</v>
      </c>
      <c r="K185" s="15">
        <v>118.82</v>
      </c>
      <c r="L185" s="15">
        <v>175.97</v>
      </c>
      <c r="M185" s="54"/>
      <c r="N185" s="15">
        <v>45.557414790000003</v>
      </c>
      <c r="O185" s="15">
        <v>2.6699854882</v>
      </c>
      <c r="P185" s="15" t="s">
        <v>16</v>
      </c>
      <c r="Q185" s="16" t="s">
        <v>13</v>
      </c>
      <c r="R185" s="37" t="s">
        <v>694</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364</v>
      </c>
      <c r="D186" s="17" t="s">
        <v>264</v>
      </c>
      <c r="E186" s="17">
        <v>2</v>
      </c>
      <c r="F186" s="14">
        <v>1.59</v>
      </c>
      <c r="G186" s="14">
        <v>1.3</v>
      </c>
      <c r="H186" s="14">
        <v>1.01</v>
      </c>
      <c r="I186" s="14"/>
      <c r="J186" s="14">
        <v>1.66</v>
      </c>
      <c r="K186" s="14">
        <v>2.23</v>
      </c>
      <c r="L186" s="14">
        <v>3.15</v>
      </c>
      <c r="M186" s="54"/>
      <c r="N186" s="14">
        <v>38.373507418999999</v>
      </c>
      <c r="O186" s="31">
        <v>4.5980832273000001</v>
      </c>
      <c r="P186" s="31" t="s">
        <v>13</v>
      </c>
      <c r="Q186" s="17" t="s">
        <v>13</v>
      </c>
      <c r="R186" s="38" t="s">
        <v>695</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370</v>
      </c>
      <c r="D187" s="16" t="s">
        <v>265</v>
      </c>
      <c r="E187" s="16">
        <v>2</v>
      </c>
      <c r="F187" s="15">
        <v>1.17</v>
      </c>
      <c r="G187" s="15">
        <v>0.83</v>
      </c>
      <c r="H187" s="15">
        <v>0.49</v>
      </c>
      <c r="I187" s="14"/>
      <c r="J187" s="15">
        <v>1.21</v>
      </c>
      <c r="K187" s="15">
        <v>1.88</v>
      </c>
      <c r="L187" s="15">
        <v>2.97</v>
      </c>
      <c r="M187" s="54"/>
      <c r="N187" s="15">
        <v>37.112412612999996</v>
      </c>
      <c r="O187" s="15">
        <v>3.4737727727000003</v>
      </c>
      <c r="P187" s="15" t="s">
        <v>13</v>
      </c>
      <c r="Q187" s="16" t="s">
        <v>13</v>
      </c>
      <c r="R187" s="37" t="s">
        <v>696</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401</v>
      </c>
      <c r="D188" s="17" t="s">
        <v>266</v>
      </c>
      <c r="E188" s="17">
        <v>7</v>
      </c>
      <c r="F188" s="14">
        <v>17.29</v>
      </c>
      <c r="G188" s="14">
        <v>14.73</v>
      </c>
      <c r="H188" s="14">
        <v>12.17</v>
      </c>
      <c r="I188" s="14"/>
      <c r="J188" s="14">
        <v>24.38</v>
      </c>
      <c r="K188" s="14">
        <v>29.49</v>
      </c>
      <c r="L188" s="14">
        <v>37.78</v>
      </c>
      <c r="M188" s="54"/>
      <c r="N188" s="14">
        <v>65.774311804999996</v>
      </c>
      <c r="O188" s="31">
        <v>166.5992985</v>
      </c>
      <c r="P188" s="31" t="s">
        <v>13</v>
      </c>
      <c r="Q188" s="17" t="s">
        <v>16</v>
      </c>
      <c r="R188" s="38" t="s">
        <v>697</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411</v>
      </c>
      <c r="D189" s="16" t="s">
        <v>267</v>
      </c>
      <c r="E189" s="16">
        <v>0</v>
      </c>
      <c r="F189" s="15">
        <v>0.36</v>
      </c>
      <c r="G189" s="15">
        <v>0.26</v>
      </c>
      <c r="H189" s="15">
        <v>0.16</v>
      </c>
      <c r="I189" s="14"/>
      <c r="J189" s="15">
        <v>0.39</v>
      </c>
      <c r="K189" s="15">
        <v>0.57999999999999996</v>
      </c>
      <c r="L189" s="15">
        <v>0.89</v>
      </c>
      <c r="M189" s="54"/>
      <c r="N189" s="15">
        <v>36.196139152000001</v>
      </c>
      <c r="O189" s="15">
        <v>5.6102499091000002</v>
      </c>
      <c r="P189" s="15" t="s">
        <v>13</v>
      </c>
      <c r="Q189" s="16" t="s">
        <v>13</v>
      </c>
      <c r="R189" s="37" t="s">
        <v>698</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408</v>
      </c>
      <c r="D190" s="17" t="s">
        <v>268</v>
      </c>
      <c r="E190" s="17">
        <v>2</v>
      </c>
      <c r="F190" s="14">
        <v>4.38</v>
      </c>
      <c r="G190" s="14">
        <v>3.71</v>
      </c>
      <c r="H190" s="14">
        <v>3.05</v>
      </c>
      <c r="I190" s="14"/>
      <c r="J190" s="14">
        <v>4.5999999999999996</v>
      </c>
      <c r="K190" s="14">
        <v>5.92</v>
      </c>
      <c r="L190" s="14">
        <v>8.07</v>
      </c>
      <c r="M190" s="54"/>
      <c r="N190" s="14">
        <v>49.896102489</v>
      </c>
      <c r="O190" s="31">
        <v>14.838044363000002</v>
      </c>
      <c r="P190" s="31" t="s">
        <v>13</v>
      </c>
      <c r="Q190" s="17" t="s">
        <v>13</v>
      </c>
      <c r="R190" s="38" t="s">
        <v>699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455</v>
      </c>
      <c r="D191" s="16" t="s">
        <v>456</v>
      </c>
      <c r="E191" s="16">
        <v>1</v>
      </c>
      <c r="F191" s="15">
        <v>0.43</v>
      </c>
      <c r="G191" s="15">
        <v>0.1</v>
      </c>
      <c r="H191" s="15">
        <v>-0.21</v>
      </c>
      <c r="I191" s="14"/>
      <c r="J191" s="15">
        <v>0.45</v>
      </c>
      <c r="K191" s="15">
        <v>1.0900000000000001</v>
      </c>
      <c r="L191" s="15">
        <v>2.13</v>
      </c>
      <c r="M191" s="54"/>
      <c r="N191" s="15">
        <v>36.86072807</v>
      </c>
      <c r="O191" s="15">
        <v>2.1762789091000001</v>
      </c>
      <c r="P191" s="15" t="s">
        <v>13</v>
      </c>
      <c r="Q191" s="16" t="s">
        <v>13</v>
      </c>
      <c r="R191" s="37" t="s">
        <v>700</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269</v>
      </c>
      <c r="E192" s="17">
        <v>5</v>
      </c>
      <c r="F192" s="14">
        <v>33.92</v>
      </c>
      <c r="G192" s="14">
        <v>30.52</v>
      </c>
      <c r="H192" s="14">
        <v>27.12</v>
      </c>
      <c r="I192" s="14"/>
      <c r="J192" s="14">
        <v>43.15</v>
      </c>
      <c r="K192" s="14">
        <v>49.94</v>
      </c>
      <c r="L192" s="14">
        <v>60.93</v>
      </c>
      <c r="M192" s="54"/>
      <c r="N192" s="14">
        <v>57.051867676999997</v>
      </c>
      <c r="O192" s="31">
        <v>222.55603568000001</v>
      </c>
      <c r="P192" s="31" t="s">
        <v>13</v>
      </c>
      <c r="Q192" s="17" t="s">
        <v>16</v>
      </c>
      <c r="R192" s="38" t="s">
        <v>701</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346</v>
      </c>
      <c r="D193" s="16" t="s">
        <v>270</v>
      </c>
      <c r="E193" s="16">
        <v>5</v>
      </c>
      <c r="F193" s="15">
        <v>8.43</v>
      </c>
      <c r="G193" s="15">
        <v>7.52</v>
      </c>
      <c r="H193" s="15">
        <v>6.62</v>
      </c>
      <c r="I193" s="14"/>
      <c r="J193" s="15">
        <v>8.6999999999999993</v>
      </c>
      <c r="K193" s="15">
        <v>10.5</v>
      </c>
      <c r="L193" s="15">
        <v>13.43</v>
      </c>
      <c r="M193" s="54"/>
      <c r="N193" s="15">
        <v>45.356426139</v>
      </c>
      <c r="O193" s="15">
        <v>10.116567</v>
      </c>
      <c r="P193" s="15" t="s">
        <v>16</v>
      </c>
      <c r="Q193" s="16" t="s">
        <v>13</v>
      </c>
      <c r="R193" s="37" t="s">
        <v>702</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703</v>
      </c>
      <c r="D194" s="17" t="s">
        <v>271</v>
      </c>
      <c r="E194" s="17">
        <v>6</v>
      </c>
      <c r="F194" s="14">
        <v>13.26</v>
      </c>
      <c r="G194" s="14">
        <v>11.68</v>
      </c>
      <c r="H194" s="14">
        <v>10.1</v>
      </c>
      <c r="I194" s="14"/>
      <c r="J194" s="14">
        <v>17.260000000000002</v>
      </c>
      <c r="K194" s="14">
        <v>20.41</v>
      </c>
      <c r="L194" s="14">
        <v>25.52</v>
      </c>
      <c r="M194" s="54"/>
      <c r="N194" s="14">
        <v>58.689534786999999</v>
      </c>
      <c r="O194" s="31">
        <v>141.64908214000002</v>
      </c>
      <c r="P194" s="31" t="s">
        <v>13</v>
      </c>
      <c r="Q194" s="17" t="s">
        <v>16</v>
      </c>
      <c r="R194" s="38" t="s">
        <v>704</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272</v>
      </c>
      <c r="D195" s="16" t="s">
        <v>273</v>
      </c>
      <c r="E195" s="16">
        <v>9</v>
      </c>
      <c r="F195" s="15">
        <v>29.26</v>
      </c>
      <c r="G195" s="15">
        <v>26.6</v>
      </c>
      <c r="H195" s="15">
        <v>23.94</v>
      </c>
      <c r="I195" s="14"/>
      <c r="J195" s="15">
        <v>35.31</v>
      </c>
      <c r="K195" s="15">
        <v>40.619999999999997</v>
      </c>
      <c r="L195" s="15">
        <v>49.23</v>
      </c>
      <c r="M195" s="54"/>
      <c r="N195" s="15">
        <v>63.133819658</v>
      </c>
      <c r="O195" s="15">
        <v>399.67637381999998</v>
      </c>
      <c r="P195" s="15" t="s">
        <v>16</v>
      </c>
      <c r="Q195" s="16" t="s">
        <v>16</v>
      </c>
      <c r="R195" s="37" t="s">
        <v>705</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274</v>
      </c>
      <c r="D196" s="17" t="s">
        <v>275</v>
      </c>
      <c r="E196" s="17">
        <v>2</v>
      </c>
      <c r="F196" s="14">
        <v>6.99</v>
      </c>
      <c r="G196" s="14">
        <v>6.34</v>
      </c>
      <c r="H196" s="14">
        <v>5.69</v>
      </c>
      <c r="I196" s="14"/>
      <c r="J196" s="14">
        <v>7.18</v>
      </c>
      <c r="K196" s="14">
        <v>8.4700000000000006</v>
      </c>
      <c r="L196" s="14">
        <v>10.56</v>
      </c>
      <c r="M196" s="54"/>
      <c r="N196" s="14">
        <v>47.287010326000001</v>
      </c>
      <c r="O196" s="31">
        <v>7.5439592726999996</v>
      </c>
      <c r="P196" s="31" t="s">
        <v>13</v>
      </c>
      <c r="Q196" s="17" t="s">
        <v>13</v>
      </c>
      <c r="R196" s="38" t="s">
        <v>706</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274</v>
      </c>
      <c r="D197" s="16" t="s">
        <v>276</v>
      </c>
      <c r="E197" s="16">
        <v>2</v>
      </c>
      <c r="F197" s="15">
        <v>35.9</v>
      </c>
      <c r="G197" s="15">
        <v>32.43</v>
      </c>
      <c r="H197" s="15">
        <v>28.96</v>
      </c>
      <c r="I197" s="14"/>
      <c r="J197" s="15">
        <v>37.19</v>
      </c>
      <c r="K197" s="15">
        <v>44.12</v>
      </c>
      <c r="L197" s="15">
        <v>55.34</v>
      </c>
      <c r="M197" s="54"/>
      <c r="N197" s="15">
        <v>47.456236457000003</v>
      </c>
      <c r="O197" s="15">
        <v>52.509976908999995</v>
      </c>
      <c r="P197" s="15" t="s">
        <v>13</v>
      </c>
      <c r="Q197" s="16" t="s">
        <v>13</v>
      </c>
      <c r="R197" s="37" t="s">
        <v>707</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277</v>
      </c>
      <c r="D198" s="17" t="s">
        <v>374</v>
      </c>
      <c r="E198" s="17">
        <v>2</v>
      </c>
      <c r="F198" s="14">
        <v>13.39</v>
      </c>
      <c r="G198" s="14">
        <v>12.44</v>
      </c>
      <c r="H198" s="14">
        <v>11.49</v>
      </c>
      <c r="I198" s="14"/>
      <c r="J198" s="14">
        <v>13.73</v>
      </c>
      <c r="K198" s="14">
        <v>15.62</v>
      </c>
      <c r="L198" s="14">
        <v>18.690000000000001</v>
      </c>
      <c r="M198" s="54"/>
      <c r="N198" s="14">
        <v>44.453691913999997</v>
      </c>
      <c r="O198" s="31">
        <v>1.7689377727000002</v>
      </c>
      <c r="P198" s="31" t="s">
        <v>13</v>
      </c>
      <c r="Q198" s="17" t="s">
        <v>13</v>
      </c>
      <c r="R198" s="38" t="s">
        <v>708</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277</v>
      </c>
      <c r="D199" s="16" t="s">
        <v>278</v>
      </c>
      <c r="E199" s="16">
        <v>3</v>
      </c>
      <c r="F199" s="15">
        <v>25.66</v>
      </c>
      <c r="G199" s="15">
        <v>23.6</v>
      </c>
      <c r="H199" s="15">
        <v>21.54</v>
      </c>
      <c r="I199" s="14"/>
      <c r="J199" s="15">
        <v>26.34</v>
      </c>
      <c r="K199" s="15">
        <v>30.45</v>
      </c>
      <c r="L199" s="15">
        <v>37.11</v>
      </c>
      <c r="M199" s="54"/>
      <c r="N199" s="15">
        <v>43.598278352000001</v>
      </c>
      <c r="O199" s="15">
        <v>83.002359408999993</v>
      </c>
      <c r="P199" s="15" t="s">
        <v>13</v>
      </c>
      <c r="Q199" s="16" t="s">
        <v>13</v>
      </c>
      <c r="R199" s="37" t="s">
        <v>709</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279</v>
      </c>
      <c r="D200" s="17" t="s">
        <v>280</v>
      </c>
      <c r="E200" s="17">
        <v>8</v>
      </c>
      <c r="F200" s="14">
        <v>15.12</v>
      </c>
      <c r="G200" s="14">
        <v>12.89</v>
      </c>
      <c r="H200" s="14">
        <v>10.67</v>
      </c>
      <c r="I200" s="14"/>
      <c r="J200" s="14">
        <v>21.39</v>
      </c>
      <c r="K200" s="14">
        <v>25.83</v>
      </c>
      <c r="L200" s="14">
        <v>33.020000000000003</v>
      </c>
      <c r="M200" s="54"/>
      <c r="N200" s="14">
        <v>63.228055474000001</v>
      </c>
      <c r="O200" s="31">
        <v>26.515353545000004</v>
      </c>
      <c r="P200" s="31" t="s">
        <v>16</v>
      </c>
      <c r="Q200" s="17" t="s">
        <v>16</v>
      </c>
      <c r="R200" s="38" t="s">
        <v>710</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396</v>
      </c>
      <c r="D201" s="16" t="s">
        <v>397</v>
      </c>
      <c r="E201" s="16">
        <v>2</v>
      </c>
      <c r="F201" s="15">
        <v>4.51</v>
      </c>
      <c r="G201" s="15">
        <v>4.18</v>
      </c>
      <c r="H201" s="15">
        <v>3.86</v>
      </c>
      <c r="I201" s="14"/>
      <c r="J201" s="15">
        <v>4.59</v>
      </c>
      <c r="K201" s="15">
        <v>5.23</v>
      </c>
      <c r="L201" s="15">
        <v>6.28</v>
      </c>
      <c r="M201" s="54"/>
      <c r="N201" s="15">
        <v>30.933178870999999</v>
      </c>
      <c r="O201" s="15">
        <v>1.8430957726999999</v>
      </c>
      <c r="P201" s="15" t="s">
        <v>13</v>
      </c>
      <c r="Q201" s="16" t="s">
        <v>13</v>
      </c>
      <c r="R201" s="37" t="s">
        <v>711</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436</v>
      </c>
      <c r="D202" s="17" t="s">
        <v>437</v>
      </c>
      <c r="E202" s="17">
        <v>6</v>
      </c>
      <c r="F202" s="14">
        <v>4580</v>
      </c>
      <c r="G202" s="14">
        <v>3305.29</v>
      </c>
      <c r="H202" s="14">
        <v>2030.58</v>
      </c>
      <c r="I202" s="14"/>
      <c r="J202" s="14">
        <v>4798.76</v>
      </c>
      <c r="K202" s="14">
        <v>7348.17</v>
      </c>
      <c r="L202" s="14">
        <v>11473.44</v>
      </c>
      <c r="M202" s="54"/>
      <c r="N202" s="14">
        <v>47.285902403999998</v>
      </c>
      <c r="O202" s="31">
        <v>2.7250592432</v>
      </c>
      <c r="P202" s="31" t="s">
        <v>16</v>
      </c>
      <c r="Q202" s="17" t="s">
        <v>13</v>
      </c>
      <c r="R202" s="38" t="s">
        <v>712</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281</v>
      </c>
      <c r="D203" s="16" t="s">
        <v>282</v>
      </c>
      <c r="E203" s="16">
        <v>9</v>
      </c>
      <c r="F203" s="15">
        <v>11.49</v>
      </c>
      <c r="G203" s="15">
        <v>10.050000000000001</v>
      </c>
      <c r="H203" s="15">
        <v>8.6199999999999992</v>
      </c>
      <c r="I203" s="14"/>
      <c r="J203" s="15">
        <v>14.14</v>
      </c>
      <c r="K203" s="15">
        <v>17</v>
      </c>
      <c r="L203" s="15">
        <v>21.62</v>
      </c>
      <c r="M203" s="54"/>
      <c r="N203" s="15">
        <v>59.265434972999998</v>
      </c>
      <c r="O203" s="15">
        <v>7.8056327272999999</v>
      </c>
      <c r="P203" s="15" t="s">
        <v>16</v>
      </c>
      <c r="Q203" s="16" t="s">
        <v>16</v>
      </c>
      <c r="R203" s="37" t="s">
        <v>713</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283</v>
      </c>
      <c r="D204" s="17" t="s">
        <v>284</v>
      </c>
      <c r="E204" s="17">
        <v>2</v>
      </c>
      <c r="F204" s="14">
        <v>4.6500000000000004</v>
      </c>
      <c r="G204" s="14">
        <v>3.7</v>
      </c>
      <c r="H204" s="14">
        <v>2.75</v>
      </c>
      <c r="I204" s="14"/>
      <c r="J204" s="14">
        <v>4.8499999999999996</v>
      </c>
      <c r="K204" s="14">
        <v>6.74</v>
      </c>
      <c r="L204" s="14">
        <v>9.8000000000000007</v>
      </c>
      <c r="M204" s="54"/>
      <c r="N204" s="14">
        <v>38.494244141000003</v>
      </c>
      <c r="O204" s="31">
        <v>78.397494773000005</v>
      </c>
      <c r="P204" s="31" t="s">
        <v>13</v>
      </c>
      <c r="Q204" s="17" t="s">
        <v>13</v>
      </c>
      <c r="R204" s="38" t="s">
        <v>714</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285</v>
      </c>
      <c r="D205" s="16" t="s">
        <v>286</v>
      </c>
      <c r="E205" s="16">
        <v>2</v>
      </c>
      <c r="F205" s="15">
        <v>7.5</v>
      </c>
      <c r="G205" s="15">
        <v>5.83</v>
      </c>
      <c r="H205" s="15">
        <v>4.16</v>
      </c>
      <c r="I205" s="14"/>
      <c r="J205" s="15">
        <v>7.92</v>
      </c>
      <c r="K205" s="15">
        <v>11.25</v>
      </c>
      <c r="L205" s="15">
        <v>16.649999999999999</v>
      </c>
      <c r="M205" s="54"/>
      <c r="N205" s="15">
        <v>47.311676132999999</v>
      </c>
      <c r="O205" s="15">
        <v>18.873595364</v>
      </c>
      <c r="P205" s="15" t="s">
        <v>13</v>
      </c>
      <c r="Q205" s="16" t="s">
        <v>13</v>
      </c>
      <c r="R205" s="37" t="s">
        <v>715</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389</v>
      </c>
      <c r="D206" s="17" t="s">
        <v>287</v>
      </c>
      <c r="E206" s="17">
        <v>6</v>
      </c>
      <c r="F206" s="14">
        <v>13.34</v>
      </c>
      <c r="G206" s="14">
        <v>11.2</v>
      </c>
      <c r="H206" s="14">
        <v>9.07</v>
      </c>
      <c r="I206" s="14"/>
      <c r="J206" s="14">
        <v>19.48</v>
      </c>
      <c r="K206" s="14">
        <v>23.74</v>
      </c>
      <c r="L206" s="14">
        <v>30.64</v>
      </c>
      <c r="M206" s="54"/>
      <c r="N206" s="14">
        <v>61.899082661000001</v>
      </c>
      <c r="O206" s="31">
        <v>50.827783544999996</v>
      </c>
      <c r="P206" s="31" t="s">
        <v>13</v>
      </c>
      <c r="Q206" s="17" t="s">
        <v>16</v>
      </c>
      <c r="R206" s="38" t="s">
        <v>716</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288</v>
      </c>
      <c r="D207" s="16" t="s">
        <v>289</v>
      </c>
      <c r="E207" s="16">
        <v>6</v>
      </c>
      <c r="F207" s="15">
        <v>19.47</v>
      </c>
      <c r="G207" s="15">
        <v>18.11</v>
      </c>
      <c r="H207" s="15">
        <v>16.75</v>
      </c>
      <c r="I207" s="14"/>
      <c r="J207" s="15">
        <v>20.95</v>
      </c>
      <c r="K207" s="15">
        <v>23.66</v>
      </c>
      <c r="L207" s="15">
        <v>28.05</v>
      </c>
      <c r="M207" s="54"/>
      <c r="N207" s="15">
        <v>61.350537783</v>
      </c>
      <c r="O207" s="15">
        <v>92.607366636000009</v>
      </c>
      <c r="P207" s="15" t="s">
        <v>13</v>
      </c>
      <c r="Q207" s="16" t="s">
        <v>16</v>
      </c>
      <c r="R207" s="37" t="s">
        <v>717</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718</v>
      </c>
      <c r="D208" s="17" t="s">
        <v>719</v>
      </c>
      <c r="E208" s="17">
        <v>10</v>
      </c>
      <c r="F208" s="14">
        <v>32.770000000000003</v>
      </c>
      <c r="G208" s="14">
        <v>26.27</v>
      </c>
      <c r="H208" s="14">
        <v>19.78</v>
      </c>
      <c r="I208" s="14"/>
      <c r="J208" s="14">
        <v>35.89</v>
      </c>
      <c r="K208" s="14">
        <v>48.87</v>
      </c>
      <c r="L208" s="14">
        <v>69.88</v>
      </c>
      <c r="M208" s="54"/>
      <c r="N208" s="14">
        <v>67.080704038999997</v>
      </c>
      <c r="O208" s="31">
        <v>1.1603601786</v>
      </c>
      <c r="P208" s="31" t="s">
        <v>16</v>
      </c>
      <c r="Q208" s="17" t="s">
        <v>16</v>
      </c>
      <c r="R208" s="38" t="s">
        <v>720</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438</v>
      </c>
      <c r="D209" s="16" t="s">
        <v>390</v>
      </c>
      <c r="E209" s="16">
        <v>3</v>
      </c>
      <c r="F209" s="15">
        <v>53.81</v>
      </c>
      <c r="G209" s="15">
        <v>47.1</v>
      </c>
      <c r="H209" s="15">
        <v>40.4</v>
      </c>
      <c r="I209" s="14"/>
      <c r="J209" s="15">
        <v>56.19</v>
      </c>
      <c r="K209" s="15">
        <v>69.59</v>
      </c>
      <c r="L209" s="15">
        <v>91.28</v>
      </c>
      <c r="M209" s="54"/>
      <c r="N209" s="15">
        <v>48.568410116999999</v>
      </c>
      <c r="O209" s="15">
        <v>6.9438774604000004</v>
      </c>
      <c r="P209" s="15" t="s">
        <v>13</v>
      </c>
      <c r="Q209" s="16" t="s">
        <v>13</v>
      </c>
      <c r="R209" s="37" t="s">
        <v>721</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359</v>
      </c>
      <c r="D210" s="17" t="s">
        <v>290</v>
      </c>
      <c r="E210" s="17">
        <v>0</v>
      </c>
      <c r="F210" s="14">
        <v>6.83</v>
      </c>
      <c r="G210" s="14">
        <v>4.4400000000000004</v>
      </c>
      <c r="H210" s="14">
        <v>2.0499999999999998</v>
      </c>
      <c r="I210" s="14"/>
      <c r="J210" s="14">
        <v>7.09</v>
      </c>
      <c r="K210" s="14">
        <v>11.86</v>
      </c>
      <c r="L210" s="14">
        <v>19.579999999999998</v>
      </c>
      <c r="M210" s="54"/>
      <c r="N210" s="14">
        <v>38.203655859999998</v>
      </c>
      <c r="O210" s="31">
        <v>25.262412491999999</v>
      </c>
      <c r="P210" s="31" t="s">
        <v>13</v>
      </c>
      <c r="Q210" s="17" t="s">
        <v>13</v>
      </c>
      <c r="R210" s="38" t="s">
        <v>722</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291</v>
      </c>
      <c r="D211" s="16" t="s">
        <v>292</v>
      </c>
      <c r="E211" s="16">
        <v>2</v>
      </c>
      <c r="F211" s="15">
        <v>40.56</v>
      </c>
      <c r="G211" s="15">
        <v>35.33</v>
      </c>
      <c r="H211" s="15">
        <v>30.11</v>
      </c>
      <c r="I211" s="14"/>
      <c r="J211" s="15">
        <v>41.29</v>
      </c>
      <c r="K211" s="15">
        <v>51.73</v>
      </c>
      <c r="L211" s="15">
        <v>68.64</v>
      </c>
      <c r="M211" s="54"/>
      <c r="N211" s="15">
        <v>48.317324669000001</v>
      </c>
      <c r="O211" s="15">
        <v>243.09274017999999</v>
      </c>
      <c r="P211" s="15" t="s">
        <v>13</v>
      </c>
      <c r="Q211" s="16" t="s">
        <v>13</v>
      </c>
      <c r="R211" s="37" t="s">
        <v>723</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439</v>
      </c>
      <c r="D212" s="17" t="s">
        <v>440</v>
      </c>
      <c r="E212" s="17">
        <v>6</v>
      </c>
      <c r="F212" s="14">
        <v>4.1500000000000004</v>
      </c>
      <c r="G212" s="14">
        <v>3.72</v>
      </c>
      <c r="H212" s="14">
        <v>3.29</v>
      </c>
      <c r="I212" s="14"/>
      <c r="J212" s="14">
        <v>4.84</v>
      </c>
      <c r="K212" s="14">
        <v>5.69</v>
      </c>
      <c r="L212" s="14">
        <v>7.08</v>
      </c>
      <c r="M212" s="54"/>
      <c r="N212" s="14">
        <v>58.057452116</v>
      </c>
      <c r="O212" s="31">
        <v>1.8552829091</v>
      </c>
      <c r="P212" s="31" t="s">
        <v>13</v>
      </c>
      <c r="Q212" s="17" t="s">
        <v>16</v>
      </c>
      <c r="R212" s="38" t="s">
        <v>724</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293</v>
      </c>
      <c r="D213" s="16" t="s">
        <v>294</v>
      </c>
      <c r="E213" s="16">
        <v>9</v>
      </c>
      <c r="F213" s="15">
        <v>13.33</v>
      </c>
      <c r="G213" s="15">
        <v>12.64</v>
      </c>
      <c r="H213" s="15">
        <v>11.95</v>
      </c>
      <c r="I213" s="14"/>
      <c r="J213" s="15">
        <v>14.95</v>
      </c>
      <c r="K213" s="15">
        <v>16.32</v>
      </c>
      <c r="L213" s="15">
        <v>18.53</v>
      </c>
      <c r="M213" s="54"/>
      <c r="N213" s="15">
        <v>53.245420312999997</v>
      </c>
      <c r="O213" s="15">
        <v>1.8598277273000001</v>
      </c>
      <c r="P213" s="15" t="s">
        <v>16</v>
      </c>
      <c r="Q213" s="16" t="s">
        <v>16</v>
      </c>
      <c r="R213" s="37" t="s">
        <v>725</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293</v>
      </c>
      <c r="D214" s="17" t="s">
        <v>295</v>
      </c>
      <c r="E214" s="17">
        <v>8</v>
      </c>
      <c r="F214" s="14">
        <v>39.54</v>
      </c>
      <c r="G214" s="14">
        <v>37.5</v>
      </c>
      <c r="H214" s="14">
        <v>35.47</v>
      </c>
      <c r="I214" s="14"/>
      <c r="J214" s="14">
        <v>44.49</v>
      </c>
      <c r="K214" s="14">
        <v>48.55</v>
      </c>
      <c r="L214" s="14">
        <v>55.13</v>
      </c>
      <c r="M214" s="54"/>
      <c r="N214" s="14">
        <v>54.501218602000002</v>
      </c>
      <c r="O214" s="31">
        <v>57.283134182000005</v>
      </c>
      <c r="P214" s="31" t="s">
        <v>16</v>
      </c>
      <c r="Q214" s="17" t="s">
        <v>16</v>
      </c>
      <c r="R214" s="38" t="s">
        <v>726</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296</v>
      </c>
      <c r="D215" s="16" t="s">
        <v>297</v>
      </c>
      <c r="E215" s="16">
        <v>3</v>
      </c>
      <c r="F215" s="15">
        <v>280.01</v>
      </c>
      <c r="G215" s="15">
        <v>248.47</v>
      </c>
      <c r="H215" s="15">
        <v>216.93</v>
      </c>
      <c r="I215" s="14"/>
      <c r="J215" s="15">
        <v>288.62</v>
      </c>
      <c r="K215" s="15">
        <v>351.69</v>
      </c>
      <c r="L215" s="15">
        <v>453.76</v>
      </c>
      <c r="M215" s="54"/>
      <c r="N215" s="15">
        <v>45.741924457000003</v>
      </c>
      <c r="O215" s="15">
        <v>23.808447199</v>
      </c>
      <c r="P215" s="15" t="s">
        <v>16</v>
      </c>
      <c r="Q215" s="16" t="s">
        <v>13</v>
      </c>
      <c r="R215" s="37" t="s">
        <v>727</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457</v>
      </c>
      <c r="D216" s="17" t="s">
        <v>458</v>
      </c>
      <c r="E216" s="17">
        <v>5</v>
      </c>
      <c r="F216" s="14">
        <v>4.6100000000000003</v>
      </c>
      <c r="G216" s="14">
        <v>4.0199999999999996</v>
      </c>
      <c r="H216" s="14">
        <v>3.44</v>
      </c>
      <c r="I216" s="14"/>
      <c r="J216" s="14">
        <v>5.94</v>
      </c>
      <c r="K216" s="14">
        <v>7.1</v>
      </c>
      <c r="L216" s="14">
        <v>8.99</v>
      </c>
      <c r="M216" s="54"/>
      <c r="N216" s="14">
        <v>51.406468773999997</v>
      </c>
      <c r="O216" s="31">
        <v>1.5889396363999999</v>
      </c>
      <c r="P216" s="31" t="s">
        <v>13</v>
      </c>
      <c r="Q216" s="17" t="s">
        <v>16</v>
      </c>
      <c r="R216" s="38" t="s">
        <v>728</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298</v>
      </c>
      <c r="D217" s="16" t="s">
        <v>299</v>
      </c>
      <c r="E217" s="16">
        <v>3</v>
      </c>
      <c r="F217" s="15">
        <v>29.59</v>
      </c>
      <c r="G217" s="15">
        <v>25.84</v>
      </c>
      <c r="H217" s="15">
        <v>22.09</v>
      </c>
      <c r="I217" s="14"/>
      <c r="J217" s="15">
        <v>30.38</v>
      </c>
      <c r="K217" s="15">
        <v>37.869999999999997</v>
      </c>
      <c r="L217" s="15">
        <v>49.99</v>
      </c>
      <c r="M217" s="54"/>
      <c r="N217" s="15">
        <v>46.754666211999997</v>
      </c>
      <c r="O217" s="15">
        <v>4.4193549544999993</v>
      </c>
      <c r="P217" s="15" t="s">
        <v>13</v>
      </c>
      <c r="Q217" s="16" t="s">
        <v>13</v>
      </c>
      <c r="R217" s="37" t="s">
        <v>729</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300</v>
      </c>
      <c r="D218" s="17" t="s">
        <v>301</v>
      </c>
      <c r="E218" s="17">
        <v>6</v>
      </c>
      <c r="F218" s="14">
        <v>34.19</v>
      </c>
      <c r="G218" s="14">
        <v>31.38</v>
      </c>
      <c r="H218" s="14">
        <v>28.57</v>
      </c>
      <c r="I218" s="14"/>
      <c r="J218" s="14">
        <v>41.22</v>
      </c>
      <c r="K218" s="14">
        <v>46.83</v>
      </c>
      <c r="L218" s="14">
        <v>55.92</v>
      </c>
      <c r="M218" s="54"/>
      <c r="N218" s="14">
        <v>56.805726761999999</v>
      </c>
      <c r="O218" s="31">
        <v>157.05777864000001</v>
      </c>
      <c r="P218" s="31" t="s">
        <v>13</v>
      </c>
      <c r="Q218" s="17" t="s">
        <v>16</v>
      </c>
      <c r="R218" s="38" t="s">
        <v>730</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302</v>
      </c>
      <c r="D219" s="16" t="s">
        <v>303</v>
      </c>
      <c r="E219" s="16">
        <v>5</v>
      </c>
      <c r="F219" s="15">
        <v>32.840000000000003</v>
      </c>
      <c r="G219" s="15">
        <v>29.53</v>
      </c>
      <c r="H219" s="15">
        <v>26.22</v>
      </c>
      <c r="I219" s="14"/>
      <c r="J219" s="15">
        <v>34.9</v>
      </c>
      <c r="K219" s="15">
        <v>41.51</v>
      </c>
      <c r="L219" s="15">
        <v>52.21</v>
      </c>
      <c r="M219" s="54"/>
      <c r="N219" s="15">
        <v>44.809243238999997</v>
      </c>
      <c r="O219" s="15">
        <v>91.166442955000008</v>
      </c>
      <c r="P219" s="15" t="s">
        <v>16</v>
      </c>
      <c r="Q219" s="16" t="s">
        <v>13</v>
      </c>
      <c r="R219" s="37" t="s">
        <v>731</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732</v>
      </c>
      <c r="D220" s="17" t="s">
        <v>733</v>
      </c>
      <c r="E220" s="17">
        <v>6</v>
      </c>
      <c r="F220" s="14">
        <v>8.18</v>
      </c>
      <c r="G220" s="14">
        <v>7.66</v>
      </c>
      <c r="H220" s="14">
        <v>7.14</v>
      </c>
      <c r="I220" s="14"/>
      <c r="J220" s="14">
        <v>9.2799999999999994</v>
      </c>
      <c r="K220" s="14">
        <v>10.31</v>
      </c>
      <c r="L220" s="14">
        <v>11.99</v>
      </c>
      <c r="M220" s="54"/>
      <c r="N220" s="14">
        <v>51.418834269999998</v>
      </c>
      <c r="O220" s="31">
        <v>1.0236370908999999</v>
      </c>
      <c r="P220" s="31" t="s">
        <v>13</v>
      </c>
      <c r="Q220" s="17" t="s">
        <v>16</v>
      </c>
      <c r="R220" s="38" t="s">
        <v>734</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304</v>
      </c>
      <c r="D221" s="16" t="s">
        <v>305</v>
      </c>
      <c r="E221" s="16">
        <v>5</v>
      </c>
      <c r="F221" s="15">
        <v>62.89</v>
      </c>
      <c r="G221" s="15">
        <v>57.66</v>
      </c>
      <c r="H221" s="15">
        <v>52.43</v>
      </c>
      <c r="I221" s="14"/>
      <c r="J221" s="15">
        <v>70.430000000000007</v>
      </c>
      <c r="K221" s="15">
        <v>80.88</v>
      </c>
      <c r="L221" s="15">
        <v>97.8</v>
      </c>
      <c r="M221" s="54"/>
      <c r="N221" s="15">
        <v>50.464638325000003</v>
      </c>
      <c r="O221" s="15">
        <v>57.599342110999999</v>
      </c>
      <c r="P221" s="15" t="s">
        <v>13</v>
      </c>
      <c r="Q221" s="16" t="s">
        <v>16</v>
      </c>
      <c r="R221" s="37" t="s">
        <v>735</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441</v>
      </c>
      <c r="D222" s="17" t="s">
        <v>442</v>
      </c>
      <c r="E222" s="17">
        <v>6</v>
      </c>
      <c r="F222" s="14">
        <v>178</v>
      </c>
      <c r="G222" s="14">
        <v>160.26</v>
      </c>
      <c r="H222" s="14">
        <v>142.53</v>
      </c>
      <c r="I222" s="14"/>
      <c r="J222" s="14">
        <v>182.01</v>
      </c>
      <c r="K222" s="14">
        <v>217.47</v>
      </c>
      <c r="L222" s="14">
        <v>274.87</v>
      </c>
      <c r="M222" s="54"/>
      <c r="N222" s="14">
        <v>48.332064461999998</v>
      </c>
      <c r="O222" s="31">
        <v>4.6257682618000002</v>
      </c>
      <c r="P222" s="31" t="s">
        <v>16</v>
      </c>
      <c r="Q222" s="17" t="s">
        <v>13</v>
      </c>
      <c r="R222" s="38" t="s">
        <v>736</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306</v>
      </c>
      <c r="D223" s="16" t="s">
        <v>307</v>
      </c>
      <c r="E223" s="16">
        <v>4</v>
      </c>
      <c r="F223" s="15">
        <v>21.99</v>
      </c>
      <c r="G223" s="15">
        <v>19.78</v>
      </c>
      <c r="H223" s="15">
        <v>17.57</v>
      </c>
      <c r="I223" s="14"/>
      <c r="J223" s="15">
        <v>28.05</v>
      </c>
      <c r="K223" s="15">
        <v>32.46</v>
      </c>
      <c r="L223" s="15">
        <v>39.61</v>
      </c>
      <c r="M223" s="54"/>
      <c r="N223" s="15">
        <v>50.177731143000003</v>
      </c>
      <c r="O223" s="15">
        <v>114.04755668</v>
      </c>
      <c r="P223" s="15" t="s">
        <v>13</v>
      </c>
      <c r="Q223" s="16" t="s">
        <v>16</v>
      </c>
      <c r="R223" s="37" t="s">
        <v>737</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308</v>
      </c>
      <c r="D224" s="17" t="s">
        <v>309</v>
      </c>
      <c r="E224" s="17">
        <v>5</v>
      </c>
      <c r="F224" s="14">
        <v>28.76</v>
      </c>
      <c r="G224" s="14">
        <v>25.31</v>
      </c>
      <c r="H224" s="14">
        <v>21.86</v>
      </c>
      <c r="I224" s="14"/>
      <c r="J224" s="14">
        <v>37.96</v>
      </c>
      <c r="K224" s="14">
        <v>44.85</v>
      </c>
      <c r="L224" s="14">
        <v>56.01</v>
      </c>
      <c r="M224" s="54"/>
      <c r="N224" s="14">
        <v>55.875964347</v>
      </c>
      <c r="O224" s="31">
        <v>129.27519953999999</v>
      </c>
      <c r="P224" s="31" t="s">
        <v>13</v>
      </c>
      <c r="Q224" s="17" t="s">
        <v>16</v>
      </c>
      <c r="R224" s="38" t="s">
        <v>738</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310</v>
      </c>
      <c r="D225" s="16" t="s">
        <v>311</v>
      </c>
      <c r="E225" s="16">
        <v>1</v>
      </c>
      <c r="F225" s="15">
        <v>14.61</v>
      </c>
      <c r="G225" s="15">
        <v>13.62</v>
      </c>
      <c r="H225" s="15">
        <v>12.64</v>
      </c>
      <c r="I225" s="14"/>
      <c r="J225" s="15">
        <v>14.89</v>
      </c>
      <c r="K225" s="15">
        <v>16.850000000000001</v>
      </c>
      <c r="L225" s="15">
        <v>20.03</v>
      </c>
      <c r="M225" s="54"/>
      <c r="N225" s="15">
        <v>41.187665103</v>
      </c>
      <c r="O225" s="15">
        <v>8.5017119999999995</v>
      </c>
      <c r="P225" s="15" t="s">
        <v>13</v>
      </c>
      <c r="Q225" s="16" t="s">
        <v>13</v>
      </c>
      <c r="R225" s="37" t="s">
        <v>739</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443</v>
      </c>
      <c r="D226" s="17" t="s">
        <v>444</v>
      </c>
      <c r="E226" s="17">
        <v>4</v>
      </c>
      <c r="F226" s="14">
        <v>4.1399999999999997</v>
      </c>
      <c r="G226" s="14">
        <v>3.13</v>
      </c>
      <c r="H226" s="14">
        <v>2.12</v>
      </c>
      <c r="I226" s="14"/>
      <c r="J226" s="14">
        <v>7.11</v>
      </c>
      <c r="K226" s="14">
        <v>9.1199999999999992</v>
      </c>
      <c r="L226" s="14">
        <v>12.38</v>
      </c>
      <c r="M226" s="54"/>
      <c r="N226" s="14">
        <v>48.010287210000001</v>
      </c>
      <c r="O226" s="31">
        <v>1.2695301818</v>
      </c>
      <c r="P226" s="31" t="s">
        <v>13</v>
      </c>
      <c r="Q226" s="17" t="s">
        <v>16</v>
      </c>
      <c r="R226" s="38" t="s">
        <v>740</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312</v>
      </c>
      <c r="D227" s="16" t="s">
        <v>313</v>
      </c>
      <c r="E227" s="16">
        <v>9</v>
      </c>
      <c r="F227" s="15">
        <v>14.37</v>
      </c>
      <c r="G227" s="15">
        <v>12.68</v>
      </c>
      <c r="H227" s="15">
        <v>11</v>
      </c>
      <c r="I227" s="14"/>
      <c r="J227" s="15">
        <v>16.03</v>
      </c>
      <c r="K227" s="15">
        <v>19.39</v>
      </c>
      <c r="L227" s="15">
        <v>24.83</v>
      </c>
      <c r="M227" s="54"/>
      <c r="N227" s="15">
        <v>59.276285915000003</v>
      </c>
      <c r="O227" s="15">
        <v>11.823324818</v>
      </c>
      <c r="P227" s="15" t="s">
        <v>16</v>
      </c>
      <c r="Q227" s="16" t="s">
        <v>16</v>
      </c>
      <c r="R227" s="37" t="s">
        <v>741</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314</v>
      </c>
      <c r="D228" s="17" t="s">
        <v>315</v>
      </c>
      <c r="E228" s="17">
        <v>10</v>
      </c>
      <c r="F228" s="14">
        <v>29.19</v>
      </c>
      <c r="G228" s="14">
        <v>26.93</v>
      </c>
      <c r="H228" s="14">
        <v>24.67</v>
      </c>
      <c r="I228" s="14"/>
      <c r="J228" s="14">
        <v>30.81</v>
      </c>
      <c r="K228" s="14">
        <v>35.32</v>
      </c>
      <c r="L228" s="14">
        <v>42.62</v>
      </c>
      <c r="M228" s="54"/>
      <c r="N228" s="14">
        <v>87.405478290999994</v>
      </c>
      <c r="O228" s="31">
        <v>163.6492575</v>
      </c>
      <c r="P228" s="31" t="s">
        <v>16</v>
      </c>
      <c r="Q228" s="17" t="s">
        <v>16</v>
      </c>
      <c r="R228" s="38" t="s">
        <v>742</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316</v>
      </c>
      <c r="D229" s="16" t="s">
        <v>317</v>
      </c>
      <c r="E229" s="16">
        <v>4</v>
      </c>
      <c r="F229" s="15">
        <v>5.52</v>
      </c>
      <c r="G229" s="15">
        <v>4.72</v>
      </c>
      <c r="H229" s="15">
        <v>3.93</v>
      </c>
      <c r="I229" s="14"/>
      <c r="J229" s="15">
        <v>6.07</v>
      </c>
      <c r="K229" s="15">
        <v>7.65</v>
      </c>
      <c r="L229" s="15">
        <v>10.210000000000001</v>
      </c>
      <c r="M229" s="54"/>
      <c r="N229" s="15">
        <v>46.725438027999999</v>
      </c>
      <c r="O229" s="15">
        <v>4.4719459090999996</v>
      </c>
      <c r="P229" s="15" t="s">
        <v>16</v>
      </c>
      <c r="Q229" s="16" t="s">
        <v>13</v>
      </c>
      <c r="R229" s="37" t="s">
        <v>743</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318</v>
      </c>
      <c r="D230" s="17" t="s">
        <v>319</v>
      </c>
      <c r="E230" s="17">
        <v>6</v>
      </c>
      <c r="F230" s="14">
        <v>60.3</v>
      </c>
      <c r="G230" s="14">
        <v>56.04</v>
      </c>
      <c r="H230" s="14">
        <v>51.79</v>
      </c>
      <c r="I230" s="14"/>
      <c r="J230" s="14">
        <v>70.81</v>
      </c>
      <c r="K230" s="14">
        <v>79.31</v>
      </c>
      <c r="L230" s="14">
        <v>93.08</v>
      </c>
      <c r="M230" s="54"/>
      <c r="N230" s="14">
        <v>61.079932421999999</v>
      </c>
      <c r="O230" s="31">
        <v>8.8539987273000005</v>
      </c>
      <c r="P230" s="31" t="s">
        <v>13</v>
      </c>
      <c r="Q230" s="17" t="s">
        <v>16</v>
      </c>
      <c r="R230" s="38" t="s">
        <v>744</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320</v>
      </c>
      <c r="D231" s="16" t="s">
        <v>345</v>
      </c>
      <c r="E231" s="16">
        <v>3</v>
      </c>
      <c r="F231" s="15">
        <v>7.44</v>
      </c>
      <c r="G231" s="15">
        <v>5.94</v>
      </c>
      <c r="H231" s="15">
        <v>4.45</v>
      </c>
      <c r="I231" s="14"/>
      <c r="J231" s="15">
        <v>7.63</v>
      </c>
      <c r="K231" s="15">
        <v>10.61</v>
      </c>
      <c r="L231" s="15">
        <v>15.44</v>
      </c>
      <c r="M231" s="54"/>
      <c r="N231" s="15">
        <v>29.928334394</v>
      </c>
      <c r="O231" s="15">
        <v>3.8605352272999998</v>
      </c>
      <c r="P231" s="15" t="s">
        <v>16</v>
      </c>
      <c r="Q231" s="16" t="s">
        <v>13</v>
      </c>
      <c r="R231" s="37" t="s">
        <v>745</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320</v>
      </c>
      <c r="D232" s="17" t="s">
        <v>321</v>
      </c>
      <c r="E232" s="17">
        <v>4</v>
      </c>
      <c r="F232" s="14">
        <v>8.2799999999999994</v>
      </c>
      <c r="G232" s="14">
        <v>6.39</v>
      </c>
      <c r="H232" s="14">
        <v>4.51</v>
      </c>
      <c r="I232" s="14"/>
      <c r="J232" s="14">
        <v>8.4700000000000006</v>
      </c>
      <c r="K232" s="14">
        <v>12.23</v>
      </c>
      <c r="L232" s="14">
        <v>18.329999999999998</v>
      </c>
      <c r="M232" s="54"/>
      <c r="N232" s="14">
        <v>30.610350639</v>
      </c>
      <c r="O232" s="31">
        <v>115.59885817999999</v>
      </c>
      <c r="P232" s="31" t="s">
        <v>16</v>
      </c>
      <c r="Q232" s="17" t="s">
        <v>13</v>
      </c>
      <c r="R232" s="38" t="s">
        <v>746</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322</v>
      </c>
      <c r="D233" s="16" t="s">
        <v>323</v>
      </c>
      <c r="E233" s="16">
        <v>2</v>
      </c>
      <c r="F233" s="15">
        <v>71.930000000000007</v>
      </c>
      <c r="G233" s="15">
        <v>66.42</v>
      </c>
      <c r="H233" s="15">
        <v>60.91</v>
      </c>
      <c r="I233" s="14"/>
      <c r="J233" s="15">
        <v>73.489999999999995</v>
      </c>
      <c r="K233" s="15">
        <v>84.5</v>
      </c>
      <c r="L233" s="15">
        <v>102.32</v>
      </c>
      <c r="M233" s="54"/>
      <c r="N233" s="15">
        <v>24.358673426999999</v>
      </c>
      <c r="O233" s="15">
        <v>1385.9723864</v>
      </c>
      <c r="P233" s="15" t="s">
        <v>13</v>
      </c>
      <c r="Q233" s="16" t="s">
        <v>13</v>
      </c>
      <c r="R233" s="37" t="s">
        <v>747</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324</v>
      </c>
      <c r="D234" s="17" t="s">
        <v>325</v>
      </c>
      <c r="E234" s="17">
        <v>5</v>
      </c>
      <c r="F234" s="14">
        <v>17.149999999999999</v>
      </c>
      <c r="G234" s="14">
        <v>15.78</v>
      </c>
      <c r="H234" s="14">
        <v>14.41</v>
      </c>
      <c r="I234" s="14"/>
      <c r="J234" s="14">
        <v>20.94</v>
      </c>
      <c r="K234" s="14">
        <v>23.67</v>
      </c>
      <c r="L234" s="14">
        <v>28.09</v>
      </c>
      <c r="M234" s="54"/>
      <c r="N234" s="14">
        <v>57.750498450999999</v>
      </c>
      <c r="O234" s="31">
        <v>3.9200165909000004</v>
      </c>
      <c r="P234" s="31" t="s">
        <v>13</v>
      </c>
      <c r="Q234" s="17" t="s">
        <v>16</v>
      </c>
      <c r="R234" s="38" t="s">
        <v>748</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326</v>
      </c>
      <c r="D235" s="16" t="s">
        <v>327</v>
      </c>
      <c r="E235" s="16">
        <v>5</v>
      </c>
      <c r="F235" s="15">
        <v>2.83</v>
      </c>
      <c r="G235" s="15">
        <v>2.2200000000000002</v>
      </c>
      <c r="H235" s="15">
        <v>1.61</v>
      </c>
      <c r="I235" s="14"/>
      <c r="J235" s="15">
        <v>4.6399999999999997</v>
      </c>
      <c r="K235" s="15">
        <v>5.85</v>
      </c>
      <c r="L235" s="15">
        <v>7.81</v>
      </c>
      <c r="M235" s="54"/>
      <c r="N235" s="15">
        <v>58.864960105999998</v>
      </c>
      <c r="O235" s="15">
        <v>34.104287090999996</v>
      </c>
      <c r="P235" s="15" t="s">
        <v>13</v>
      </c>
      <c r="Q235" s="16" t="s">
        <v>16</v>
      </c>
      <c r="R235" s="37" t="s">
        <v>749</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328</v>
      </c>
      <c r="D236" s="17" t="s">
        <v>329</v>
      </c>
      <c r="E236" s="17">
        <v>10</v>
      </c>
      <c r="F236" s="14">
        <v>31.19</v>
      </c>
      <c r="G236" s="14">
        <v>29.17</v>
      </c>
      <c r="H236" s="14">
        <v>27.16</v>
      </c>
      <c r="I236" s="14"/>
      <c r="J236" s="14">
        <v>33.65</v>
      </c>
      <c r="K236" s="14">
        <v>37.67</v>
      </c>
      <c r="L236" s="14">
        <v>44.19</v>
      </c>
      <c r="M236" s="54"/>
      <c r="N236" s="14">
        <v>77.433707354999996</v>
      </c>
      <c r="O236" s="31">
        <v>237.56529835999999</v>
      </c>
      <c r="P236" s="31" t="s">
        <v>16</v>
      </c>
      <c r="Q236" s="17" t="s">
        <v>16</v>
      </c>
      <c r="R236" s="38" t="s">
        <v>750</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330</v>
      </c>
      <c r="D237" s="16" t="s">
        <v>331</v>
      </c>
      <c r="E237" s="16">
        <v>2</v>
      </c>
      <c r="F237" s="15">
        <v>12.85</v>
      </c>
      <c r="G237" s="15">
        <v>11.74</v>
      </c>
      <c r="H237" s="15">
        <v>10.64</v>
      </c>
      <c r="I237" s="14"/>
      <c r="J237" s="15">
        <v>13.3</v>
      </c>
      <c r="K237" s="15">
        <v>15.5</v>
      </c>
      <c r="L237" s="15">
        <v>19.059999999999999</v>
      </c>
      <c r="M237" s="54"/>
      <c r="N237" s="15">
        <v>48.384889764</v>
      </c>
      <c r="O237" s="15">
        <v>7.8694645000000003</v>
      </c>
      <c r="P237" s="15" t="s">
        <v>13</v>
      </c>
      <c r="Q237" s="16" t="s">
        <v>13</v>
      </c>
      <c r="R237" s="37" t="s">
        <v>751</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332</v>
      </c>
      <c r="D238" s="17" t="s">
        <v>333</v>
      </c>
      <c r="E238" s="17">
        <v>6</v>
      </c>
      <c r="F238" s="14">
        <v>22.25</v>
      </c>
      <c r="G238" s="14">
        <v>19.03</v>
      </c>
      <c r="H238" s="14">
        <v>15.82</v>
      </c>
      <c r="I238" s="14"/>
      <c r="J238" s="14">
        <v>30.44</v>
      </c>
      <c r="K238" s="14">
        <v>36.86</v>
      </c>
      <c r="L238" s="14">
        <v>47.26</v>
      </c>
      <c r="M238" s="54"/>
      <c r="N238" s="14">
        <v>53.038272583999998</v>
      </c>
      <c r="O238" s="31">
        <v>58.670343727000002</v>
      </c>
      <c r="P238" s="31" t="s">
        <v>13</v>
      </c>
      <c r="Q238" s="17" t="s">
        <v>16</v>
      </c>
      <c r="R238" s="38" t="s">
        <v>752</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459</v>
      </c>
      <c r="D239" s="16" t="s">
        <v>460</v>
      </c>
      <c r="E239" s="16">
        <v>0</v>
      </c>
      <c r="F239" s="15">
        <v>0.59</v>
      </c>
      <c r="G239" s="15">
        <v>0.19</v>
      </c>
      <c r="H239" s="15">
        <v>-0.19</v>
      </c>
      <c r="I239" s="14"/>
      <c r="J239" s="15">
        <v>0.63</v>
      </c>
      <c r="K239" s="15">
        <v>1.41</v>
      </c>
      <c r="L239" s="15">
        <v>2.68</v>
      </c>
      <c r="M239" s="54"/>
      <c r="N239" s="15">
        <v>21.055341915</v>
      </c>
      <c r="O239" s="15">
        <v>2.6919674091000001</v>
      </c>
      <c r="P239" s="15" t="s">
        <v>13</v>
      </c>
      <c r="Q239" s="16" t="s">
        <v>13</v>
      </c>
      <c r="R239" s="37" t="s">
        <v>753</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334</v>
      </c>
      <c r="D240" s="17" t="s">
        <v>335</v>
      </c>
      <c r="E240" s="17">
        <v>2</v>
      </c>
      <c r="F240" s="14">
        <v>13.83</v>
      </c>
      <c r="G240" s="14">
        <v>12.43</v>
      </c>
      <c r="H240" s="14">
        <v>11.04</v>
      </c>
      <c r="I240" s="14"/>
      <c r="J240" s="14">
        <v>14.25</v>
      </c>
      <c r="K240" s="14">
        <v>17.03</v>
      </c>
      <c r="L240" s="14">
        <v>21.54</v>
      </c>
      <c r="M240" s="54"/>
      <c r="N240" s="14">
        <v>50.401630928000003</v>
      </c>
      <c r="O240" s="31">
        <v>17.920025909</v>
      </c>
      <c r="P240" s="31" t="s">
        <v>13</v>
      </c>
      <c r="Q240" s="17" t="s">
        <v>13</v>
      </c>
      <c r="R240" s="38" t="s">
        <v>754</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336</v>
      </c>
      <c r="D241" s="16" t="s">
        <v>337</v>
      </c>
      <c r="E241" s="16">
        <v>8</v>
      </c>
      <c r="F241" s="15">
        <v>45.16</v>
      </c>
      <c r="G241" s="15">
        <v>41.44</v>
      </c>
      <c r="H241" s="15">
        <v>37.729999999999997</v>
      </c>
      <c r="I241" s="14"/>
      <c r="J241" s="15">
        <v>53.21</v>
      </c>
      <c r="K241" s="15">
        <v>60.63</v>
      </c>
      <c r="L241" s="15">
        <v>72.66</v>
      </c>
      <c r="M241" s="54"/>
      <c r="N241" s="15">
        <v>51.885704017999998</v>
      </c>
      <c r="O241" s="15">
        <v>298.56566336000003</v>
      </c>
      <c r="P241" s="15" t="s">
        <v>16</v>
      </c>
      <c r="Q241" s="16" t="s">
        <v>16</v>
      </c>
      <c r="R241" s="37" t="s">
        <v>755</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445</v>
      </c>
      <c r="D242" s="17" t="s">
        <v>446</v>
      </c>
      <c r="E242" s="17">
        <v>5</v>
      </c>
      <c r="F242" s="14">
        <v>2967.16</v>
      </c>
      <c r="G242" s="14">
        <v>2076.4</v>
      </c>
      <c r="H242" s="14">
        <v>1185.6400000000001</v>
      </c>
      <c r="I242" s="14"/>
      <c r="J242" s="14">
        <v>3081.53</v>
      </c>
      <c r="K242" s="14">
        <v>4863.04</v>
      </c>
      <c r="L242" s="14">
        <v>7745.75</v>
      </c>
      <c r="M242" s="54"/>
      <c r="N242" s="14">
        <v>50.171668926999999</v>
      </c>
      <c r="O242" s="31">
        <v>4.7541735900000006</v>
      </c>
      <c r="P242" s="31" t="s">
        <v>16</v>
      </c>
      <c r="Q242" s="17" t="s">
        <v>13</v>
      </c>
      <c r="R242" s="38" t="s">
        <v>756</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338</v>
      </c>
      <c r="D243" s="16" t="s">
        <v>339</v>
      </c>
      <c r="E243" s="16">
        <v>9</v>
      </c>
      <c r="F243" s="15">
        <v>8.24</v>
      </c>
      <c r="G243" s="15">
        <v>7.58</v>
      </c>
      <c r="H243" s="15">
        <v>6.92</v>
      </c>
      <c r="I243" s="14"/>
      <c r="J243" s="15">
        <v>9.4499999999999993</v>
      </c>
      <c r="K243" s="15">
        <v>10.76</v>
      </c>
      <c r="L243" s="15">
        <v>12.88</v>
      </c>
      <c r="M243" s="54"/>
      <c r="N243" s="15">
        <v>76.046648262999994</v>
      </c>
      <c r="O243" s="15">
        <v>2.6751772273000003</v>
      </c>
      <c r="P243" s="15" t="s">
        <v>16</v>
      </c>
      <c r="Q243" s="16" t="s">
        <v>16</v>
      </c>
      <c r="R243" s="37" t="s">
        <v>757</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340</v>
      </c>
      <c r="D244" s="17" t="s">
        <v>341</v>
      </c>
      <c r="E244" s="17">
        <v>6</v>
      </c>
      <c r="F244" s="14" t="s">
        <v>29</v>
      </c>
      <c r="G244" s="14" t="s">
        <v>29</v>
      </c>
      <c r="H244" s="14" t="s">
        <v>29</v>
      </c>
      <c r="I244" s="14"/>
      <c r="J244" s="14" t="s">
        <v>29</v>
      </c>
      <c r="K244" s="14" t="s">
        <v>29</v>
      </c>
      <c r="L244" s="14" t="s">
        <v>29</v>
      </c>
      <c r="M244" s="54"/>
      <c r="N244" s="14" t="s">
        <v>29</v>
      </c>
      <c r="O244" s="31" t="s">
        <v>29</v>
      </c>
      <c r="P244" s="31" t="s">
        <v>29</v>
      </c>
      <c r="Q244" s="17" t="s">
        <v>29</v>
      </c>
      <c r="R244" s="38" t="s">
        <v>30</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342</v>
      </c>
      <c r="D245" s="16" t="s">
        <v>343</v>
      </c>
      <c r="E245" s="16">
        <v>5</v>
      </c>
      <c r="F245" s="15">
        <v>8.31</v>
      </c>
      <c r="G245" s="15">
        <v>6.82</v>
      </c>
      <c r="H245" s="15">
        <v>5.33</v>
      </c>
      <c r="I245" s="14"/>
      <c r="J245" s="15">
        <v>12.67</v>
      </c>
      <c r="K245" s="15">
        <v>15.64</v>
      </c>
      <c r="L245" s="15">
        <v>20.46</v>
      </c>
      <c r="M245" s="54"/>
      <c r="N245" s="15">
        <v>48.798280882</v>
      </c>
      <c r="O245" s="15">
        <v>30.339481273000001</v>
      </c>
      <c r="P245" s="15" t="s">
        <v>13</v>
      </c>
      <c r="Q245" s="16" t="s">
        <v>16</v>
      </c>
      <c r="R245" s="37" t="s">
        <v>758</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447</v>
      </c>
      <c r="D246" s="17" t="s">
        <v>448</v>
      </c>
      <c r="E246" s="17">
        <v>9</v>
      </c>
      <c r="F246" s="14">
        <v>89.77</v>
      </c>
      <c r="G246" s="14">
        <v>84.57</v>
      </c>
      <c r="H246" s="14">
        <v>79.38</v>
      </c>
      <c r="I246" s="14"/>
      <c r="J246" s="14">
        <v>104.8</v>
      </c>
      <c r="K246" s="14">
        <v>115.18</v>
      </c>
      <c r="L246" s="14">
        <v>131.97999999999999</v>
      </c>
      <c r="M246" s="54"/>
      <c r="N246" s="14">
        <v>51.769342768999998</v>
      </c>
      <c r="O246" s="31">
        <v>14.579870617000001</v>
      </c>
      <c r="P246" s="31" t="s">
        <v>16</v>
      </c>
      <c r="Q246" s="17" t="s">
        <v>16</v>
      </c>
      <c r="R246" s="38" t="s">
        <v>759</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760</v>
      </c>
      <c r="D247" s="16" t="s">
        <v>761</v>
      </c>
      <c r="E247" s="16">
        <v>9</v>
      </c>
      <c r="F247" s="15">
        <v>174.99</v>
      </c>
      <c r="G247" s="15">
        <v>165.05</v>
      </c>
      <c r="H247" s="15">
        <v>155.12</v>
      </c>
      <c r="I247" s="14"/>
      <c r="J247" s="15">
        <v>203.69</v>
      </c>
      <c r="K247" s="15">
        <v>223.55</v>
      </c>
      <c r="L247" s="15">
        <v>255.7</v>
      </c>
      <c r="M247" s="54"/>
      <c r="N247" s="15">
        <v>53.194935024999999</v>
      </c>
      <c r="O247" s="15">
        <v>10.173918628999999</v>
      </c>
      <c r="P247" s="15" t="s">
        <v>16</v>
      </c>
      <c r="Q247" s="16" t="s">
        <v>16</v>
      </c>
      <c r="R247" s="37" t="s">
        <v>762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449</v>
      </c>
      <c r="D248" s="17" t="s">
        <v>450</v>
      </c>
      <c r="E248" s="17">
        <v>5</v>
      </c>
      <c r="F248" s="14">
        <v>38.479999999999997</v>
      </c>
      <c r="G248" s="14">
        <v>34.93</v>
      </c>
      <c r="H248" s="14">
        <v>31.39</v>
      </c>
      <c r="I248" s="14"/>
      <c r="J248" s="14">
        <v>47.77</v>
      </c>
      <c r="K248" s="14">
        <v>54.85</v>
      </c>
      <c r="L248" s="14">
        <v>66.31</v>
      </c>
      <c r="M248" s="54"/>
      <c r="N248" s="14">
        <v>48.772152689000002</v>
      </c>
      <c r="O248" s="31">
        <v>2.8989238531999999</v>
      </c>
      <c r="P248" s="31" t="s">
        <v>13</v>
      </c>
      <c r="Q248" s="17" t="s">
        <v>16</v>
      </c>
      <c r="R248" s="38" t="s">
        <v>763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414</v>
      </c>
      <c r="D249" s="16" t="s">
        <v>415</v>
      </c>
      <c r="E249" s="16">
        <v>2</v>
      </c>
      <c r="F249" s="15">
        <v>37.96</v>
      </c>
      <c r="G249" s="15">
        <v>34.630000000000003</v>
      </c>
      <c r="H249" s="15">
        <v>31.31</v>
      </c>
      <c r="I249" s="14"/>
      <c r="J249" s="15">
        <v>38.75</v>
      </c>
      <c r="K249" s="15">
        <v>45.39</v>
      </c>
      <c r="L249" s="15">
        <v>56.15</v>
      </c>
      <c r="M249" s="54"/>
      <c r="N249" s="15">
        <v>36.450393839</v>
      </c>
      <c r="O249" s="15">
        <v>1.4806704127000001</v>
      </c>
      <c r="P249" s="15" t="s">
        <v>13</v>
      </c>
      <c r="Q249" s="16" t="s">
        <v>13</v>
      </c>
      <c r="R249" s="37" t="s">
        <v>764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461</v>
      </c>
      <c r="D250" s="17" t="s">
        <v>462</v>
      </c>
      <c r="E250" s="17">
        <v>5</v>
      </c>
      <c r="F250" s="14">
        <v>72.209999999999994</v>
      </c>
      <c r="G250" s="14">
        <v>64.63</v>
      </c>
      <c r="H250" s="14">
        <v>57.06</v>
      </c>
      <c r="I250" s="14"/>
      <c r="J250" s="14">
        <v>92.35</v>
      </c>
      <c r="K250" s="14">
        <v>107.49</v>
      </c>
      <c r="L250" s="14">
        <v>131.99</v>
      </c>
      <c r="M250" s="54"/>
      <c r="N250" s="14">
        <v>50.473457072999999</v>
      </c>
      <c r="O250" s="31">
        <v>10.017724587</v>
      </c>
      <c r="P250" s="31" t="s">
        <v>13</v>
      </c>
      <c r="Q250" s="17" t="s">
        <v>16</v>
      </c>
      <c r="R250" s="38" t="s">
        <v>765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463</v>
      </c>
      <c r="D251" s="16" t="s">
        <v>464</v>
      </c>
      <c r="E251" s="16">
        <v>6</v>
      </c>
      <c r="F251" s="15">
        <v>25.66</v>
      </c>
      <c r="G251" s="15">
        <v>21.72</v>
      </c>
      <c r="H251" s="15">
        <v>17.78</v>
      </c>
      <c r="I251" s="14"/>
      <c r="J251" s="15">
        <v>35.56</v>
      </c>
      <c r="K251" s="15">
        <v>43.43</v>
      </c>
      <c r="L251" s="15">
        <v>56.17</v>
      </c>
      <c r="M251" s="54"/>
      <c r="N251" s="15">
        <v>53.492454721000001</v>
      </c>
      <c r="O251" s="15">
        <v>6.3193178203999993</v>
      </c>
      <c r="P251" s="15" t="s">
        <v>13</v>
      </c>
      <c r="Q251" s="16" t="s">
        <v>16</v>
      </c>
      <c r="R251" s="37" t="s">
        <v>766</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465</v>
      </c>
      <c r="D252" s="17" t="s">
        <v>466</v>
      </c>
      <c r="E252" s="17">
        <v>5</v>
      </c>
      <c r="F252" s="14">
        <v>41.41</v>
      </c>
      <c r="G252" s="14">
        <v>37.020000000000003</v>
      </c>
      <c r="H252" s="14">
        <v>32.630000000000003</v>
      </c>
      <c r="I252" s="14"/>
      <c r="J252" s="14">
        <v>53</v>
      </c>
      <c r="K252" s="14">
        <v>61.77</v>
      </c>
      <c r="L252" s="14">
        <v>75.97</v>
      </c>
      <c r="M252" s="54"/>
      <c r="N252" s="14">
        <v>50.565841427999999</v>
      </c>
      <c r="O252" s="31">
        <v>15.147861027000001</v>
      </c>
      <c r="P252" s="31" t="s">
        <v>13</v>
      </c>
      <c r="Q252" s="17" t="s">
        <v>16</v>
      </c>
      <c r="R252" s="38" t="s">
        <v>767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467</v>
      </c>
      <c r="D253" s="16" t="s">
        <v>468</v>
      </c>
      <c r="E253" s="16">
        <v>5</v>
      </c>
      <c r="F253" s="15">
        <v>38.32</v>
      </c>
      <c r="G253" s="15">
        <v>32.03</v>
      </c>
      <c r="H253" s="15">
        <v>25.74</v>
      </c>
      <c r="I253" s="14"/>
      <c r="J253" s="15">
        <v>39.130000000000003</v>
      </c>
      <c r="K253" s="15">
        <v>51.7</v>
      </c>
      <c r="L253" s="15">
        <v>72.040000000000006</v>
      </c>
      <c r="M253" s="54"/>
      <c r="N253" s="15">
        <v>47.475790683</v>
      </c>
      <c r="O253" s="15">
        <v>8.3369986350000005</v>
      </c>
      <c r="P253" s="15" t="s">
        <v>16</v>
      </c>
      <c r="Q253" s="16" t="s">
        <v>13</v>
      </c>
      <c r="R253" s="37" t="s">
        <v>768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469</v>
      </c>
      <c r="D254" s="17" t="s">
        <v>470</v>
      </c>
      <c r="E254" s="17">
        <v>5</v>
      </c>
      <c r="F254" s="14">
        <v>144.88</v>
      </c>
      <c r="G254" s="14">
        <v>138.16</v>
      </c>
      <c r="H254" s="14">
        <v>131.44999999999999</v>
      </c>
      <c r="I254" s="14"/>
      <c r="J254" s="14">
        <v>145.87</v>
      </c>
      <c r="K254" s="14">
        <v>159.29</v>
      </c>
      <c r="L254" s="14">
        <v>181.01</v>
      </c>
      <c r="M254" s="54"/>
      <c r="N254" s="14">
        <v>49.842686076</v>
      </c>
      <c r="O254" s="31">
        <v>6.0358371553999994</v>
      </c>
      <c r="P254" s="31" t="s">
        <v>16</v>
      </c>
      <c r="Q254" s="17" t="s">
        <v>13</v>
      </c>
      <c r="R254" s="38" t="s">
        <v>769</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471</v>
      </c>
      <c r="D255" s="16" t="s">
        <v>472</v>
      </c>
      <c r="E255" s="16">
        <v>5</v>
      </c>
      <c r="F255" s="15">
        <v>123.47</v>
      </c>
      <c r="G255" s="15">
        <v>115.29</v>
      </c>
      <c r="H255" s="15">
        <v>107.11</v>
      </c>
      <c r="I255" s="14"/>
      <c r="J255" s="15">
        <v>143.85</v>
      </c>
      <c r="K255" s="15">
        <v>160.19999999999999</v>
      </c>
      <c r="L255" s="15">
        <v>186.66</v>
      </c>
      <c r="M255" s="54"/>
      <c r="N255" s="15">
        <v>57.925122555999998</v>
      </c>
      <c r="O255" s="15">
        <v>2.0953189791</v>
      </c>
      <c r="P255" s="15" t="s">
        <v>13</v>
      </c>
      <c r="Q255" s="16" t="s">
        <v>16</v>
      </c>
      <c r="R255" s="37" t="s">
        <v>770</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473</v>
      </c>
      <c r="D256" s="17" t="s">
        <v>474</v>
      </c>
      <c r="E256" s="17">
        <v>8</v>
      </c>
      <c r="F256" s="14">
        <v>167.93</v>
      </c>
      <c r="G256" s="14">
        <v>158.31</v>
      </c>
      <c r="H256" s="14">
        <v>148.69</v>
      </c>
      <c r="I256" s="14"/>
      <c r="J256" s="14">
        <v>195.73</v>
      </c>
      <c r="K256" s="14">
        <v>214.96</v>
      </c>
      <c r="L256" s="14">
        <v>246.08</v>
      </c>
      <c r="M256" s="54"/>
      <c r="N256" s="14">
        <v>54.204925948000003</v>
      </c>
      <c r="O256" s="31">
        <v>480.15370444000001</v>
      </c>
      <c r="P256" s="31" t="s">
        <v>16</v>
      </c>
      <c r="Q256" s="17" t="s">
        <v>16</v>
      </c>
      <c r="R256" s="38" t="s">
        <v>771</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475</v>
      </c>
      <c r="D257" s="16" t="s">
        <v>476</v>
      </c>
      <c r="E257" s="16">
        <v>7</v>
      </c>
      <c r="F257" s="15">
        <v>62.52</v>
      </c>
      <c r="G257" s="15">
        <v>60.78</v>
      </c>
      <c r="H257" s="15">
        <v>59.04</v>
      </c>
      <c r="I257" s="14"/>
      <c r="J257" s="15">
        <v>63.31</v>
      </c>
      <c r="K257" s="15">
        <v>66.78</v>
      </c>
      <c r="L257" s="15">
        <v>72.41</v>
      </c>
      <c r="M257" s="54"/>
      <c r="N257" s="15">
        <v>60.247818045999999</v>
      </c>
      <c r="O257" s="15">
        <v>1.2337777064</v>
      </c>
      <c r="P257" s="15" t="s">
        <v>16</v>
      </c>
      <c r="Q257" s="16" t="s">
        <v>16</v>
      </c>
      <c r="R257" s="37" t="s">
        <v>772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477</v>
      </c>
      <c r="D258" s="17" t="s">
        <v>478</v>
      </c>
      <c r="E258" s="17">
        <v>9</v>
      </c>
      <c r="F258" s="14">
        <v>433.32</v>
      </c>
      <c r="G258" s="14">
        <v>412.28</v>
      </c>
      <c r="H258" s="14">
        <v>391.24</v>
      </c>
      <c r="I258" s="14"/>
      <c r="J258" s="14">
        <v>442.34</v>
      </c>
      <c r="K258" s="14">
        <v>484.41</v>
      </c>
      <c r="L258" s="14">
        <v>552.5</v>
      </c>
      <c r="M258" s="54"/>
      <c r="N258" s="14">
        <v>54.410984747999997</v>
      </c>
      <c r="O258" s="31">
        <v>52.421549333000002</v>
      </c>
      <c r="P258" s="31" t="s">
        <v>16</v>
      </c>
      <c r="Q258" s="17" t="s">
        <v>16</v>
      </c>
      <c r="R258" s="38" t="s">
        <v>773</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479</v>
      </c>
      <c r="D259" s="16" t="s">
        <v>480</v>
      </c>
      <c r="E259" s="16">
        <v>9</v>
      </c>
      <c r="F259" s="15">
        <v>87.72</v>
      </c>
      <c r="G259" s="15">
        <v>82.49</v>
      </c>
      <c r="H259" s="15">
        <v>77.260000000000005</v>
      </c>
      <c r="I259" s="14"/>
      <c r="J259" s="15">
        <v>89.18</v>
      </c>
      <c r="K259" s="15">
        <v>99.63</v>
      </c>
      <c r="L259" s="15">
        <v>116.55</v>
      </c>
      <c r="M259" s="54"/>
      <c r="N259" s="15">
        <v>54.653968069999998</v>
      </c>
      <c r="O259" s="15">
        <v>1.5524760245</v>
      </c>
      <c r="P259" s="15" t="s">
        <v>16</v>
      </c>
      <c r="Q259" s="16" t="s">
        <v>16</v>
      </c>
      <c r="R259" s="37" t="s">
        <v>774</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775</v>
      </c>
      <c r="D260" s="17" t="s">
        <v>776</v>
      </c>
      <c r="E260" s="17">
        <v>5</v>
      </c>
      <c r="F260" s="14">
        <v>74.47</v>
      </c>
      <c r="G260" s="14">
        <v>60.26</v>
      </c>
      <c r="H260" s="14">
        <v>46.06</v>
      </c>
      <c r="I260" s="14"/>
      <c r="J260" s="14">
        <v>76.569999999999993</v>
      </c>
      <c r="K260" s="14">
        <v>104.97</v>
      </c>
      <c r="L260" s="14">
        <v>150.93</v>
      </c>
      <c r="M260" s="54"/>
      <c r="N260" s="14">
        <v>47.330950176000002</v>
      </c>
      <c r="O260" s="31">
        <v>3.0539468609</v>
      </c>
      <c r="P260" s="31" t="s">
        <v>16</v>
      </c>
      <c r="Q260" s="17" t="s">
        <v>13</v>
      </c>
      <c r="R260" s="38" t="s">
        <v>777</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481</v>
      </c>
      <c r="D261" s="16" t="s">
        <v>482</v>
      </c>
      <c r="E261" s="16">
        <v>2</v>
      </c>
      <c r="F261" s="15">
        <v>92</v>
      </c>
      <c r="G261" s="15">
        <v>75.75</v>
      </c>
      <c r="H261" s="15">
        <v>59.51</v>
      </c>
      <c r="I261" s="14"/>
      <c r="J261" s="15">
        <v>93.6</v>
      </c>
      <c r="K261" s="15">
        <v>126.08</v>
      </c>
      <c r="L261" s="15">
        <v>178.65</v>
      </c>
      <c r="M261" s="54"/>
      <c r="N261" s="15">
        <v>39.124943217999999</v>
      </c>
      <c r="O261" s="15">
        <v>4.5937366468</v>
      </c>
      <c r="P261" s="15" t="s">
        <v>13</v>
      </c>
      <c r="Q261" s="16" t="s">
        <v>13</v>
      </c>
      <c r="R261" s="37" t="s">
        <v>778</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483</v>
      </c>
      <c r="D262" s="17" t="s">
        <v>484</v>
      </c>
      <c r="E262" s="17">
        <v>5</v>
      </c>
      <c r="F262" s="14">
        <v>105.72</v>
      </c>
      <c r="G262" s="14">
        <v>98.71</v>
      </c>
      <c r="H262" s="14">
        <v>91.71</v>
      </c>
      <c r="I262" s="14"/>
      <c r="J262" s="14">
        <v>126.4</v>
      </c>
      <c r="K262" s="14">
        <v>140.4</v>
      </c>
      <c r="L262" s="14">
        <v>163.06</v>
      </c>
      <c r="M262" s="54"/>
      <c r="N262" s="14">
        <v>51.317657201000003</v>
      </c>
      <c r="O262" s="31">
        <v>240.05765048999999</v>
      </c>
      <c r="P262" s="31" t="s">
        <v>13</v>
      </c>
      <c r="Q262" s="17" t="s">
        <v>16</v>
      </c>
      <c r="R262" s="38" t="s">
        <v>779</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780</v>
      </c>
      <c r="D263" s="16" t="s">
        <v>781</v>
      </c>
      <c r="E263" s="16">
        <v>9</v>
      </c>
      <c r="F263" s="15">
        <v>61.17</v>
      </c>
      <c r="G263" s="15">
        <v>57.7</v>
      </c>
      <c r="H263" s="15">
        <v>54.23</v>
      </c>
      <c r="I263" s="14"/>
      <c r="J263" s="15">
        <v>70.05</v>
      </c>
      <c r="K263" s="15">
        <v>76.98</v>
      </c>
      <c r="L263" s="15">
        <v>88.2</v>
      </c>
      <c r="M263" s="54"/>
      <c r="N263" s="15">
        <v>61.25337451</v>
      </c>
      <c r="O263" s="15">
        <v>1.1783927754999999</v>
      </c>
      <c r="P263" s="15" t="s">
        <v>16</v>
      </c>
      <c r="Q263" s="16" t="s">
        <v>16</v>
      </c>
      <c r="R263" s="37" t="s">
        <v>782</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485</v>
      </c>
      <c r="D264" s="17" t="s">
        <v>486</v>
      </c>
      <c r="E264" s="17">
        <v>9</v>
      </c>
      <c r="F264" s="14">
        <v>176.24</v>
      </c>
      <c r="G264" s="14">
        <v>166.2</v>
      </c>
      <c r="H264" s="14">
        <v>156.16</v>
      </c>
      <c r="I264" s="14"/>
      <c r="J264" s="14">
        <v>205.42</v>
      </c>
      <c r="K264" s="14">
        <v>225.49</v>
      </c>
      <c r="L264" s="14">
        <v>257.97000000000003</v>
      </c>
      <c r="M264" s="54"/>
      <c r="N264" s="14">
        <v>53.465945468999998</v>
      </c>
      <c r="O264" s="31">
        <v>63.601264714999999</v>
      </c>
      <c r="P264" s="31" t="s">
        <v>16</v>
      </c>
      <c r="Q264" s="17" t="s">
        <v>16</v>
      </c>
      <c r="R264" s="38" t="s">
        <v>783</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487</v>
      </c>
      <c r="D265" s="16" t="s">
        <v>488</v>
      </c>
      <c r="E265" s="16">
        <v>9</v>
      </c>
      <c r="F265" s="15">
        <v>124.7</v>
      </c>
      <c r="G265" s="15">
        <v>117.73</v>
      </c>
      <c r="H265" s="15">
        <v>110.77</v>
      </c>
      <c r="I265" s="14"/>
      <c r="J265" s="15">
        <v>142.37</v>
      </c>
      <c r="K265" s="15">
        <v>156.29</v>
      </c>
      <c r="L265" s="15">
        <v>178.82</v>
      </c>
      <c r="M265" s="54"/>
      <c r="N265" s="15">
        <v>63.570291752000003</v>
      </c>
      <c r="O265" s="15">
        <v>18.579777253</v>
      </c>
      <c r="P265" s="15" t="s">
        <v>16</v>
      </c>
      <c r="Q265" s="16" t="s">
        <v>16</v>
      </c>
      <c r="R265" s="37" t="s">
        <v>784</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489</v>
      </c>
      <c r="D266" s="17" t="s">
        <v>490</v>
      </c>
      <c r="E266" s="17">
        <v>8</v>
      </c>
      <c r="F266" s="14">
        <v>173.97</v>
      </c>
      <c r="G266" s="14">
        <v>161.27000000000001</v>
      </c>
      <c r="H266" s="14">
        <v>148.58000000000001</v>
      </c>
      <c r="I266" s="14"/>
      <c r="J266" s="14">
        <v>205.98</v>
      </c>
      <c r="K266" s="14">
        <v>231.36</v>
      </c>
      <c r="L266" s="14">
        <v>272.43</v>
      </c>
      <c r="M266" s="54"/>
      <c r="N266" s="14">
        <v>61.768673335999999</v>
      </c>
      <c r="O266" s="31">
        <v>7.1790384631999995</v>
      </c>
      <c r="P266" s="31" t="s">
        <v>16</v>
      </c>
      <c r="Q266" s="17" t="s">
        <v>16</v>
      </c>
      <c r="R266" s="38" t="s">
        <v>785</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491</v>
      </c>
      <c r="D267" s="16" t="s">
        <v>492</v>
      </c>
      <c r="E267" s="16">
        <v>9</v>
      </c>
      <c r="F267" s="15">
        <v>72.28</v>
      </c>
      <c r="G267" s="15">
        <v>68.069999999999993</v>
      </c>
      <c r="H267" s="15">
        <v>63.87</v>
      </c>
      <c r="I267" s="14"/>
      <c r="J267" s="15">
        <v>73.16</v>
      </c>
      <c r="K267" s="15">
        <v>81.56</v>
      </c>
      <c r="L267" s="15">
        <v>95.16</v>
      </c>
      <c r="M267" s="54"/>
      <c r="N267" s="15">
        <v>61.141033137999997</v>
      </c>
      <c r="O267" s="15">
        <v>16.520636804999999</v>
      </c>
      <c r="P267" s="15" t="s">
        <v>16</v>
      </c>
      <c r="Q267" s="16" t="s">
        <v>16</v>
      </c>
      <c r="R267" s="37" t="s">
        <v>786</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493</v>
      </c>
      <c r="D268" s="17" t="s">
        <v>494</v>
      </c>
      <c r="E268" s="17">
        <v>9</v>
      </c>
      <c r="F268" s="14">
        <v>52.72</v>
      </c>
      <c r="G268" s="14">
        <v>50.12</v>
      </c>
      <c r="H268" s="14">
        <v>47.52</v>
      </c>
      <c r="I268" s="14"/>
      <c r="J268" s="14">
        <v>53.86</v>
      </c>
      <c r="K268" s="14">
        <v>59.05</v>
      </c>
      <c r="L268" s="14">
        <v>67.459999999999994</v>
      </c>
      <c r="M268" s="54"/>
      <c r="N268" s="14">
        <v>53.909514711999996</v>
      </c>
      <c r="O268" s="31">
        <v>10.180604131000001</v>
      </c>
      <c r="P268" s="31" t="s">
        <v>16</v>
      </c>
      <c r="Q268" s="17" t="s">
        <v>16</v>
      </c>
      <c r="R268" s="38" t="s">
        <v>787</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495</v>
      </c>
      <c r="D269" s="16" t="s">
        <v>496</v>
      </c>
      <c r="E269" s="16">
        <v>9</v>
      </c>
      <c r="F269" s="15">
        <v>113.99</v>
      </c>
      <c r="G269" s="15">
        <v>103.92</v>
      </c>
      <c r="H269" s="15">
        <v>93.86</v>
      </c>
      <c r="I269" s="14"/>
      <c r="J269" s="15">
        <v>122.25</v>
      </c>
      <c r="K269" s="15">
        <v>142.37</v>
      </c>
      <c r="L269" s="15">
        <v>174.93</v>
      </c>
      <c r="M269" s="54"/>
      <c r="N269" s="15">
        <v>61.163770706000001</v>
      </c>
      <c r="O269" s="15">
        <v>10.432908511999999</v>
      </c>
      <c r="P269" s="15" t="s">
        <v>16</v>
      </c>
      <c r="Q269" s="16" t="s">
        <v>16</v>
      </c>
      <c r="R269" s="37" t="s">
        <v>788</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497</v>
      </c>
      <c r="D270" s="17" t="s">
        <v>498</v>
      </c>
      <c r="E270" s="17">
        <v>9</v>
      </c>
      <c r="F270" s="14">
        <v>140.74</v>
      </c>
      <c r="G270" s="14">
        <v>132.63999999999999</v>
      </c>
      <c r="H270" s="14">
        <v>124.54</v>
      </c>
      <c r="I270" s="14"/>
      <c r="J270" s="14">
        <v>164.21</v>
      </c>
      <c r="K270" s="14">
        <v>180.4</v>
      </c>
      <c r="L270" s="14">
        <v>206.6</v>
      </c>
      <c r="M270" s="54"/>
      <c r="N270" s="14">
        <v>52.726981352000003</v>
      </c>
      <c r="O270" s="31">
        <v>11.956678296</v>
      </c>
      <c r="P270" s="31" t="s">
        <v>16</v>
      </c>
      <c r="Q270" s="17" t="s">
        <v>16</v>
      </c>
      <c r="R270" s="38" t="s">
        <v>789</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499</v>
      </c>
      <c r="D271" s="16" t="s">
        <v>500</v>
      </c>
      <c r="E271" s="16">
        <v>9</v>
      </c>
      <c r="F271" s="15">
        <v>16.47</v>
      </c>
      <c r="G271" s="15">
        <v>15.65</v>
      </c>
      <c r="H271" s="15">
        <v>14.83</v>
      </c>
      <c r="I271" s="14"/>
      <c r="J271" s="15">
        <v>16.899999999999999</v>
      </c>
      <c r="K271" s="15">
        <v>18.53</v>
      </c>
      <c r="L271" s="15">
        <v>21.17</v>
      </c>
      <c r="M271" s="54"/>
      <c r="N271" s="15">
        <v>50.943604254999997</v>
      </c>
      <c r="O271" s="15">
        <v>9.7529751940999994</v>
      </c>
      <c r="P271" s="15" t="s">
        <v>16</v>
      </c>
      <c r="Q271" s="16" t="s">
        <v>16</v>
      </c>
      <c r="R271" s="37" t="s">
        <v>790</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791</v>
      </c>
      <c r="D272" s="17" t="s">
        <v>792</v>
      </c>
      <c r="E272" s="17">
        <v>6</v>
      </c>
      <c r="F272" s="14">
        <v>16.91</v>
      </c>
      <c r="G272" s="14">
        <v>16.11</v>
      </c>
      <c r="H272" s="14">
        <v>15.32</v>
      </c>
      <c r="I272" s="14"/>
      <c r="J272" s="14">
        <v>17.059999999999999</v>
      </c>
      <c r="K272" s="14">
        <v>18.64</v>
      </c>
      <c r="L272" s="14">
        <v>21.21</v>
      </c>
      <c r="M272" s="54"/>
      <c r="N272" s="14">
        <v>49.384203536999998</v>
      </c>
      <c r="O272" s="31">
        <v>1.1472703027</v>
      </c>
      <c r="P272" s="31" t="s">
        <v>16</v>
      </c>
      <c r="Q272" s="17" t="s">
        <v>13</v>
      </c>
      <c r="R272" s="38" t="s">
        <v>793</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794</v>
      </c>
      <c r="D273" s="16" t="s">
        <v>795</v>
      </c>
      <c r="E273" s="16">
        <v>6</v>
      </c>
      <c r="F273" s="15">
        <v>7.04</v>
      </c>
      <c r="G273" s="15">
        <v>6.61</v>
      </c>
      <c r="H273" s="15">
        <v>6.18</v>
      </c>
      <c r="I273" s="14"/>
      <c r="J273" s="15">
        <v>8.0299999999999994</v>
      </c>
      <c r="K273" s="15">
        <v>8.8800000000000008</v>
      </c>
      <c r="L273" s="15">
        <v>10.26</v>
      </c>
      <c r="M273" s="54"/>
      <c r="N273" s="15">
        <v>59.671002878000003</v>
      </c>
      <c r="O273" s="15">
        <v>1.0937785023</v>
      </c>
      <c r="P273" s="15" t="s">
        <v>13</v>
      </c>
      <c r="Q273" s="16" t="s">
        <v>16</v>
      </c>
      <c r="R273" s="37" t="s">
        <v>796</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501</v>
      </c>
      <c r="D274" s="17" t="s">
        <v>502</v>
      </c>
      <c r="E274" s="17">
        <v>7</v>
      </c>
      <c r="F274" s="14" t="s">
        <v>29</v>
      </c>
      <c r="G274" s="14" t="s">
        <v>29</v>
      </c>
      <c r="H274" s="14" t="s">
        <v>29</v>
      </c>
      <c r="I274" s="14"/>
      <c r="J274" s="14" t="s">
        <v>29</v>
      </c>
      <c r="K274" s="14" t="s">
        <v>29</v>
      </c>
      <c r="L274" s="14" t="s">
        <v>29</v>
      </c>
      <c r="M274" s="54"/>
      <c r="N274" s="14" t="s">
        <v>29</v>
      </c>
      <c r="O274" s="31" t="s">
        <v>29</v>
      </c>
      <c r="P274" s="31" t="s">
        <v>29</v>
      </c>
      <c r="Q274" s="17" t="s">
        <v>29</v>
      </c>
      <c r="R274" s="38" t="s">
        <v>30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503</v>
      </c>
      <c r="D275" s="16" t="s">
        <v>504</v>
      </c>
      <c r="E275" s="16">
        <v>9</v>
      </c>
      <c r="F275" s="15">
        <v>17.52</v>
      </c>
      <c r="G275" s="15">
        <v>16.5</v>
      </c>
      <c r="H275" s="15">
        <v>15.48</v>
      </c>
      <c r="I275" s="14"/>
      <c r="J275" s="15">
        <v>20.48</v>
      </c>
      <c r="K275" s="15">
        <v>22.51</v>
      </c>
      <c r="L275" s="15">
        <v>25.8</v>
      </c>
      <c r="M275" s="54"/>
      <c r="N275" s="15">
        <v>52.445352782000001</v>
      </c>
      <c r="O275" s="15">
        <v>14.18723237</v>
      </c>
      <c r="P275" s="15" t="s">
        <v>16</v>
      </c>
      <c r="Q275" s="16" t="s">
        <v>16</v>
      </c>
      <c r="R275" s="37" t="s">
        <v>797</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505</v>
      </c>
      <c r="D276" s="17" t="s">
        <v>506</v>
      </c>
      <c r="E276" s="17">
        <v>5</v>
      </c>
      <c r="F276" s="14">
        <v>21.03</v>
      </c>
      <c r="G276" s="14">
        <v>19.39</v>
      </c>
      <c r="H276" s="14">
        <v>17.75</v>
      </c>
      <c r="I276" s="14"/>
      <c r="J276" s="14">
        <v>21.29</v>
      </c>
      <c r="K276" s="14">
        <v>24.56</v>
      </c>
      <c r="L276" s="14">
        <v>29.86</v>
      </c>
      <c r="M276" s="54"/>
      <c r="N276" s="14">
        <v>49.366468062000003</v>
      </c>
      <c r="O276" s="31">
        <v>20.546908417999997</v>
      </c>
      <c r="P276" s="31" t="s">
        <v>16</v>
      </c>
      <c r="Q276" s="17" t="s">
        <v>13</v>
      </c>
      <c r="R276" s="38" t="s">
        <v>798</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507</v>
      </c>
      <c r="D277" s="16" t="s">
        <v>508</v>
      </c>
      <c r="E277" s="16">
        <v>2</v>
      </c>
      <c r="F277" s="15">
        <v>21.89</v>
      </c>
      <c r="G277" s="15">
        <v>19.73</v>
      </c>
      <c r="H277" s="15">
        <v>17.57</v>
      </c>
      <c r="I277" s="14"/>
      <c r="J277" s="15">
        <v>22.08</v>
      </c>
      <c r="K277" s="15">
        <v>26.39</v>
      </c>
      <c r="L277" s="15">
        <v>33.380000000000003</v>
      </c>
      <c r="M277" s="54"/>
      <c r="N277" s="15">
        <v>44.775053192000001</v>
      </c>
      <c r="O277" s="15">
        <v>61.846430341999998</v>
      </c>
      <c r="P277" s="15" t="s">
        <v>13</v>
      </c>
      <c r="Q277" s="16" t="s">
        <v>13</v>
      </c>
      <c r="R277" s="37" t="s">
        <v>799</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509</v>
      </c>
      <c r="D278" s="17" t="s">
        <v>510</v>
      </c>
      <c r="E278" s="17">
        <v>2</v>
      </c>
      <c r="F278" s="14">
        <v>48.18</v>
      </c>
      <c r="G278" s="14">
        <v>43.54</v>
      </c>
      <c r="H278" s="14">
        <v>38.909999999999997</v>
      </c>
      <c r="I278" s="14"/>
      <c r="J278" s="14">
        <v>48.76</v>
      </c>
      <c r="K278" s="14">
        <v>58.03</v>
      </c>
      <c r="L278" s="14">
        <v>73.03</v>
      </c>
      <c r="M278" s="54"/>
      <c r="N278" s="14">
        <v>47.898704314</v>
      </c>
      <c r="O278" s="31">
        <v>31.061896393999998</v>
      </c>
      <c r="P278" s="31" t="s">
        <v>13</v>
      </c>
      <c r="Q278" s="17" t="s">
        <v>13</v>
      </c>
      <c r="R278" s="38" t="s">
        <v>800</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511</v>
      </c>
      <c r="D279" s="16" t="s">
        <v>512</v>
      </c>
      <c r="E279" s="16">
        <v>7</v>
      </c>
      <c r="F279" s="15">
        <v>56.63</v>
      </c>
      <c r="G279" s="15">
        <v>52.65</v>
      </c>
      <c r="H279" s="15">
        <v>48.68</v>
      </c>
      <c r="I279" s="14"/>
      <c r="J279" s="15">
        <v>59.59</v>
      </c>
      <c r="K279" s="15">
        <v>67.53</v>
      </c>
      <c r="L279" s="15">
        <v>80.38</v>
      </c>
      <c r="M279" s="54"/>
      <c r="N279" s="15">
        <v>60.911443263999999</v>
      </c>
      <c r="O279" s="15">
        <v>7.7369396596</v>
      </c>
      <c r="P279" s="15" t="s">
        <v>13</v>
      </c>
      <c r="Q279" s="16" t="s">
        <v>16</v>
      </c>
      <c r="R279" s="37" t="s">
        <v>801</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513</v>
      </c>
      <c r="D280" s="17" t="s">
        <v>514</v>
      </c>
      <c r="E280" s="17">
        <v>9</v>
      </c>
      <c r="F280" s="14">
        <v>28.25</v>
      </c>
      <c r="G280" s="14">
        <v>25.28</v>
      </c>
      <c r="H280" s="14">
        <v>22.32</v>
      </c>
      <c r="I280" s="14"/>
      <c r="J280" s="14">
        <v>30.35</v>
      </c>
      <c r="K280" s="14">
        <v>36.270000000000003</v>
      </c>
      <c r="L280" s="14">
        <v>45.85</v>
      </c>
      <c r="M280" s="54"/>
      <c r="N280" s="14">
        <v>53.011729516999999</v>
      </c>
      <c r="O280" s="31">
        <v>2.0314311455</v>
      </c>
      <c r="P280" s="31" t="s">
        <v>16</v>
      </c>
      <c r="Q280" s="17" t="s">
        <v>16</v>
      </c>
      <c r="R280" s="38" t="s">
        <v>802</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515</v>
      </c>
      <c r="D281" s="16" t="s">
        <v>516</v>
      </c>
      <c r="E281" s="16">
        <v>3</v>
      </c>
      <c r="F281" s="15">
        <v>127.5</v>
      </c>
      <c r="G281" s="15">
        <v>109.96</v>
      </c>
      <c r="H281" s="15">
        <v>92.43</v>
      </c>
      <c r="I281" s="14"/>
      <c r="J281" s="15">
        <v>129.65</v>
      </c>
      <c r="K281" s="15">
        <v>164.71</v>
      </c>
      <c r="L281" s="15">
        <v>221.45</v>
      </c>
      <c r="M281" s="54"/>
      <c r="N281" s="15">
        <v>40.826991751999998</v>
      </c>
      <c r="O281" s="15">
        <v>1.6320067841000001</v>
      </c>
      <c r="P281" s="15" t="s">
        <v>13</v>
      </c>
      <c r="Q281" s="16" t="s">
        <v>13</v>
      </c>
      <c r="R281" s="37" t="s">
        <v>803</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391</v>
      </c>
      <c r="E5" s="59" t="s">
        <v>400</v>
      </c>
    </row>
    <row r="6" spans="4:6" x14ac:dyDescent="0.25">
      <c r="F6" t="s">
        <v>378</v>
      </c>
    </row>
    <row r="7" spans="4:6" ht="123.75" customHeight="1" x14ac:dyDescent="0.25">
      <c r="D7" s="56" t="s">
        <v>392</v>
      </c>
      <c r="E7" s="58" t="str">
        <f>_xlfn.XLOOKUP($E5,Tendencias!$D$17:$D$352,Tendencias!$R$17:$R$352)</f>
        <v>KLBN4 apesar de estar em tendência de baixa no longo prazo pela média de 200 dias, no curto prazo está com sinal de recuperação favorecendo repiques de alta. Acima dos 3,47 pode seguir repique altista na direção resistências nos 3,53 ou 3,66. Caso perca os 3,43 teria sinal de baixa projetando de 3,31 a 3,24.</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2026-07-09T23:22:29Z</cp:lastPrinted>
  <dcterms:created xsi:type="dcterms:W3CDTF">2020-05-21T15:06:06Z</dcterms:created>
  <dcterms:modified xsi:type="dcterms:W3CDTF">2026-07-09T23:23:18Z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