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8915A0B1-1569-4BC9-9494-26BC62413911}" xr6:coauthVersionLast="47" xr6:coauthVersionMax="47" xr10:uidLastSave="{F1B08BCA-0BF7-48E2-8519-915C34F90DF5}"/>
  <bookViews>
    <workbookView xWindow="3525" yWindow="4575" windowWidth="20025" windowHeight="1011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<sst xmlns="http://schemas.openxmlformats.org/spreadsheetml/2006/main" count="1412" uniqueCount="815">
  <si>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</si>
  <si>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</si>
  <si>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</si>
  <si>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</si>
  <si>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</si>
  <si>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</si>
  <si>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</si>
  <si>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</si>
  <si>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</si>
  <si>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</si>
  <si>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</si>
  <si>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</si>
  <si>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</si>
  <si>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</si>
  <si>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</si>
  <si>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</si>
  <si>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</si>
  <si>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</si>
  <si>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</si>
  <si>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</si>
  <si>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</si>
  <si>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</si>
  <si>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</si>
  <si>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</si>
  <si>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</si>
  <si>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</si>
  <si>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</si>
  <si>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</si>
  <si>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</si>
  <si>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</si>
  <si>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</si>
  <si>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</si>
  <si>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</si>
  <si>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</si>
  <si>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</si>
  <si>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</si>
  <si>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</si>
  <si>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</si>
  <si>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</si>
  <si>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</si>
  <si>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</si>
  <si>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</si>
  <si>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</si>
  <si>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</si>
  <si>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</si>
  <si>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</si>
  <si>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</si>
  <si>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</si>
  <si>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</si>
  <si>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</si>
  <si>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</si>
  <si>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</si>
  <si>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</si>
  <si>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</si>
  <si>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</si>
  <si>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</si>
  <si>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</si>
  <si>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</si>
  <si>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</si>
  <si>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</si>
  <si>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</si>
  <si>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</si>
  <si>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</si>
  <si>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</si>
  <si>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</si>
  <si>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</si>
  <si>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</si>
  <si>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</si>
  <si>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</si>
  <si>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</si>
  <si>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</si>
  <si>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</si>
  <si>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</si>
  <si>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</si>
  <si>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</si>
  <si>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</si>
  <si>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</si>
  <si>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</si>
  <si>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</si>
  <si>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</si>
  <si>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</si>
  <si>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</si>
  <si>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</si>
  <si>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</si>
  <si>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</si>
  <si>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</si>
  <si>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</si>
  <si>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</si>
  <si>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</si>
  <si>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</si>
  <si>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</si>
  <si>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</si>
  <si>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</si>
  <si>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</si>
  <si>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</si>
  <si>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</si>
  <si>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</si>
  <si>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</si>
  <si>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</si>
  <si>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</si>
  <si>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</si>
  <si>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</si>
  <si>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</si>
  <si>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</si>
  <si>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</si>
  <si>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</si>
  <si>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</si>
  <si>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</si>
  <si>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</si>
  <si>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</si>
  <si>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</si>
  <si>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</si>
  <si>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</si>
  <si>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</si>
  <si>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</si>
  <si>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</si>
  <si>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</si>
  <si>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</si>
  <si>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</si>
  <si>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</si>
  <si>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</si>
  <si>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</si>
  <si>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</si>
  <si>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</si>
  <si>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</si>
  <si>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</si>
  <si>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</si>
  <si>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</si>
  <si>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</si>
  <si>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</si>
  <si>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</si>
  <si>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</si>
  <si>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</si>
  <si>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</si>
  <si>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</si>
  <si>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</si>
  <si>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</si>
  <si>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</si>
  <si>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</si>
  <si>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</si>
  <si>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</si>
  <si>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</si>
  <si>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</si>
  <si>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</si>
  <si>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</si>
  <si>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</si>
  <si>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</si>
  <si>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</si>
  <si>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</si>
  <si>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</si>
  <si>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</si>
  <si>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</si>
  <si>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</si>
  <si>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</si>
  <si>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</si>
  <si>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</si>
  <si>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</si>
  <si>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</si>
  <si>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</si>
  <si>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</si>
  <si>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</si>
  <si>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</si>
  <si>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</si>
  <si>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</si>
  <si>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</si>
  <si>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</si>
  <si>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</si>
  <si>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</si>
  <si>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</si>
  <si>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</si>
  <si>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</si>
  <si>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</si>
  <si>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</si>
  <si>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</si>
  <si>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</si>
  <si>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</si>
  <si>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</si>
  <si>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</si>
  <si>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</si>
  <si>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</si>
  <si>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</si>
  <si>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</si>
  <si>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</si>
  <si>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</si>
  <si>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</si>
  <si>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</si>
  <si>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</si>
  <si>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</si>
  <si>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</si>
  <si>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</si>
  <si>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</si>
  <si>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</si>
  <si>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</si>
  <si>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</si>
  <si>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</si>
  <si>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</si>
  <si>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</si>
  <si>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</si>
  <si>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</si>
  <si>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</si>
  <si>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</si>
  <si>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</si>
  <si>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</si>
  <si>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</si>
  <si>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</si>
  <si>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</si>
  <si>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</si>
  <si>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</si>
  <si>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</si>
  <si>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</si>
  <si>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</si>
  <si>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</si>
  <si>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</si>
  <si>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</si>
  <si>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</si>
  <si>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</si>
  <si>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</si>
  <si>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</si>
  <si>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</si>
  <si>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</si>
  <si>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</si>
  <si>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</si>
  <si>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</si>
  <si>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</si>
  <si>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</si>
  <si>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</si>
  <si>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</si>
  <si>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</si>
  <si>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</si>
  <si>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</si>
  <si>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</si>
  <si>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</si>
  <si>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</si>
  <si>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</si>
  <si>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</si>
  <si>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</si>
  <si>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</si>
  <si>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</si>
  <si>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</si>
  <si>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</si>
  <si>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</si>
  <si>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</si>
  <si>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</si>
  <si>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</si>
  <si>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</si>
  <si>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</si>
  <si>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</si>
  <si>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</si>
  <si>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</si>
  <si>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</si>
  <si>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</si>
  <si>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</si>
  <si>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</si>
  <si>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</si>
  <si>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</si>
  <si>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</si>
  <si>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</si>
  <si>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</si>
  <si>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</si>
  <si>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</si>
  <si>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</si>
  <si>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</si>
  <si>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</si>
  <si>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</si>
  <si>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</si>
  <si>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</si>
  <si>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</si>
  <si>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</si>
  <si>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</si>
  <si>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</si>
  <si>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</si>
  <si>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</si>
  <si>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</si>
  <si>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</si>
  <si>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</si>
  <si>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</si>
  <si>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</si>
  <si>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</si>
  <si>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</si>
  <si>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</si>
  <si>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</si>
  <si>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</si>
  <si>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</si>
  <si>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</si>
  <si>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</si>
  <si>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</si>
  <si>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</si>
  <si>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</si>
  <si>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</si>
  <si>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</si>
  <si>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</si>
  <si>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</si>
  <si>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</si>
  <si>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</si>
  <si>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</si>
  <si>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</si>
  <si>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</si>
  <si>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</si>
  <si>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</si>
  <si>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</si>
  <si>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</si>
  <si>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</si>
  <si>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</si>
  <si>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</si>
  <si>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</si>
  <si>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</si>
  <si>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</si>
  <si>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</si>
  <si>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</si>
  <si>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</si>
  <si>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</si>
  <si>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</si>
  <si>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</si>
  <si>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</si>
  <si>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</si>
  <si>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</si>
  <si>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</si>
  <si>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</si>
  <si>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</si>
  <si>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</si>
  <si>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</si>
  <si>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</si>
  <si>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</si>
  <si>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</si>
  <si>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</si>
  <si>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</si>
  <si>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</si>
  <si>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</si>
  <si>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</si>
  <si>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</si>
  <si>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</si>
  <si>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</si>
  <si>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</si>
  <si>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</si>
  <si>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</si>
  <si>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</si>
  <si>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</si>
  <si>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</si>
  <si>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</si>
  <si>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</si>
  <si>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</si>
  <si>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</si>
  <si>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</si>
  <si>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</si>
  <si>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Petrorio</t>
  </si>
  <si>
    <t>USIM3</t>
  </si>
  <si>
    <t>Riachuelo</t>
  </si>
  <si>
    <t>Positivo Tec</t>
  </si>
  <si>
    <t>Nota media</t>
  </si>
  <si>
    <t>Bradsaude</t>
  </si>
  <si>
    <t>SAUD3</t>
  </si>
  <si>
    <t>Pine</t>
  </si>
  <si>
    <t>Advanced Micro Devices Inc</t>
  </si>
  <si>
    <t>Alphabet Inc</t>
  </si>
  <si>
    <t>Hapvida</t>
  </si>
  <si>
    <t>HAPV3</t>
  </si>
  <si>
    <t>Jallesmachad</t>
  </si>
  <si>
    <t>Jpmorgan Chase &amp; Co</t>
  </si>
  <si>
    <t>Micron Technology, Inc</t>
  </si>
  <si>
    <t>Strategy Inc</t>
  </si>
  <si>
    <t>Petzcobasi</t>
  </si>
  <si>
    <t>NotaBDR</t>
  </si>
  <si>
    <t>Priner</t>
  </si>
  <si>
    <t>Marvell Technology Group Ltd</t>
  </si>
  <si>
    <t>M2RV34</t>
  </si>
  <si>
    <t>Porto Seguro</t>
  </si>
  <si>
    <t>Qualicorp</t>
  </si>
  <si>
    <t>Planoeplano</t>
  </si>
  <si>
    <t>Compass Gas</t>
  </si>
  <si>
    <t>PASS3</t>
  </si>
  <si>
    <t>Azul</t>
  </si>
  <si>
    <t>AZUL3</t>
  </si>
  <si>
    <t>Quero-Quero</t>
  </si>
  <si>
    <t>Mercantil</t>
  </si>
  <si>
    <t>BMEB4</t>
  </si>
  <si>
    <t>ativo</t>
  </si>
  <si>
    <t>SANB4</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</si>
  <si>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</si>
  <si>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</si>
  <si>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</si>
  <si>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</si>
  <si>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</si>
  <si>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</si>
  <si>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</si>
  <si>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</si>
  <si>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</si>
  <si>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</si>
  <si>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</si>
  <si>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</si>
  <si>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</si>
  <si>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</si>
  <si>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</si>
  <si>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</si>
  <si>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</si>
  <si>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</si>
  <si>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</si>
  <si>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</si>
  <si>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</si>
  <si>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</si>
  <si>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</si>
  <si>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 xml:space="preserve">Gilberto Pereira Coelho Jr. (CNPI-T 5854) </t>
  </si>
  <si>
    <t>Analista Técnico</t>
  </si>
  <si>
    <t>klbn4</t>
  </si>
  <si>
    <t>RaiaDrogasil</t>
  </si>
  <si>
    <t>Blau</t>
  </si>
  <si>
    <t>BLAU3</t>
  </si>
  <si>
    <t>Dasa</t>
  </si>
  <si>
    <t>DASA3</t>
  </si>
  <si>
    <t>Helbor</t>
  </si>
  <si>
    <t>HBOR3</t>
  </si>
  <si>
    <t>Multilaser</t>
  </si>
  <si>
    <t>MLAS3</t>
  </si>
  <si>
    <t>Randon Part</t>
  </si>
  <si>
    <t>Armac</t>
  </si>
  <si>
    <t>ARML3</t>
  </si>
  <si>
    <t>Raizen</t>
  </si>
  <si>
    <t>Eucatex</t>
  </si>
  <si>
    <t>EUCA4</t>
  </si>
  <si>
    <t>Global X Copper Miners</t>
  </si>
  <si>
    <t>BCPX39</t>
  </si>
  <si>
    <t>Alibaba Group Holding Ltd</t>
  </si>
  <si>
    <t>BABA34</t>
  </si>
  <si>
    <t>Applied Materials Inc</t>
  </si>
  <si>
    <t>A1MT34</t>
  </si>
  <si>
    <t>Azevedo</t>
  </si>
  <si>
    <t>AZEV4</t>
  </si>
  <si>
    <t>Brasilagro</t>
  </si>
  <si>
    <t>AGRO3</t>
  </si>
  <si>
    <t>Broadcom Inc</t>
  </si>
  <si>
    <t>AVGO34</t>
  </si>
  <si>
    <t>Eli Lilly And Company</t>
  </si>
  <si>
    <t>LILY34</t>
  </si>
  <si>
    <t>Hbr Realty</t>
  </si>
  <si>
    <t>HBRE3</t>
  </si>
  <si>
    <t>Lam Research Corp</t>
  </si>
  <si>
    <t>L1RC34</t>
  </si>
  <si>
    <t>Mitre Realty</t>
  </si>
  <si>
    <t>MTRE3</t>
  </si>
  <si>
    <t>Netflix, Inc</t>
  </si>
  <si>
    <t>NFLX34</t>
  </si>
  <si>
    <t>SANB3</t>
  </si>
  <si>
    <t>Seagate Technology Holdings Plc</t>
  </si>
  <si>
    <t>S1TX34</t>
  </si>
  <si>
    <t>Stoneco Ltd.</t>
  </si>
  <si>
    <t>Syn Prop Tec</t>
  </si>
  <si>
    <t>SYNE3</t>
  </si>
  <si>
    <t>The Goldman Sachs Group, Inc</t>
  </si>
  <si>
    <t>GSGI34</t>
  </si>
  <si>
    <t>Trisul</t>
  </si>
  <si>
    <t>TRIS3</t>
  </si>
  <si>
    <t>Western Digital Corp</t>
  </si>
  <si>
    <t>W1DC34</t>
  </si>
  <si>
    <t>BB Etf Ibov</t>
  </si>
  <si>
    <t>BBOV11</t>
  </si>
  <si>
    <t>Etf BV Coin</t>
  </si>
  <si>
    <t>COIN11</t>
  </si>
  <si>
    <t>TTEN3 está em clara tendência de baixa pelas médias de 21 e 200 dias e segue em movimento de baixa. Abaixo dos 14,63 pode buscar suportes 13,75 ou 13,23. Teria sinal de repique altista fechando acima dos 14,86 mirando resistências em 15,43 ou 16,46.</t>
  </si>
  <si>
    <t>ABCB4 está em tendência de alta pelas médias de 21 e 200 dias e vai mantendo sinal de força altista. Acima dos 24,14 pode buscar projeções nos 25,13 ou 26,74. Teria sinal de realização na perda dos 23,69 mirando os 22,53 ou 22,03. O padrão de volume favorece a alta.</t>
  </si>
  <si>
    <t>A1MD34 apesar de estar em tendência de alta no longo prazo pela média de 200 dias, no curto prazo está em realização. Abaixo dos 321,9 pode seguir em baixa no curto prazo mirando suportes em 290,33 ou 263,32. Teria sinal de retomada altista fechando acima dos 336,33 mirando resistências em 377,73 ou 431,74.</t>
  </si>
  <si>
    <t>BABA34 apesar de estar em tendência de baixa no longo prazo pela média de 200 dias, no curto prazo está com sinal de recuperação favorecendo repiques de alta. Acima dos 20,17 pode seguir repique altista na direção resistências nos 22,16 ou 25,35. Caso perca os 19,42 teria sinal de baixa projetando de 16,99 a 15,39. O padrão de volume favorece a alta.</t>
  </si>
  <si>
    <t>ALLD3 está em clara tendência de baixa pelas médias de 21 e 200 dias e segue em movimento de baixa. Abaixo dos 4,52 pode buscar suportes 4,22 ou 3,92. Teria sinal de repique altista fechando acima dos 4,62 mirando resistências em 5,48 ou 6,07. O IFR sobrevendido alerta para recuperações se superar 4,62</t>
  </si>
  <si>
    <t>ALOS3 está em clara tendência de baixa pelas médias de 21 e 200 dias e segue em movimento de baixa. Abaixo dos 26,57 pode buscar suportes 25,88 ou 25,09. Teria sinal de repique altista fechando acima dos 27,07 mirando resistências em 28,43 ou 30.</t>
  </si>
  <si>
    <t>ALPA4 está em clara tendência de baixa pelas médias de 21 e 200 dias e segue em movimento de baixa. Abaixo dos 11,29 pode buscar suportes 10,57 ou 9,85. Teria sinal de repique altista fechando acima dos 11,78 mirando resistências em 13,62 ou 15,05. O IFR sobrevendido alerta para recuperações se superar 11,78</t>
  </si>
  <si>
    <t>GOGL34 está em tendência de alta pelas médias de 21 e 200 dias, mas começa a dar sinal de possível realização. Abaixo dos 153,55 poderia realizar na direção dos suportes 144,18 ou 139,33. Caso supere os 159,86 retomaria sinal de alta com projeções nos 169,55 ou 185,23.</t>
  </si>
  <si>
    <t>ALUP11 está em tendência de baixa pela média de 200 dias, a parece ter completado movimento de repique de alta de curto prazo e pode estar retomando o movimento baixista. Abaixo dos 32,41 pode seguir em queda na direção dos suportes 30,95 ou 30,25. Teria sinal de repique altista fechando acima dos 33,19 mirando resistências em 34,57 ou 36,81.</t>
  </si>
  <si>
    <t>AMZO34 está em tendência de alta pelas médias de 21 e 200 dias, mas começa a dar sinal de possível realização. Abaixo dos 62,04 poderia realizar na direção dos suportes 58,49 ou 56,7. Caso supere os 64,27 retomaria sinal de alta com projeções nos 67,84 ou 73,62.</t>
  </si>
  <si>
    <t>ABEV3 está em tendência de alta no longo prazo, teve uma correção no curto prazo, mas pode estar retomando sinal de altas. Acima dos 15,74 pode buscar 16,85 ou 17,67. Abaixo dos 15,52 retomaria sinal de realização mirando suportes em 15,1 ou 14,69. O IFR sobrevendido alerta para recuperações se superar 15,74</t>
  </si>
  <si>
    <t>AMER3 está em tendência de baixa pelas médias de 21 e 200 dias, mas começa a dar sinais de repiques de alta. Acima dos 3,98 teria sinal de repique altista mirando resistências nos 4,82 ou 5,71. Já uma perda dos 3,67 traria de volta o sinal de baixa projetando de 3,37 a 2,92.</t>
  </si>
  <si>
    <t>ANIM3 está em clara tendência de baixa pelas médias de 21 e 200 dias e segue em movimento de baixa. Abaixo dos 2,51 pode buscar suportes 2,29 ou 2,07. Teria sinal de repique altista fechando acima dos 2,6 mirando resistências em 3,21 ou 3,64. O IFR sobrevendido alerta para recuperações se superar 2,6</t>
  </si>
  <si>
    <t>AAPL34 está em tendência de alta pelas médias de 21 e 200 dias e vai mantendo sinal de força altista. Acima dos 81,1 pode buscar projeções nos 87,42 ou 97,65. Teria sinal de realização na perda dos 78,96 mirando os 70,87 ou 67,7.</t>
  </si>
  <si>
    <t>A1MT34 está em tendência de alta no longo prazo, teve uma correção no curto prazo, mas pode estar retomando sinal de altas. Acima dos 296,97 pode buscar 382,67 ou 460,56. Abaixo dos 256,63 retomaria sinal de realização mirando suportes em 217,68 ou 178,73.</t>
  </si>
  <si>
    <t>ARML3 está em tendência de baixa pelas médias de 21 e 200 dias, mas começa a dar sinais de repiques de alta. Acima dos 2,96 teria sinal de repique altista mirando resistências nos 3,4 ou 3,82. Já uma perda dos 2,71 traria de volta o sinal de baixa projetando de 2,49 a 2,28.</t>
  </si>
  <si>
    <t>ASML34 está em tendência de alta no longo prazo, teve uma correção no curto prazo, mas pode estar retomando sinal de altas. Acima dos 166,87 pode buscar 190,5 ou 208,85. Abaixo dos 160,8 retomaria sinal de realização mirando suportes em 151,62 ou 142,44.</t>
  </si>
  <si>
    <t>ASAI3 está em tendência de baixa pela média de 200 dias, a parece ter completado movimento de repique de alta de curto prazo e pode estar retomando o movimento baixista. Abaixo dos 8,38 pode seguir em queda na direção dos suportes 7,59 ou 7,12. Teria sinal de repique altista fechando acima dos 8,65 mirando resistências em 9,08 ou 10.</t>
  </si>
  <si>
    <t>AURA33 está em clara tendência de baixa pelas médias de 21 e 200 dias e segue em movimento de baixa. Abaixo dos 100 pode buscar suportes 90,8 ou 81,83. Teria sinal de repique altista fechando acima dos 107,1 mirando resistências em 119,81 ou 137,73.</t>
  </si>
  <si>
    <t>AURE3 está em tendência de baixa pela média de 200 dias, a parece ter completado movimento de repique de alta de curto prazo e pode estar retomando o movimento baixista. Abaixo dos 11,69 pode seguir em queda na direção dos suportes 11,16 ou 10,77. Teria sinal de repique altista fechando acima dos 12,41 mirando resistências em 13,18 ou 14,43.</t>
  </si>
  <si>
    <t>AXIA3 apesar de estar em tendência de alta no longo prazo pela média de 200 dias, no curto prazo está em realização. Abaixo dos 52,36 pode seguir em baixa no curto prazo mirando suportes em 49,76 ou 47,85. Teria sinal de retomada altista fechando acima dos 53,19 mirando resistências em 55,94 ou 59,75.</t>
  </si>
  <si>
    <t>AXIA7 está em clara tendência de baixa pelas médias de 21 e 200 dias e segue em movimento de baixa. Abaixo dos 51 pode buscar suportes 48,01 ou 45,94. Teria sinal de repique altista fechando acima dos 51,85 mirando resistências em 54,68 ou 58,8.</t>
  </si>
  <si>
    <t>AZEV4 está em clara tendência de baixa pelas médias de 21 e 200 dias e segue em movimento de baixa. Abaixo dos 1,37 pode buscar suportes 0,98 ou 0,6. Teria sinal de repique altista fechando acima dos 1,55 mirando resistências em 2,6 ou 3,36. O IFR sobrevendido alerta para recuperações se superar 1,55</t>
  </si>
  <si>
    <t>AZUL3 está em clara tendência de baixa pelas médias de 21 e 200 dias e segue em movimento de baixa. Abaixo dos 22,4 pode buscar suportes 20,73 ou 19,17. Teria sinal de repique altista fechando acima dos 23,5 mirando resistências em 25,75 ou 28,85.</t>
  </si>
  <si>
    <t>AZZA3 está em tendência de baixa pela média de 200 dias, a parece ter completado movimento de repique de alta de curto prazo e pode estar retomando o movimento baixista. Abaixo dos 17,7 pode seguir em queda na direção dos suportes 16,1 ou 14,82. Teria sinal de repique altista fechando acima dos 18,24 mirando resistências em 20,23 ou 22,78.</t>
  </si>
  <si>
    <t>B3SA3 está em clara tendência de baixa pelas médias de 21 e 200 dias e segue em movimento de baixa. Abaixo dos 14 pode buscar suportes 13,52 ou 13,04. Teria sinal de repique altista fechando acima dos 14,46 mirando resistências em 15,54 ou 16,49.</t>
  </si>
  <si>
    <t>BMGB4 apesar de estar em tendência de alta no longo prazo pela média de 200 dias, no curto prazo está em realização. Abaixo dos 5,18 pode seguir em baixa no curto prazo mirando suportes em 4,91 ou 4,72. Teria sinal de retomada altista fechando acima dos 5,34 mirando resistências em 5,52 ou 5,89.</t>
  </si>
  <si>
    <t>Bank Of America Corp</t>
  </si>
  <si>
    <t>BOAC34</t>
  </si>
  <si>
    <t>BOAC34 está em tendência de alta pelas médias de 21 e 200 dias, mas começa a dar sinal de possível realização. Abaixo dos 75,15 poderia realizar na direção dos suportes 69,56 ou 66,03. Caso supere os 77,15 retomaria sinal de alta com projeções nos 80,97 ou 88,02.</t>
  </si>
  <si>
    <t>BRSR6 está em clara tendência de baixa pelas médias de 21 e 200 dias e segue em movimento de baixa. Abaixo dos 13,8 pode buscar suportes 13,15 ou 12,55. Teria sinal de repique altista fechando acima dos 14,01 mirando resistências em 15,09 ou 16,28.</t>
  </si>
  <si>
    <t>BBSE3 está em tendência de alta pelas médias de 21 e 200 dias e vai mantendo sinal de força altista. Acima dos 39,07 pode buscar projeções nos 40,12 ou 42,59. Teria sinal de realização na perda dos 38,43 mirando os 36,11 ou 34,87.</t>
  </si>
  <si>
    <t>BMOB3 está em tendência de baixa pelas médias de 21 e 200 dias, mas começa a dar sinais de repiques de alta. Acima dos 22,94 teria sinal de repique altista mirando resistências nos 25,3 ou 26,95. Já uma perda dos 22,62 traria de volta o sinal de baixa projetando de 21,79 a 20,96.</t>
  </si>
  <si>
    <t>BERK34 está em tendência de baixa pela média de 200 dias, a parece ter completado movimento de repique de alta de curto prazo e pode estar retomando o movimento baixista. Abaixo dos 127,69 pode seguir em queda na direção dos suportes 122,6 ou 119,65. Teria sinal de repique altista fechando acima dos 129,92 mirando resistências em 132,14 ou 138,03.</t>
  </si>
  <si>
    <t>BLAU3 está em tendência de alta pelas médias de 21 e 200 dias e vai mantendo sinal de força altista. Acima dos 10,4 pode buscar projeções nos 11 ou 11,98. Teria sinal de realização na perda dos 10 mirando os 9,42 ou 9,11. O padrão de volume favorece a alta.</t>
  </si>
  <si>
    <t>SOJA3 está em clara tendência de baixa pelas médias de 21 e 200 dias e segue em movimento de baixa. Abaixo dos 5,73 pode buscar suportes 5,47 ou 5,21. Teria sinal de repique altista fechando acima dos 6,01 mirando resistências em 6,56 ou 7,07.</t>
  </si>
  <si>
    <t>BRBI11 está em clara tendência de baixa pelas médias de 21 e 200 dias e segue em movimento de baixa. Abaixo dos 14,1 pode buscar suportes 13,61 ou 13,12. Teria sinal de repique altista fechando acima dos 14,58 mirando resistências em 15,68 ou 16,65.</t>
  </si>
  <si>
    <t>BBDC3 está em tendência de baixa pela média de 200 dias, a parece ter completado movimento de repique de alta de curto prazo e pode estar retomando o movimento baixista. Abaixo dos 15,32 pode seguir em queda na direção dos suportes 14,67 ou 14,33. Teria sinal de repique altista fechando acima dos 15,76 mirando resistências em 16,43 ou 17,52.</t>
  </si>
  <si>
    <t>BBDC4 está em tendência de baixa pela média de 200 dias, a parece ter completado movimento de repique de alta de curto prazo e pode estar retomando o movimento baixista. Abaixo dos 17,57 pode seguir em queda na direção dos suportes 16,81 ou 16,39. Teria sinal de repique altista fechando acima dos 18,15 mirando resistências em 18,97 ou 20,31.</t>
  </si>
  <si>
    <t>BRAP4 apesar de estar em tendência de alta no longo prazo pela média de 200 dias, no curto prazo está em realização. Abaixo dos 20,77 pode seguir em baixa no curto prazo mirando suportes em 19,93 ou 19,1. Teria sinal de retomada altista fechando acima dos 21,55 mirando resistências em 23,47 ou 25,13. O IFR sobrevendido alerta para recuperações se superar 21,55</t>
  </si>
  <si>
    <t>SAUD3 está em tendência de alta pelas médias de 21 e 200 dias e vai mantendo sinal de força altista. Acima dos 15 pode buscar projeções nos 16,53 ou 19,02. Teria sinal de realização na perda dos 14,6 mirando os 12,51 ou 11,74. O IFR sobrecomprado alerta realizações se perder 14,6.</t>
  </si>
  <si>
    <t>BBAS3 está em clara tendência de baixa pelas médias de 21 e 200 dias e segue em movimento de baixa. Abaixo dos 19,41 pode buscar suportes 18,87 ou 18,38. Teria sinal de repique altista fechando acima dos 19,7 mirando resistências em 20,45 ou 21,42.</t>
  </si>
  <si>
    <t>AGRO3 apesar de estar em tendência de baixa no longo prazo pela média de 200 dias, no curto prazo está com sinal de recuperação favorecendo repiques de alta. Acima dos 18,6 pode seguir repique altista na direção resistências nos 18,97 ou 19,65. Caso perca os 18,25 teria sinal de baixa projetando de 17,86 a 17,51.</t>
  </si>
  <si>
    <t>BRKM5 está em tendência de baixa pelas médias de 21 e 200 dias, mas começa a dar sinais de repiques de alta. Acima dos 6,26 teria sinal de repique altista mirando resistências nos 10,31 ou 13,07. Já uma perda dos 5,83 traria de volta o sinal de baixa projetando de 4,44 a 3,06. O IFR sobrevendido alerta para recuperações se superar 6,26</t>
  </si>
  <si>
    <t>BRAV3 está em tendência de alta no longo prazo, teve uma correção no curto prazo, mas pode estar retomando sinal de altas. Acima dos 19,23 pode buscar 21,24 ou 23,58. Abaixo dos 18,6 retomaria sinal de realização mirando suportes em 17,45 ou 16,27.</t>
  </si>
  <si>
    <t>AVGO34 está em tendência de alta pelas médias de 21 e 200 dias e vai mantendo sinal de força altista. Acima dos 29,04 pode buscar projeções nos 32,23 ou 35,76. Teria sinal de realização na perda dos 26,51 mirando os 24,74 ou 22,97.</t>
  </si>
  <si>
    <t>BPAC11 está em tendência de baixa pela média de 200 dias, a parece ter completado movimento de repique de alta de curto prazo e pode estar retomando o movimento baixista. Abaixo dos 53,22 pode seguir em queda na direção dos suportes 48,73 ou 46,39. Teria sinal de repique altista fechando acima dos 54,2 mirando resistências em 56,28 ou 60,94.</t>
  </si>
  <si>
    <t>CXSE3 está em tendência de alta pelas médias de 21 e 200 dias e vai mantendo sinal de força altista. Acima dos 21,23 pode buscar projeções nos 23,38 ou 26,87. Teria sinal de realização na perda dos 20,85 mirando os 17,74 ou 16,66. O padrão de volume favorece a alta. O IFR sobrecomprado alerta realizações se perder 20,85.</t>
  </si>
  <si>
    <t>CAML3 está em clara tendência de baixa pelas médias de 21 e 200 dias e segue em movimento de baixa. Abaixo dos 4,72 pode buscar suportes 4,52 ou 4,33. Teria sinal de repique altista fechando acima dos 4,86 mirando resistências em 5,34 ou 5,72.</t>
  </si>
  <si>
    <t>BHIA3 está em clara tendência de baixa pelas médias de 21 e 200 dias e segue em movimento de baixa. Abaixo dos 0,99 pode buscar suportes 0,87 ou 0,76. Teria sinal de repique altista fechando acima dos 1,03 mirando resistências em 1,35 ou 1,57. O IFR sobrevendido alerta para recuperações se superar 1,03</t>
  </si>
  <si>
    <t>CBAV3 está em tendência de alta pelas médias de 21 e 200 dias e vai mantendo sinal de força altista. Acima dos 10,84 pode buscar projeções nos 10,95 ou 11,14. Teria sinal de realização na perda dos 10,74 mirando os 10,65 ou 10,59. O IFR sobrecomprado alerta realizações se perder 10,74.</t>
  </si>
  <si>
    <t>CEAB3 está em clara tendência de baixa pelas médias de 21 e 200 dias e segue em movimento de baixa. Abaixo dos 9,98 pode buscar suportes 9,54 ou 8,94. Teria sinal de repique altista fechando acima dos 10,17 mirando resistências em 11,48 ou 12,67.</t>
  </si>
  <si>
    <t>CMIG3</t>
  </si>
  <si>
    <t>CMIG3 está em tendência de alta pelas médias de 21 e 200 dias e vai mantendo sinal de força altista. Acima dos 15,69 pode buscar projeções nos 16,12 ou 16,94. Teria sinal de realização na perda dos 15,42 mirando os 14,79 ou 14,37.</t>
  </si>
  <si>
    <t>CMIG4 está em tendência de baixa pela média de 200 dias, a parece ter completado movimento de repique de alta de curto prazo e pode estar retomando o movimento baixista. Abaixo dos 10,8 pode seguir em queda na direção dos suportes 10,37 ou 10,13. Teria sinal de repique altista fechando acima dos 10,94 mirando resistências em 11,13 ou 11,59.</t>
  </si>
  <si>
    <t>COGN3 está em clara tendência de baixa pelas médias de 21 e 200 dias e segue em movimento de baixa. Abaixo dos 2,14 pode buscar suportes 2,03 ou 1,92. Teria sinal de repique altista fechando acima dos 2,19 mirando resistências em 2,48 ou 2,69. O IFR sobrevendido alerta para recuperações se superar 2,19</t>
  </si>
  <si>
    <t>CSMG3 está em tendência de alta pelas médias de 21 e 200 dias, mas começa a dar sinal de possível realização. Abaixo dos 62,43 poderia realizar na direção dos suportes 55,18 ou 52,55. Caso supere os 63,69 retomaria sinal de alta com projeções nos 68,94 ou 77,45. O IFR sobrecomprado alerta realizações se perder 62,43.</t>
  </si>
  <si>
    <t>CPLE3 apesar de estar em tendência de alta no longo prazo pela média de 200 dias, no curto prazo está em realização. Abaixo dos 14,64 pode seguir em baixa no curto prazo mirando suportes em 14,2 ou 13,84. Teria sinal de retomada altista fechando acima dos 14,92 mirando resistências em 15,35 ou 16,06.</t>
  </si>
  <si>
    <t>CSAN3 está em tendência de baixa pela média de 200 dias, a parece ter completado movimento de repique de alta de curto prazo e pode estar retomando o movimento baixista. Abaixo dos 3,75 pode seguir em queda na direção dos suportes 3,2 ou 2,97. Teria sinal de repique altista fechando acima dos 3,92 mirando resistências em 4,36 ou 5,08.</t>
  </si>
  <si>
    <t>CPFE3 está em tendência de alta pelas médias de 21 e 200 dias e vai mantendo sinal de força altista. Acima dos 46,17 pode buscar projeções nos 48,05 ou 51,1. Teria sinal de realização na perda dos 44,83 mirando os 43,12 ou 42,17.</t>
  </si>
  <si>
    <t>CMIN3 apesar de estar em tendência de baixa no longo prazo pela média de 200 dias, no curto prazo está com sinal de recuperação favorecendo repiques de alta. Acima dos 4,85 pode seguir repique altista na direção resistências nos 5,32 ou 6,09. Caso perca os 4,41 teria sinal de baixa projetando de 4,08 a 3,84. O padrão de volume favorece a alta. O IFR sobrecomprado alerta realizações se perder 4,41.</t>
  </si>
  <si>
    <t>Csu Digital</t>
  </si>
  <si>
    <t>CSUD3</t>
  </si>
  <si>
    <t>CSUD3 está em clara tendência de baixa pelas médias de 21 e 200 dias e segue em movimento de baixa. Abaixo dos 14,2 pode buscar suportes 13,45 ou 12,71. Teria sinal de repique altista fechando acima dos 14,57 mirando resistências em 16,6 ou 18,08. O IFR sobrevendido alerta para recuperações se superar 14,57</t>
  </si>
  <si>
    <t>CURY3 está em clara tendência de baixa pelas médias de 21 e 200 dias e segue em movimento de baixa. Abaixo dos 29,8 pode buscar suportes 27,9 ou 26,01. Teria sinal de repique altista fechando acima dos 32,99 mirando resistências em 35,92 ou 39,7.</t>
  </si>
  <si>
    <t>CVCB3 está em clara tendência de baixa pelas médias de 21 e 200 dias e segue em movimento de baixa. Abaixo dos 1,2 pode buscar suportes 1,11 ou 1,02. Teria sinal de repique altista fechando acima dos 1,24 mirando resistências em 1,49 ou 1,66. O IFR sobrevendido alerta para recuperações se superar 1,24</t>
  </si>
  <si>
    <t>CYRE3 está em clara tendência de baixa pelas médias de 21 e 200 dias e segue em movimento de baixa. Abaixo dos 21,07 pode buscar suportes 19,98 ou 18,83. Teria sinal de repique altista fechando acima dos 22 mirando resistências em 23,7 ou 25,99.</t>
  </si>
  <si>
    <t>CYRE4 está em clara tendência de baixa pelas médias de 21 e 200 dias e segue em movimento de baixa. Abaixo dos 19,74 pode buscar suportes 18,59 ou 17,53. Teria sinal de repique altista fechando acima dos 20,65 mirando resistências em 22,02 ou 24,13.</t>
  </si>
  <si>
    <t>DASA3 está em clara tendência de baixa pelas médias de 21 e 200 dias e segue em movimento de baixa. Abaixo dos 2,41 pode buscar suportes 2,24 ou 2,07. Teria sinal de repique altista fechando acima dos 2,54 mirando resistências em 2,96 ou 3,29.</t>
  </si>
  <si>
    <t>DESK3 está em tendência de alta pelas médias de 21 e 200 dias e vai mantendo sinal de força altista. Acima dos 17,98 pode buscar projeções nos 18,49 ou 19,32. Teria sinal de realização na perda dos 17,72 mirando os 17,15 ou 16,89.</t>
  </si>
  <si>
    <t>DXCO3 está em clara tendência de baixa pelas médias de 21 e 200 dias e segue em movimento de baixa. Abaixo dos 4,72 pode buscar suportes 4,53 ou 4,33. Teria sinal de repique altista fechando acima dos 4,85 mirando resistências em 5,17 ou 5,56.</t>
  </si>
  <si>
    <t>PNVL3 está em clara tendência de baixa pelas médias de 21 e 200 dias e segue em movimento de baixa. Abaixo dos 10,42 pode buscar suportes 10,07 ou 9,72. Teria sinal de repique altista fechando acima dos 10,77 mirando resistências em 11,54 ou 12,23.</t>
  </si>
  <si>
    <t>DIRR3 está em clara tendência de baixa pelas médias de 21 e 200 dias e segue em movimento de baixa. Abaixo dos 12,5 pode buscar suportes 11,9 ou 11,31. Teria sinal de repique altista fechando acima dos 13,31 mirando resistências em 14,42 ou 15,6. O IFR sobrevendido alerta para recuperações se superar 13,31</t>
  </si>
  <si>
    <t>ECOR3 está em clara tendência de baixa pelas médias de 21 e 200 dias e segue em movimento de baixa. Abaixo dos 7,09 pode buscar suportes 6,65 ou 6,33. Teria sinal de repique altista fechando acima dos 7,43 mirando resistências em 7,68 ou 8,31.</t>
  </si>
  <si>
    <t>LILY34 está em tendência de alta pelas médias de 21 e 200 dias, mas começa a dar sinal de possível realização. Abaixo dos 206,97 poderia realizar na direção dos suportes 186,22 ou 177,49. Caso supere os 214,47 retomaria sinal de alta com projeções nos 231,92 ou 260,17.</t>
  </si>
  <si>
    <t>EMBJ3 está em tendência de baixa pela média de 200 dias, a parece ter completado movimento de repique de alta de curto prazo e pode estar retomando o movimento baixista. Abaixo dos 81,04 pode seguir em queda na direção dos suportes 68,82 ou 63,26. Teria sinal de repique altista fechando acima dos 83,99 mirando resistências em 86,8 ou 97,91.</t>
  </si>
  <si>
    <t>ENGI11 apesar de estar em tendência de baixa no longo prazo pela média de 200 dias, no curto prazo está com sinal de recuperação favorecendo repiques de alta. Acima dos 49,31 pode seguir repique altista na direção resistências nos 51,82 ou 55,89. Caso perca os 47,91 teria sinal de baixa projetando de 45,24 a 43,98. O padrão de volume favorece a alta.</t>
  </si>
  <si>
    <t>ENEV3 está em tendência de alta pelas médias de 21 e 200 dias, mas começa a dar sinal de possível realização. Abaixo dos 25 poderia realizar na direção dos suportes 23,57 ou 22,51. Caso supere os 25,6 retomaria sinal de alta com projeções nos 27 ou 29,11.</t>
  </si>
  <si>
    <t>EGIE3 apesar de estar em tendência de alta no longo prazo pela média de 200 dias, no curto prazo está em realização. Abaixo dos 31,72 pode seguir em baixa no curto prazo mirando suportes em 30,41 ou 29,11. Teria sinal de retomada altista fechando acima dos 32,88 mirando resistências em 35,94 ou 38,54.</t>
  </si>
  <si>
    <t>EQTL3 está em tendência de baixa pela média de 200 dias, a parece ter completado movimento de repique de alta de curto prazo e pode estar retomando o movimento baixista. Abaixo dos 38,43 pode seguir em queda na direção dos suportes 36,39 ou 35,27. Teria sinal de repique altista fechando acima dos 38,99 mirando resistências em 40,01 ou 42,24.</t>
  </si>
  <si>
    <t>EUCA4 está em tendência de alta no longo prazo, teve uma correção no curto prazo, mas pode estar retomando sinal de altas. Acima dos 23,44 pode buscar 27,45 ou 30,44. Abaixo dos 22,6 retomaria sinal de realização mirando suportes em 21,1 ou 19,6.</t>
  </si>
  <si>
    <t>EVEN3 está em clara tendência de baixa pelas médias de 21 e 200 dias e segue em movimento de baixa. Abaixo dos 5,26 pode buscar suportes 5,03 ou 4,81. Teria sinal de repique altista fechando acima dos 5,46 mirando resistências em 5,98 ou 6,42.</t>
  </si>
  <si>
    <t>EZTC3 está em clara tendência de baixa pelas médias de 21 e 200 dias e segue em movimento de baixa. Abaixo dos 12,21 pode buscar suportes 11,73 ou 11,25. Teria sinal de repique altista fechando acima dos 12,63 mirando resistências em 13,75 ou 14,7.</t>
  </si>
  <si>
    <t>FESA4 está em clara tendência de baixa pelas médias de 21 e 200 dias e segue em movimento de baixa. Abaixo dos 5,69 pode buscar suportes 5,47 ou 5,25. Teria sinal de repique altista fechando acima dos 5,81 mirando resistências em 6,4 ou 6,83. O IFR sobrevendido alerta para recuperações se superar 5,81</t>
  </si>
  <si>
    <t>FLRY3 está em tendência de baixa pela média de 200 dias, a parece ter completado movimento de repique de alta de curto prazo e pode estar retomando o movimento baixista. Abaixo dos 15,37 pode seguir em queda na direção dos suportes 14,64 ou 14,26. Teria sinal de repique altista fechando acima dos 15,85 mirando resistências em 16,59 ou 17,8.</t>
  </si>
  <si>
    <t>FRAS3 está em clara tendência de baixa pelas médias de 21 e 200 dias e segue em movimento de baixa. Abaixo dos 19,11 pode buscar suportes 17,84 ou 16,58. Teria sinal de repique altista fechando acima dos 19,47 mirando resistências em 23,2 ou 25,72. O IFR sobrevendido alerta para recuperações se superar 19,47</t>
  </si>
  <si>
    <t>GFSA3 está em clara tendência de baixa pelas médias de 21 e 200 dias e segue em movimento de baixa. Abaixo dos 0,64 pode buscar suportes 0,36 ou 0,09. Teria sinal de repique altista fechando acima dos 0,69 mirando resistências em 1,52 ou 2,06. O IFR sobrevendido alerta para recuperações se superar 0,69</t>
  </si>
  <si>
    <t>GGBR4 está em tendência de alta pelas médias de 21 e 200 dias e vai mantendo sinal de força altista. Acima dos 22,15 pode buscar projeções nos 24,55 ou 27,05. Teria sinal de realização na perda dos 21,42 mirando os 20,49 ou 19,23.</t>
  </si>
  <si>
    <t>GOAU4 está em tendência de alta no longo prazo, teve uma correção no curto prazo, mas pode estar retomando sinal de altas. Acima dos 9,7 pode buscar 10,77 ou 11,83. Abaixo dos 9,45 retomaria sinal de realização mirando suportes em 9,04 ou 8,5.</t>
  </si>
  <si>
    <t>GGPS3 está em tendência de baixa pela média de 200 dias, a parece ter completado movimento de repique de alta de curto prazo e pode estar retomando o movimento baixista. Abaixo dos 12,04 pode seguir em queda na direção dos suportes 11,12 ou 10,56. Teria sinal de repique altista fechando acima dos 12,45 mirando resistências em 12,92 ou 14,03.</t>
  </si>
  <si>
    <t>GRND3 está em clara tendência de baixa pelas médias de 21 e 200 dias e segue em movimento de baixa. Abaixo dos 3,68 pode buscar suportes 3,57 ou 3,46. Teria sinal de repique altista fechando acima dos 3,75 mirando resistências em 4,03 ou 4,24.</t>
  </si>
  <si>
    <t>GMAT3 está em tendência de baixa pelas médias de 21 e 200 dias, mas começa a dar sinais de repiques de alta. Acima dos 3,74 teria sinal de repique altista mirando resistências nos 4,17 ou 4,62. Já uma perda dos 3,6 traria de volta o sinal de baixa projetando de 3,43 a 3,2.</t>
  </si>
  <si>
    <t>SBFG3 está em clara tendência de baixa pelas médias de 21 e 200 dias e segue em movimento de baixa. Abaixo dos 9,45 pode buscar suportes 8,94 ou 8,44. Teria sinal de repique altista fechando acima dos 9,72 mirando resistências em 11,08 ou 12,08. O IFR sobrevendido alerta para recuperações se superar 9,72</t>
  </si>
  <si>
    <t>HBRE3 está em tendência de baixa pelas médias de 21 e 200 dias, mas começa a dar sinais de repiques de alta. Acima dos 2,12 teria sinal de repique altista mirando resistências nos 2,84 ou 3,38. Já uma perda dos 1,96 traria de volta o sinal de baixa projetando de 1,68 a 1,41. O IFR sobrevendido alerta para recuperações se superar 2,12</t>
  </si>
  <si>
    <t>HBOR3 está em tendência de baixa pelas médias de 21 e 200 dias, mas começa a dar sinais de repiques de alta. Acima dos 1,84 teria sinal de repique altista mirando resistências nos 2,41 ou 2,87. Já uma perda dos 1,65 traria de volta o sinal de baixa projetando de 1,41 a 1,18.</t>
  </si>
  <si>
    <t>HBSA3 está em tendência de baixa pelas médias de 21 e 200 dias, mas começa a dar sinais de repiques de alta. Acima dos 3,5 teria sinal de repique altista mirando resistências nos 3,72 ou 4,14. Já uma perda dos 3,41 traria de volta o sinal de baixa projetando de 3,04 a 2,82.</t>
  </si>
  <si>
    <t>HYPE3 está em clara tendência de baixa pelas médias de 21 e 200 dias e segue em movimento de baixa. Abaixo dos 19,63 pode buscar suportes 18,95 ou 18,27. Teria sinal de repique altista fechando acima dos 20,67 mirando resistências em 21,82 ou 23,17.</t>
  </si>
  <si>
    <t>IGTI11 está em clara tendência de baixa pelas médias de 21 e 200 dias e segue em movimento de baixa. Abaixo dos 24,24 pode buscar suportes 23,32 ou 22,52. Teria sinal de repique altista fechando acima dos 24,86 mirando resistências em 25,9 ou 27,49.</t>
  </si>
  <si>
    <t>ITLC34 apesar de estar em tendência de alta no longo prazo pela média de 200 dias, no curto prazo está em realização. Abaixo dos 89,97 pode seguir em baixa no curto prazo mirando suportes em 79,88 ou 69,79. Teria sinal de retomada altista fechando acima dos 94,58 mirando resistências em 122,62 ou 142,79.</t>
  </si>
  <si>
    <t>INTB3 apesar de estar em tendência de alta no longo prazo pela média de 200 dias, no curto prazo está em realização. Abaixo dos 12,36 pode seguir em baixa no curto prazo mirando suportes em 11,8 ou 11,24. Teria sinal de retomada altista fechando acima dos 12,93 mirando resistências em 14,16 ou 15,27.</t>
  </si>
  <si>
    <t>INBR32 está em tendência de baixa pela média de 200 dias, a parece ter completado movimento de repique de alta de curto prazo e pode estar retomando o movimento baixista. Abaixo dos 26,76 pode seguir em queda na direção dos suportes 25,57 ou 24,39. Teria sinal de repique altista fechando acima dos 28,61 mirando resistências em 30,58 ou 32,94.</t>
  </si>
  <si>
    <t>MYPK3 está em clara tendência de baixa pelas médias de 21 e 200 dias e segue em movimento de baixa. Abaixo dos 8,59 pode buscar suportes 8,3 ou 8,02. Teria sinal de repique altista fechando acima dos 8,91 mirando resistências em 9,51 ou 10,07.</t>
  </si>
  <si>
    <t>RANI3 está em tendência de baixa pela média de 200 dias, a parece ter completado movimento de repique de alta de curto prazo e pode estar retomando o movimento baixista. Abaixo dos 7,86 pode seguir em queda na direção dos suportes 7,55 ou 7,38. Teria sinal de repique altista fechando acima dos 8,1 mirando resistências em 8,43 ou 8,98.</t>
  </si>
  <si>
    <t>IRBR3 está em tendência de alta pelas médias de 21 e 200 dias e vai mantendo sinal de força altista. Acima dos 55,46 pode buscar projeções nos 58,87 ou 64,4. Teria sinal de realização na perda dos 54,33 mirando os 49,93 ou 48,22.</t>
  </si>
  <si>
    <t>ISAE4 está em tendência de alta pelas médias de 21 e 200 dias e vai mantendo sinal de força altista. Acima dos 29,08 pode buscar projeções nos 30,58 ou 33,01. Teria sinal de realização na perda dos 27,94 mirando os 26,65 ou 25,89.</t>
  </si>
  <si>
    <t>ITSA4 está em tendência de alta pelas médias de 21 e 200 dias, mas começa a dar sinal de possível realização. Abaixo dos 13,18 poderia realizar na direção dos suportes 12,24 ou 11,8. Caso supere os 13,65 retomaria sinal de alta com projeções nos 14,52 ou 15,93.</t>
  </si>
  <si>
    <t>ITUB3 está em tendência de alta pelas médias de 21 e 200 dias, mas começa a dar sinal de possível realização. Abaixo dos 44,1 poderia realizar na direção dos suportes 40,56 ou 39,03. Caso supere os 45,51 retomaria sinal de alta com projeções nos 48,56 ou 53,51.</t>
  </si>
  <si>
    <t>ITUB4 está em tendência de alta pelas médias de 21 e 200 dias, mas começa a dar sinal de possível realização. Abaixo dos 41,56 poderia realizar na direção dos suportes 38,28 ou 36,76. Caso supere os 42,33 retomaria sinal de alta com projeções nos 43,18 ou 46,2.</t>
  </si>
  <si>
    <t>JALL3 está em clara tendência de baixa pelas médias de 21 e 200 dias e segue em movimento de baixa. Abaixo dos 1,96 pode buscar suportes 1,8 ou 1,64. Teria sinal de repique altista fechando acima dos 2,03 mirando resistências em 2,47 ou 2,78. O IFR sobrevendido alerta para recuperações se superar 2,03</t>
  </si>
  <si>
    <t>JBSS32 está em clara tendência de baixa pelas médias de 21 e 200 dias e segue em movimento de baixa. Abaixo dos 59,51 pode buscar suportes 57,99 ou 56,48. Teria sinal de repique altista fechando acima dos 62,41 mirando resistências em 64,41 ou 67,43.</t>
  </si>
  <si>
    <t>JHSF3 apesar de estar em tendência de alta no longo prazo pela média de 200 dias, no curto prazo está em realização. Abaixo dos 10,22 pode seguir em baixa no curto prazo mirando suportes em 9,78 ou 9,35. Teria sinal de retomada altista fechando acima dos 10,45 mirando resistências em 11,62 ou 12,48.</t>
  </si>
  <si>
    <t>JPMC34 está em tendência de alta pelas médias de 21 e 200 dias, mas começa a dar sinal de possível realização. Abaixo dos 170,01 poderia realizar na direção dos suportes 158,54 ou 152,69. Caso supere os 177,47 retomaria sinal de alta com projeções nos 189,16 ou 208,09.</t>
  </si>
  <si>
    <t>JSLG3 está em tendência de baixa pelas médias de 21 e 200 dias, mas começa a dar sinais de repiques de alta. Acima dos 5,56 teria sinal de repique altista mirando resistências nos 6,18 ou 6,72. Já uma perda dos 5,3 traria de volta o sinal de baixa projetando de 5,02 a 4,75.</t>
  </si>
  <si>
    <t>KEPL3 está em clara tendência de baixa pelas médias de 21 e 200 dias e segue em movimento de baixa. Abaixo dos 6,22 pode buscar suportes 5,99 ou 5,76. Teria sinal de repique altista fechando acima dos 6,37 mirando resistências em 6,96 ou 7,41. O IFR sobrevendido alerta para recuperações se superar 6,37</t>
  </si>
  <si>
    <t>KLBN3 está em tendência de baixa pela média de 200 dias, a parece ter completado movimento de repique de alta de curto prazo e pode estar retomando o movimento baixista. Abaixo dos 3,4 pode seguir em queda na direção dos suportes 3,32 ou 3,26. Teria sinal de repique altista fechando acima dos 3,51 mirando resistências em 3,62 ou 3,81.</t>
  </si>
  <si>
    <t>KLBN4 apesar de estar em tendência de baixa no longo prazo pela média de 200 dias, no curto prazo está com sinal de recuperação favorecendo repiques de alta. Acima dos 3,44 pode seguir repique altista na direção resistências nos 3,53 ou 3,66. Caso perca os 3,39 teria sinal de baixa projetando de 3,31 a 3,24.</t>
  </si>
  <si>
    <t>KLBN11 está em tendência de baixa pela média de 200 dias, a parece ter completado movimento de repique de alta de curto prazo e pode estar retomando o movimento baixista. Abaixo dos 16,95 pode seguir em queda na direção dos suportes 16,52 ou 16,25. Teria sinal de repique altista fechando acima dos 17,38 mirando resistências em 17,91 ou 18,77.</t>
  </si>
  <si>
    <t>L1RC34 está em tendência de alta no longo prazo, teve uma correção no curto prazo, mas pode estar retomando sinal de altas. Acima dos 39,99 pode buscar 51,59 ou 60,81. Abaixo dos 36,66 retomaria sinal de realização mirando suportes em 32,04 ou 27,43.</t>
  </si>
  <si>
    <t>LAVV3 está em clara tendência de baixa pelas médias de 21 e 200 dias e segue em movimento de baixa. Abaixo dos 10,35 pode buscar suportes 9,85 ou 9,36. Teria sinal de repique altista fechando acima dos 10,98 mirando resistências em 11,94 ou 12,92.</t>
  </si>
  <si>
    <t>LIGT3 apesar de estar em tendência de baixa no longo prazo pela média de 200 dias, no curto prazo está com sinal de recuperação favorecendo repiques de alta. Acima dos 3,08 pode seguir repique altista na direção resistências nos 3,48 ou 4,14. Caso perca os 2,85 teria sinal de baixa projetando de 2,41 a 2,07.</t>
  </si>
  <si>
    <t>RENT3 está em clara tendência de baixa pelas médias de 21 e 200 dias e segue em movimento de baixa. Abaixo dos 37,71 pode buscar suportes 36,09 ou 34,47. Teria sinal de repique altista fechando acima dos 39,03 mirando resistências em 42,95 ou 46,18.</t>
  </si>
  <si>
    <t>LOGG3 apesar de estar em tendência de alta no longo prazo pela média de 200 dias, no curto prazo está em realização. Abaixo dos 26,04 pode seguir em baixa no curto prazo mirando suportes em 25,21 ou 24,39. Teria sinal de retomada altista fechando acima dos 26,96 mirando resistências em 28,7 ou 30,34.</t>
  </si>
  <si>
    <t>LREN3 está em tendência de baixa pelas médias de 21 e 200 dias, mas começa a dar sinais de repiques de alta. Acima dos 13,82 teria sinal de repique altista mirando resistências nos 15,79 ou 17,23. Já uma perda dos 13,45 traria de volta o sinal de baixa projetando de 12,72 a 12.</t>
  </si>
  <si>
    <t>LWSA3 está em clara tendência de baixa pelas médias de 21 e 200 dias e segue em movimento de baixa. Abaixo dos 3,84 pode buscar suportes 3,61 ou 3,42. Teria sinal de repique altista fechando acima dos 3,92 mirando resistências em 4,21 ou 4,58.</t>
  </si>
  <si>
    <t>MDIA3 está em clara tendência de baixa pelas médias de 21 e 200 dias e segue em movimento de baixa. Abaixo dos 17,04 pode buscar suportes 16,39 ou 15,74. Teria sinal de repique altista fechando acima dos 17,57 mirando resistências em 19,14 ou 20,43.</t>
  </si>
  <si>
    <t>MGLU3 está em tendência de baixa pelas médias de 21 e 200 dias, mas começa a dar sinais de repiques de alta. Acima dos 4,51 teria sinal de repique altista mirando resistências nos 5,47 ou 6,35. Já uma perda dos 4,29 traria de volta o sinal de baixa projetando de 4,03 a 3,58.</t>
  </si>
  <si>
    <t>POMO3 está em clara tendência de baixa pelas médias de 21 e 200 dias e segue em movimento de baixa. Abaixo dos 5,09 pode buscar suportes 4,82 ou 4,55. Teria sinal de repique altista fechando acima dos 5,27 mirando resistências em 5,96 ou 6,49. O IFR sobrevendido alerta para recuperações se superar 5,27</t>
  </si>
  <si>
    <t>POMO4 está em clara tendência de baixa pelas médias de 21 e 200 dias e segue em movimento de baixa. Abaixo dos 5,5 pode buscar suportes 5,31 ou 5,12. Teria sinal de repique altista fechando acima dos 5,67 mirando resistências em 6,1 ou 6,47. O IFR sobrevendido alerta para recuperações se superar 5,67</t>
  </si>
  <si>
    <t>MBRF3 está em clara tendência de baixa pelas médias de 21 e 200 dias e segue em movimento de baixa. Abaixo dos 15,04 pode buscar suportes 14 ou 12,96. Teria sinal de repique altista fechando acima dos 15,76 mirando resistências em 18,4 ou 20,47.</t>
  </si>
  <si>
    <t>M2RV34 apesar de estar em tendência de alta no longo prazo pela média de 200 dias, no curto prazo está em realização. Abaixo dos 114,91 pode seguir em baixa no curto prazo mirando suportes em 97,53 ou 80,15. Teria sinal de retomada altista fechando acima dos 121,98 mirando resistências em 171,15 ou 205,9.</t>
  </si>
  <si>
    <t>CASH3 está em tendência de alta pelas médias de 21 e 200 dias e vai mantendo sinal de força altista. Acima dos 4,87 pode buscar projeções nos 5,65 ou 6,92. Teria sinal de realização na perda dos 4,42 mirando os 3,6 ou 3,2. O padrão de volume favorece a alta. O IFR sobrecomprado alerta realizações se perder 4,42.</t>
  </si>
  <si>
    <t>Melnick</t>
  </si>
  <si>
    <t>MELK3</t>
  </si>
  <si>
    <t>MELK3 está em clara tendência de baixa pelas médias de 21 e 200 dias e segue em movimento de baixa. Abaixo dos 3,08 pode buscar suportes 2,99 ou 2,91. Teria sinal de repique altista fechando acima dos 3,17 mirando resistências em 3,34 ou 3,5.</t>
  </si>
  <si>
    <t>MELI34 está em tendência de baixa pela média de 200 dias, a parece ter completado movimento de repique de alta de curto prazo e pode estar retomando o movimento baixista. Abaixo dos 75,75 pode seguir em queda na direção dos suportes 66,4 ou 62,63. Teria sinal de repique altista fechando acima dos 78,6 mirando resistências em 86,13 ou 98,33.</t>
  </si>
  <si>
    <t>BMEB4 está em tendência de baixa pelas médias de 21 e 200 dias, mas começa a dar sinais de repiques de alta. Acima dos 61,55 teria sinal de repique altista mirando resistências nos 77,37 ou 88,9. Já uma perda dos 58,7 traria de volta o sinal de baixa projetando de 52,93 a 47,16. O IFR sobrevendido alerta para recuperações se superar 61,55</t>
  </si>
  <si>
    <t>M1TA34 está em tendência de baixa pela média de 200 dias, a parece ter completado movimento de repique de alta de curto prazo e pode estar retomando o movimento baixista. Abaixo dos 110 pode seguir em queda na direção dos suportes 99,95 ou 94,74. Teria sinal de repique altista fechando acima dos 113,02 mirando resistências em 116,79 ou 127,19.</t>
  </si>
  <si>
    <t>LEVE3 apesar de estar em tendência de alta no longo prazo pela média de 200 dias, no curto prazo está em realização. Abaixo dos 31,75 pode seguir em baixa no curto prazo mirando suportes em 30,98 ou 30,21. Teria sinal de retomada altista fechando acima dos 32,46 mirando resistências em 34,23 ou 35,76. O IFR sobrevendido alerta para recuperações se superar 32,46</t>
  </si>
  <si>
    <t>MUTC34 está em tendência de alta no longo prazo, teve uma correção no curto prazo, mas pode estar retomando sinal de altas. Acima dos 823,59 pode buscar 1082,96 ou 1281,19. Abaixo dos 762,19 retomaria sinal de realização mirando suportes em 663,07 ou 563,95.</t>
  </si>
  <si>
    <t>MSFT34 está em tendência de baixa pela média de 200 dias, a parece ter completado movimento de repique de alta de curto prazo e pode estar retomando o movimento baixista. Abaixo dos 81,85 pode seguir em queda na direção dos suportes 75,4 ou 71,76. Teria sinal de repique altista fechando acima dos 82,59 mirando resistências em 87,16 ou 94,42.</t>
  </si>
  <si>
    <t>MILS3 está em tendência de alta no longo prazo, teve uma correção no curto prazo, mas pode estar retomando sinal de altas. Acima dos 15,35 pode buscar 15,65 ou 15,95. Abaixo dos 15,15 retomaria sinal de realização mirando suportes em 14,99 ou 14,84.</t>
  </si>
  <si>
    <t>BEEF3 está em clara tendência de baixa pelas médias de 21 e 200 dias e segue em movimento de baixa. Abaixo dos 3,41 pode buscar suportes 3,25 ou 3,1. Teria sinal de repique altista fechando acima dos 3,49 mirando resistências em 3,9 ou 4,2.</t>
  </si>
  <si>
    <t>MTRE3 está em clara tendência de baixa pelas médias de 21 e 200 dias e segue em movimento de baixa. Abaixo dos 3,18 pode buscar suportes 3,08 ou 2,99. Teria sinal de repique altista fechando acima dos 3,27 mirando resistências em 3,48 ou 3,66. O IFR sobrevendido alerta para recuperações se superar 3,27</t>
  </si>
  <si>
    <t>Moderna, Inc</t>
  </si>
  <si>
    <t>M1RN34</t>
  </si>
  <si>
    <t>M1RN34 está em tendência de alta pelas médias de 21 e 200 dias, mas começa a dar sinal de possível realização. Abaixo dos 18,89 poderia realizar na direção dos suportes 11,8 ou 8,64. Caso supere os 20 retomaria sinal de alta com projeções nos 22 ou 28,3.</t>
  </si>
  <si>
    <t>MOTV3 está em tendência de baixa pela média de 200 dias, a parece ter completado movimento de repique de alta de curto prazo e pode estar retomando o movimento baixista. Abaixo dos 14,27 pode seguir em queda na direção dos suportes 13,54 ou 13,11. Teria sinal de repique altista fechando acima dos 14,6 mirando resistências em 14,93 ou 15,78.</t>
  </si>
  <si>
    <t>MDNE3 está em clara tendência de baixa pelas médias de 21 e 200 dias e segue em movimento de baixa. Abaixo dos 25,18 pode buscar suportes 23,38 ou 21,59. Teria sinal de repique altista fechando acima dos 27,25 mirando resistências em 30,98 ou 34,56. O IFR sobrevendido alerta para recuperações se superar 27,25</t>
  </si>
  <si>
    <t>MOVI3 está em clara tendência de baixa pelas médias de 21 e 200 dias e segue em movimento de baixa. Abaixo dos 8,47 pode buscar suportes 7,95 ou 7,43. Teria sinal de repique altista fechando acima dos 8,86 mirando resistências em 10,14 ou 11,17. O IFR sobrevendido alerta para recuperações se superar 8,86</t>
  </si>
  <si>
    <t>MRVE3 está em clara tendência de baixa pelas médias de 21 e 200 dias e segue em movimento de baixa. Abaixo dos 4,8 pode buscar suportes 4,58 ou 4,36. Teria sinal de repique altista fechando acima dos 5,13 mirando resistências em 5,5 ou 5,93.</t>
  </si>
  <si>
    <t>MLAS3 apesar de estar em tendência de alta no longo prazo pela média de 200 dias, no curto prazo está em realização. Abaixo dos 1,55 pode seguir em baixa no curto prazo mirando suportes em 1,48 ou 1,36. Teria sinal de retomada altista fechando acima dos 1,6 mirando resistências em 1,86 ou 2,09.</t>
  </si>
  <si>
    <t>MULT3 está em clara tendência de baixa pelas médias de 21 e 200 dias e segue em movimento de baixa. Abaixo dos 27,85 pode buscar suportes 27,24 ou 26,44. Teria sinal de repique altista fechando acima dos 28,59 mirando resistências em 29,82 ou 31,41.</t>
  </si>
  <si>
    <t>NATU3 apesar de estar em tendência de baixa no longo prazo pela média de 200 dias, no curto prazo está com sinal de recuperação favorecendo repiques de alta. Acima dos 9,16 pode seguir repique altista na direção resistências nos 10,27 ou 12,07. Caso perca os 7,36 teria sinal de baixa projetando de 6,8 a 6,24. O padrão de volume favorece a alta.</t>
  </si>
  <si>
    <t>NFLX34 está em clara tendência de baixa pelas médias de 21 e 200 dias e segue em movimento de baixa. Abaixo dos 7,71 pode buscar suportes 7,38 ou 7,01. Teria sinal de repique altista fechando acima dos 7,92 mirando resistências em 8,57 ou 9,3.</t>
  </si>
  <si>
    <t>ROXO34 está em tendência de baixa pela média de 200 dias, a parece ter completado movimento de repique de alta de curto prazo e pode estar retomando o movimento baixista. Abaixo dos 11,39 pode seguir em queda na direção dos suportes 9,95 ou 9,22. Teria sinal de repique altista fechando acima dos 11,61 mirando resistências em 12,29 ou 13,73.</t>
  </si>
  <si>
    <t>NVDC34 está em tendência de alta pelas médias de 21 e 200 dias e vai mantendo sinal de força altista. Acima dos 21,98 pode buscar projeções nos 22,92 ou 24,42. Teria sinal de realização na perda dos 20,49 mirando os 19,73 ou 18,98. O padrão de volume favorece a alta.</t>
  </si>
  <si>
    <t>OPCT3 está em tendência de alta pelas médias de 21 e 200 dias e vai mantendo sinal de força altista. Acima dos 10,74 pode buscar projeções nos 11,34 ou 12,32. Teria sinal de realização na perda dos 10,36 mirando os 9,76 ou 9,45. O padrão de volume favorece a alta.</t>
  </si>
  <si>
    <t>ONCO3 está em clara tendência de baixa pelas médias de 21 e 200 dias e segue em movimento de baixa. Abaixo dos 1,04 pode buscar suportes 0,89 ou 0,74. Teria sinal de repique altista fechando acima dos 1,12 mirando resistências em 1,52 ou 1,81.</t>
  </si>
  <si>
    <t>ORCL34 está em clara tendência de baixa pelas médias de 21 e 200 dias e segue em movimento de baixa. Abaixo dos 118,2 pode buscar suportes 98,3 ou 78,4. Teria sinal de repique altista fechando acima dos 122,4 mirando resistências em 182,6 ou 222,39. O IFR sobrevendido alerta para recuperações se superar 122,4</t>
  </si>
  <si>
    <t>ORVR3 apesar de estar em tendência de alta no longo prazo pela média de 200 dias, no curto prazo está em realização. Abaixo dos 74,4 pode seguir em baixa no curto prazo mirando suportes em 72,37 ou 70,35. Teria sinal de retomada altista fechando acima dos 76,92 mirando resistências em 80,95 ou 84,99.</t>
  </si>
  <si>
    <t>PCAR3 está em tendência de baixa pela média de 200 dias, a parece ter completado movimento de repique de alta de curto prazo e pode estar retomando o movimento baixista. Abaixo dos 2,61 pode seguir em queda na direção dos suportes 1,4 ou 0,96. Teria sinal de repique altista fechando acima dos 2,8 mirando resistências em 3,66 ou 5,06. O IFR sobrecomprado alerta realizações se perder 2,61.</t>
  </si>
  <si>
    <t>PGMN3 está em clara tendência de baixa pelas médias de 21 e 200 dias e segue em movimento de baixa. Abaixo dos 3,53 pode buscar suportes 3,34 ou 3,15. Teria sinal de repique altista fechando acima dos 3,71 mirando resistências em 4,14 ou 4,51.</t>
  </si>
  <si>
    <t>P2LT34 está em tendência de baixa pela média de 200 dias, a parece ter completado movimento de repique de alta de curto prazo e pode estar retomando o movimento baixista. Abaixo dos 217,52 pode seguir em queda na direção dos suportes 184 ou 167,31. Teria sinal de repique altista fechando acima dos 238 mirando resistências em 271,37 ou 325,37.</t>
  </si>
  <si>
    <t>PETR3 está em tendência de alta pelas médias de 21 e 200 dias e vai mantendo sinal de força altista. Acima dos 44,49 pode buscar projeções nos 47,57 ou 51,43. Teria sinal de realização na perda dos 43,34 mirando os 41,32 ou 39,38. O padrão de volume favorece a alta.</t>
  </si>
  <si>
    <t>PETR4 está em tendência de alta pelas médias de 21 e 200 dias e vai mantendo sinal de força altista. Acima dos 39,75 pode buscar projeções nos 42,15 ou 45,08. Teria sinal de realização na perda dos 39 mirando os 37,4 ou 35,93. O padrão de volume favorece a alta.</t>
  </si>
  <si>
    <t>RECV3 apesar de estar em tendência de baixa no longo prazo pela média de 200 dias, no curto prazo está com sinal de recuperação favorecendo repiques de alta. Acima dos 10,2 pode seguir repique altista na direção resistências nos 11,46 ou 12,73. Caso perca os 9,74 teria sinal de baixa projetando de 9,39 a 8,75. O padrão de volume favorece a alta.</t>
  </si>
  <si>
    <t>PRIO3 está em tendência de alta pelas médias de 21 e 200 dias e vai mantendo sinal de força altista. Acima dos 57,67 pode buscar projeções nos 64,21 ou 72,15. Teria sinal de realização na perda dos 56,3 mirando os 51,36 ou 47,38. O padrão de volume favorece a alta.</t>
  </si>
  <si>
    <t>AUAU3 está em clara tendência de baixa pelas médias de 21 e 200 dias e segue em movimento de baixa. Abaixo dos 3,05 pode buscar suportes 2,95 ou 2,85. Teria sinal de repique altista fechando acima dos 3,15 mirando resistências em 3,37 ou 3,56.</t>
  </si>
  <si>
    <t>PINE4 apesar de estar em tendência de alta no longo prazo pela média de 200 dias, no curto prazo está em realização. Abaixo dos 12,07 pode seguir em baixa no curto prazo mirando suportes em 11,25 ou 10,41. Teria sinal de retomada altista fechando acima dos 12,78 mirando resistências em 13,96 ou 15,63.</t>
  </si>
  <si>
    <t>PLPL3 está em tendência de baixa pelas médias de 21 e 200 dias, mas começa a dar sinais de repiques de alta. Acima dos 7,79 teria sinal de repique altista mirando resistências nos 9,06 ou 10,01. Já uma perda dos 7,52 traria de volta o sinal de baixa projetando de 7,04 a 6,56.</t>
  </si>
  <si>
    <t>PSSA3 está em tendência de alta pelas médias de 21 e 200 dias e vai mantendo sinal de força altista. Acima dos 52,91 pode buscar projeções nos 54,43 ou 58,73. Teria sinal de realização na perda dos 51,33 mirando os 47,46 ou 45,3. O padrão de volume favorece a alta.</t>
  </si>
  <si>
    <t>POSI3 está em tendência de baixa pelas médias de 21 e 200 dias, mas começa a dar sinais de repiques de alta. Acima dos 3,82 teria sinal de repique altista mirando resistências nos 4,22 ou 4,78. Já uma perda dos 3,72 traria de volta o sinal de baixa projetando de 3,3 a 3,01.</t>
  </si>
  <si>
    <t>PRNR3 está em tendência de alta pelas médias de 21 e 200 dias, mas começa a dar sinal de possível realização. Abaixo dos 18,07 poderia realizar na direção dos suportes 17,12 ou 16,57. Caso supere os 18,89 retomaria sinal de alta com projeções nos 19,98 ou 21,75.</t>
  </si>
  <si>
    <t>QUAL3 está em clara tendência de baixa pelas médias de 21 e 200 dias e segue em movimento de baixa. Abaixo dos 1,57 pode buscar suportes 1,48 ou 1,34. Teria sinal de repique altista fechando acima dos 1,62 mirando resistências em 1,93 ou 2,2.</t>
  </si>
  <si>
    <t>LJQQ3 está em clara tendência de baixa pelas médias de 21 e 200 dias e segue em movimento de baixa. Abaixo dos 1,17 pode buscar suportes 1,08 ou 1. Teria sinal de repique altista fechando acima dos 1,22 mirando resistências em 1,44 ou 1,6. O IFR sobrevendido alerta para recuperações se superar 1,22</t>
  </si>
  <si>
    <t>RADL3 está em tendência de baixa pela média de 200 dias, a parece ter completado movimento de repique de alta de curto prazo e pode estar retomando o movimento baixista. Abaixo dos 17,21 pode seguir em queda na direção dos suportes 16,1 ou 15,48. Teria sinal de repique altista fechando acima dos 18,09 mirando resistências em 19,31 ou 21,3.</t>
  </si>
  <si>
    <t>RAIZ4 está em clara tendência de baixa pelas médias de 21 e 200 dias e segue em movimento de baixa. Abaixo dos 0,37 pode buscar suportes 0,33 ou 0,29. Teria sinal de repique altista fechando acima dos 0,39 mirando resistências em 0,49 ou 0,56.</t>
  </si>
  <si>
    <t>RAPT4 está em clara tendência de baixa pelas médias de 21 e 200 dias e segue em movimento de baixa. Abaixo dos 4,37 pode buscar suportes 4,18 ou 3,86. Teria sinal de repique altista fechando acima dos 4,49 mirando resistências em 5,2 ou 5,83.</t>
  </si>
  <si>
    <t>Recrusul</t>
  </si>
  <si>
    <t>RCSL4</t>
  </si>
  <si>
    <t>RCSL4 está em tendência de baixa pelas médias de 21 e 200 dias, mas começa a dar sinais de repiques de alta. Acima dos 0,45 teria sinal de repique altista mirando resistências nos 0,71 ou 0,89. Já uma perda dos 0,41 traria de volta o sinal de baixa projetando de 0,31 a 0,22.</t>
  </si>
  <si>
    <t>Rede D Or</t>
  </si>
  <si>
    <t>RDOR3 está em clara tendência de baixa pelas médias de 21 e 200 dias e segue em movimento de baixa. Abaixo dos 33,8 pode buscar suportes 32,23 ou 30,94. Teria sinal de repique altista fechando acima dos 34,85 mirando resistências em 36,4 ou 38,97.</t>
  </si>
  <si>
    <t>RIAA3 está em tendência de alta no longo prazo, teve uma correção no curto prazo, mas pode estar retomando sinal de altas. Acima dos 8,52 pode buscar 9,38 ou 10,06. Abaixo dos 8,27 retomaria sinal de realização mirando suportes em 7,92 ou 7,58.</t>
  </si>
  <si>
    <t>RAIL3 está em tendência de baixa pela média de 200 dias, a parece ter completado movimento de repique de alta de curto prazo e pode estar retomando o movimento baixista. Abaixo dos 13,17 pode seguir em queda na direção dos suportes 12,16 ou 11,65. Teria sinal de repique altista fechando acima dos 13,81 mirando resistências em 14,82 ou 16,47.</t>
  </si>
  <si>
    <t>SBSP3 está em tendência de alta pelas médias de 21 e 200 dias, mas começa a dar sinal de possível realização. Abaixo dos 29,15 poderia realizar na direção dos suportes 26,81 ou 25,62. Caso supere os 29,47 retomaria sinal de alta com projeções nos 30,65 ou 33,02.</t>
  </si>
  <si>
    <t>SAPR4 está em clara tendência de baixa pelas médias de 21 e 200 dias e segue em movimento de baixa. Abaixo dos 6,95 pode buscar suportes 6,77 ou 6,59. Teria sinal de repique altista fechando acima dos 7,05 mirando resistências em 7,53 ou 7,88.</t>
  </si>
  <si>
    <t>SAPR11 está em tendência de baixa pelas médias de 21 e 200 dias, mas começa a dar sinais de repiques de alta. Acima dos 36,35 teria sinal de repique altista mirando resistências nos 39,08 ou 41,12. Já uma perda dos 35,77 traria de volta o sinal de baixa projetando de 34,74 a 33,72.</t>
  </si>
  <si>
    <t>SANB3 está em clara tendência de baixa pelas médias de 21 e 200 dias e segue em movimento de baixa. Abaixo dos 12,24 pode buscar suportes 11,85 ou 11,47. Teria sinal de repique altista fechando acima dos 12,57 mirando resistências em 13,48 ou 14,24. O IFR sobrevendido alerta para recuperações se superar 12,57</t>
  </si>
  <si>
    <t>SANB4 está em clara tendência de baixa pelas médias de 21 e 200 dias e segue em movimento de baixa. Abaixo dos 13,26 pode buscar suportes 12,91 ou 12,56. Teria sinal de repique altista fechando acima dos 13,6 mirando resistências em 14,39 ou 15,08. O IFR sobrevendido alerta para recuperações se superar 13,6</t>
  </si>
  <si>
    <t>SANB11 está em clara tendência de baixa pelas médias de 21 e 200 dias e segue em movimento de baixa. Abaixo dos 25,47 pode buscar suportes 24,75 ou 24,03. Teria sinal de repique altista fechando acima dos 26,05 mirando resistências em 27,79 ou 29,22. O IFR sobrevendido alerta para recuperações se superar 26,05</t>
  </si>
  <si>
    <t>SMTO3 está em tendência de baixa pela média de 200 dias, a parece ter completado movimento de repique de alta de curto prazo e pode estar retomando o movimento baixista. Abaixo dos 15,17 pode seguir em queda na direção dos suportes 14,2 ou 13,35. Teria sinal de repique altista fechando acima dos 15,6 mirando resistências em 16,95 ou 18,64.</t>
  </si>
  <si>
    <t>SHUL4 está em clara tendência de baixa pelas médias de 21 e 200 dias e segue em movimento de baixa. Abaixo dos 4,43 pode buscar suportes 4,29 ou 4,15. Teria sinal de repique altista fechando acima dos 4,57 mirando resistências em 4,88 ou 5,15. O IFR sobrevendido alerta para recuperações se superar 4,57</t>
  </si>
  <si>
    <t>S1TX34 está em tendência de alta no longo prazo, teve uma correção no curto prazo, mas pode estar retomando sinal de altas. Acima dos 4422,47 pode buscar 5904,98 ou 7038,62. Abaixo dos 4070,6 retomaria sinal de realização mirando suportes em 3503,77 ou 2936,95.</t>
  </si>
  <si>
    <t>SEER3 está em tendência de alta pelas médias de 21 e 200 dias, mas começa a dar sinal de possível realização. Abaixo dos 11,25 poderia realizar na direção dos suportes 10,52 ou 10. Caso supere os 11,71 retomaria sinal de alta com projeções nos 12,18 ou 13,2.</t>
  </si>
  <si>
    <t>CSNA3 está em clara tendência de baixa pelas médias de 21 e 200 dias e segue em movimento de baixa. Abaixo dos 4,49 pode buscar suportes 3,86 ou 3,24. Teria sinal de repique altista fechando acima dos 4,74 mirando resistências em 6,5 ou 7,74. O IFR sobrevendido alerta para recuperações se superar 4,74</t>
  </si>
  <si>
    <t>SIMH3 está em clara tendência de baixa pelas médias de 21 e 200 dias e segue em movimento de baixa. Abaixo dos 7,3 pode buscar suportes 6,74 ou 6,18. Teria sinal de repique altista fechando acima dos 7,71 mirando resistências em 9,1 ou 10,21.</t>
  </si>
  <si>
    <t>SLCE3 está em tendência de baixa pelas médias de 21 e 200 dias, mas começa a dar sinais de repiques de alta. Acima dos 13,32 teria sinal de repique altista mirando resistências nos 14,96 ou 16,43. Já uma perda dos 13,05 traria de volta o sinal de baixa projetando de 12,58 a 11,84.</t>
  </si>
  <si>
    <t>SMFT3 está em tendência de baixa pela média de 200 dias, a parece ter completado movimento de repique de alta de curto prazo e pode estar retomando o movimento baixista. Abaixo dos 19,22 pode seguir em queda na direção dos suportes 18,3 ou 17,64. Teria sinal de repique altista fechando acima dos 19,8 mirando resistências em 20,41 ou 21,71.</t>
  </si>
  <si>
    <t>STOC34 está em clara tendência de baixa pelas médias de 21 e 200 dias e segue em movimento de baixa. Abaixo dos 52,44 pode buscar suportes 50,41 ou 48,38. Teria sinal de repique altista fechando acima dos 59 mirando resistências em 63,05 ou 69,61.</t>
  </si>
  <si>
    <t>M2ST34 está em clara tendência de baixa pelas médias de 21 e 200 dias e segue em movimento de baixa. Abaixo dos 6,74 pode buscar suportes 6,06 ou 4,9. Teria sinal de repique altista fechando acima dos 6,98 mirando resistências em 9,8 ou 12,11.</t>
  </si>
  <si>
    <t>SUZB3 está em clara tendência de baixa pelas médias de 21 e 200 dias e segue em movimento de baixa. Abaixo dos 40,1 pode buscar suportes 39,17 ou 37,56. Teria sinal de repique altista fechando acima dos 40,98 mirando resistências em 44,37 ou 47,58.</t>
  </si>
  <si>
    <t>SYNE3 apesar de estar em tendência de baixa no longo prazo pela média de 200 dias, no curto prazo está com sinal de recuperação favorecendo repiques de alta. Acima dos 4,19 pode seguir repique altista na direção resistências nos 4,4 ou 4,96. Caso perca os 4,01 teria sinal de baixa projetando de 3,49 a 3,2. O padrão de volume favorece a alta.</t>
  </si>
  <si>
    <t>TAEE3</t>
  </si>
  <si>
    <t>TAEE3 apesar de estar em tendência de alta no longo prazo pela média de 200 dias, no curto prazo está em realização. Abaixo dos 13,11 pode seguir em baixa no curto prazo mirando suportes em 12,82 ou 12,54. Teria sinal de retomada altista fechando acima dos 13,34 mirando resistências em 13,72 ou 14,27.</t>
  </si>
  <si>
    <t>TAEE4 está em tendência de alta pelas médias de 21 e 200 dias, mas começa a dar sinal de possível realização. Abaixo dos 13,38 poderia realizar na direção dos suportes 12,95 ou 12,64. Caso supere os 13,61 retomaria sinal de alta com projeções nos 13,95 ou 14,56.</t>
  </si>
  <si>
    <t>TAEE11 apesar de estar em tendência de alta no longo prazo pela média de 200 dias, no curto prazo está em realização. Abaixo dos 39,76 pode seguir em baixa no curto prazo mirando suportes em 38,65 ou 37,72. Teria sinal de retomada altista fechando acima dos 40,61 mirando resistências em 41,64 ou 43,48.</t>
  </si>
  <si>
    <t>TSMC34 está em tendência de alta no longo prazo, teve uma correção no curto prazo, mas pode estar retomando sinal de altas. Acima dos 283,35 pode buscar 308,03 ou 335,4. Abaixo dos 263,74 retomaria sinal de realização mirando suportes em 250,05 ou 236,36.</t>
  </si>
  <si>
    <t>Taurus Armas</t>
  </si>
  <si>
    <t>TASA4</t>
  </si>
  <si>
    <t>TASA4 está em clara tendência de baixa pelas médias de 21 e 200 dias e segue em movimento de baixa. Abaixo dos 4,57 pode buscar suportes 4,06 ou 3,71. Teria sinal de repique altista fechando acima dos 4,75 mirando resistências em 5,18 ou 5,87.</t>
  </si>
  <si>
    <t>TGMA3 está em clara tendência de baixa pelas médias de 21 e 200 dias e segue em movimento de baixa. Abaixo dos 29,45 pode buscar suportes 28,63 ou 27,81. Teria sinal de repique altista fechando acima dos 30,24 mirando resistências em 32,1 ou 33,73.</t>
  </si>
  <si>
    <t>VIVT3 está em tendência de baixa pela média de 200 dias, a parece ter completado movimento de repique de alta de curto prazo e pode estar retomando o movimento baixista. Abaixo dos 34,11 pode seguir em queda na direção dos suportes 32,13 ou 31,11. Teria sinal de repique altista fechando acima dos 35,4 mirando resistências em 37,42 ou 40,69.</t>
  </si>
  <si>
    <t>TEND3 apesar de estar em tendência de alta no longo prazo pela média de 200 dias, no curto prazo está em realização. Abaixo dos 32,57 pode seguir em baixa no curto prazo mirando suportes em 30,92 ou 28,75. Teria sinal de retomada altista fechando acima dos 34,9 mirando resistências em 37,94 ou 42,27.</t>
  </si>
  <si>
    <t>TSLA34 está em clara tendência de baixa pelas médias de 21 e 200 dias e segue em movimento de baixa. Abaixo dos 62,8 pode buscar suportes 59,58 ou 56,22. Teria sinal de repique altista fechando acima dos 64,47 mirando resistências em 70,43 ou 77,13.</t>
  </si>
  <si>
    <t>GSGI34 apesar de estar em tendência de alta no longo prazo pela média de 200 dias, no curto prazo está em realização. Abaixo dos 171,6 pode seguir em baixa no curto prazo mirando suportes em 164,99 ou 158,38. Teria sinal de retomada altista fechando acima dos 178 mirando resistências em 192,99 ou 206,2.</t>
  </si>
  <si>
    <t>TIMS3 está em tendência de baixa pela média de 200 dias, a parece ter completado movimento de repique de alta de curto prazo e pode estar retomando o movimento baixista. Abaixo dos 22,29 pode seguir em queda na direção dos suportes 20,91 ou 20,27. Teria sinal de repique altista fechando acima dos 22,97 mirando resistências em 24,24 ou 26,3.</t>
  </si>
  <si>
    <t>TOTS3 apesar de estar em tendência de baixa no longo prazo pela média de 200 dias, no curto prazo está com sinal de recuperação favorecendo repiques de alta. Acima dos 29,08 pode seguir repique altista na direção resistências nos 30,7 ou 33,11. Caso perca os 28,21 teria sinal de baixa projetando de 26,8 a 25,59.</t>
  </si>
  <si>
    <t>TFCO4 está em clara tendência de baixa pelas médias de 21 e 200 dias e segue em movimento de baixa. Abaixo dos 14,31 pode buscar suportes 13,76 ou 13,21. Teria sinal de repique altista fechando acima dos 15,03 mirando resistências em 16,08 ou 17,17.</t>
  </si>
  <si>
    <t>TRIS3 está em tendência de baixa pela média de 200 dias, a parece ter completado movimento de repique de alta de curto prazo e pode estar retomando o movimento baixista. Abaixo dos 4,23 pode seguir em queda na direção dos suportes 3,85 ou 3,65. Teria sinal de repique altista fechando acima dos 4,47 mirando resistências em 4,85 ou 5,47.</t>
  </si>
  <si>
    <t>TUPY3 está em tendência de alta pelas médias de 21 e 200 dias, mas começa a dar sinal de possível realização. Abaixo dos 13,93 poderia realizar na direção dos suportes 12,84 ou 11,96. Caso supere os 14,4 retomaria sinal de alta com projeções nos 15,66 ou 17,4.</t>
  </si>
  <si>
    <t>UGPA3 está em tendência de alta pelas médias de 21 e 200 dias e vai mantendo sinal de força altista. Acima dos 29,66 pode buscar projeções nos 33,46 ou 39,61. Teria sinal de realização na perda dos 28,3 mirando os 23,51 ou 21,6. O padrão de volume favorece a alta. O IFR sobrecomprado alerta realizações se perder 28,3.</t>
  </si>
  <si>
    <t>FIQE3 está em tendência de alta pelas médias de 21 e 200 dias e vai mantendo sinal de força altista. Acima dos 5,96 pode buscar projeções nos 6,24 ou 6,67. Teria sinal de realização na perda dos 5,78 mirando os 5,54 ou 5,32.</t>
  </si>
  <si>
    <t>UNIP6 apesar de estar em tendência de baixa no longo prazo pela média de 200 dias, no curto prazo está com sinal de recuperação favorecendo repiques de alta. Acima dos 60,7 pode seguir repique altista na direção resistências nos 63,49 ou 66,19. Caso perca os 59,11 teria sinal de baixa projetando de 57,75 a 56,4.</t>
  </si>
  <si>
    <t>USIM3 apesar de estar em tendência de alta no longo prazo pela média de 200 dias, no curto prazo está em realização. Abaixo dos 7,38 pode seguir em baixa no curto prazo mirando suportes em 6,47 ou 5,56. Teria sinal de retomada altista fechando acima dos 7,6 mirando resistências em 10,31 ou 12,12.</t>
  </si>
  <si>
    <t>USIM5 apesar de estar em tendência de alta no longo prazo pela média de 200 dias, no curto prazo está em realização. Abaixo dos 8,12 pode seguir em baixa no curto prazo mirando suportes em 7,07 ou 6,03. Teria sinal de retomada altista fechando acima dos 8,44 mirando resistências em 11,5 ou 13,58.</t>
  </si>
  <si>
    <t>VALE3 está em clara tendência de baixa pelas médias de 21 e 200 dias e segue em movimento de baixa. Abaixo dos 72,35 pode buscar suportes 69,13 ou 65,92. Teria sinal de repique altista fechando acima dos 75,22 mirando resistências em 82,74 ou 89,16. O IFR sobrevendido alerta para recuperações se superar 75,22</t>
  </si>
  <si>
    <t>VLID3 está em tendência de baixa pelas médias de 21 e 200 dias, mas começa a dar sinais de repiques de alta. Acima dos 17,19 teria sinal de repique altista mirando resistências nos 17,98 ou 18,69. Já uma perda dos 16,83 traria de volta o sinal de baixa projetando de 16,47 a 16,11.</t>
  </si>
  <si>
    <t>VAMO3 está em clara tendência de baixa pelas médias de 21 e 200 dias e segue em movimento de baixa. Abaixo dos 2,68 pode buscar suportes 2,51 ou 2,35. Teria sinal de repique altista fechando acima dos 2,88 mirando resistências em 3,2 ou 3,52.</t>
  </si>
  <si>
    <t>VBBR3 está em tendência de alta pelas médias de 21 e 200 dias e vai mantendo sinal de força altista. Acima dos 31,79 pode buscar projeções nos 34,66 ou 39,31. Teria sinal de realização na perda dos 30,79 mirando os 27,14 ou 25,7. O padrão de volume favorece a alta. O IFR sobrecomprado alerta realizações se perder 30,79.</t>
  </si>
  <si>
    <t>Visa Inc</t>
  </si>
  <si>
    <t>VISA34</t>
  </si>
  <si>
    <t>VISA34 está em tendência de alta pelas médias de 21 e 200 dias, mas começa a dar sinal de possível realização. Abaixo dos 89,1 poderia realizar na direção dos suportes 80,25 ou 75,89. Caso supere os 91 retomaria sinal de alta com projeções nos 94,34 ou 103,04.</t>
  </si>
  <si>
    <t>VTRU3 está em clara tendência de baixa pelas médias de 21 e 200 dias e segue em movimento de baixa. Abaixo dos 12,62 pode buscar suportes 12,06 ou 11,43. Teria sinal de repique altista fechando acima dos 13,08 mirando resistências em 14,08 ou 15,32.</t>
  </si>
  <si>
    <t>VIVA3 está em tendência de baixa pela média de 200 dias, a parece ter completado movimento de repique de alta de curto prazo e pode estar retomando o movimento baixista. Abaixo dos 22,07 pode seguir em queda na direção dos suportes 20,56 ou 19,55. Teria sinal de repique altista fechando acima dos 22,84 mirando resistências em 23,82 ou 25,83.</t>
  </si>
  <si>
    <t>Viveo</t>
  </si>
  <si>
    <t>VVEO3</t>
  </si>
  <si>
    <t>VVEO3 está em clara tendência de baixa pelas médias de 21 e 200 dias e segue em movimento de baixa. Abaixo dos 0,59 pode buscar suportes 0,35 ou 0,12. Teria sinal de repique altista fechando acima dos 0,64 mirando resistências em 1,34 ou 1,8. O IFR sobrevendido alerta para recuperações se superar 0,64</t>
  </si>
  <si>
    <t>VULC3 está em clara tendência de baixa pelas médias de 21 e 200 dias e segue em movimento de baixa. Abaixo dos 13,54 pode buscar suportes 13,01 ou 12,48. Teria sinal de repique altista fechando acima dos 13,85 mirando resistências em 15,24 ou 16,29. O IFR sobrevendido alerta para recuperações se superar 13,85</t>
  </si>
  <si>
    <t>WEGE3 está em tendência de alta pelas médias de 21 e 200 dias, mas começa a dar sinal de possível realização. Abaixo dos 45,12 poderia realizar na direção dos suportes 41,57 ou 39,77. Caso supere os 45,98 retomaria sinal de alta com projeções nos 47,37 ou 50,95.</t>
  </si>
  <si>
    <t>W1DC34 está em tendência de alta no longo prazo, teve uma correção no curto prazo, mas pode estar retomando sinal de altas. Acima dos 2882,01 pode buscar 4120 ou 5112,98. Abaixo dos 2513,23 retomaria sinal de realização mirando suportes em 2016,73 ou 1520,24.</t>
  </si>
  <si>
    <t>WIZC3 está em tendência de baixa pela média de 200 dias, a parece ter completado movimento de repique de alta de curto prazo e pode estar retomando o movimento baixista. Abaixo dos 8,18 pode seguir em queda na direção dos suportes 7,33 ou 6,98. Teria sinal de repique altista fechando acima dos 8,45 mirando resistências em 9,14 ou 10,26.</t>
  </si>
  <si>
    <t>YDUQ3 está em clara tendência de baixa pelas médias de 21 e 200 dias e segue em movimento de baixa. Abaixo dos 7,85 pode buscar suportes 7,42 ou 6,99. Teria sinal de repique altista fechando acima dos 8,36 mirando resistências em 9,23 ou 10,08.</t>
  </si>
  <si>
    <t>BBOV11 apesar de estar em tendência de alta no longo prazo pela média de 200 dias, no curto prazo está em realização. Abaixo dos 89,23 pode seguir em baixa no curto prazo mirando suportes em 88 ou 86,82. Teria sinal de retomada altista fechando acima dos 91,8 mirando resistências em 94,14 ou 97,94.</t>
  </si>
  <si>
    <t>COIN11 está em clara tendência de baixa pelas médias de 21 e 200 dias e segue em movimento de baixa. Abaixo dos 38,04 pode buscar suportes 36,31 ou 34,91. Teria sinal de repique altista fechando acima dos 38,58 mirando resistências em 40,83 ou 43,62.</t>
  </si>
  <si>
    <t>Etf BV Spyi</t>
  </si>
  <si>
    <t>SPYI11</t>
  </si>
  <si>
    <t>SPYI11 está em tendência de alta pelas médias de 21 e 200 dias, mas começa a dar sinal de possível realização. Abaixo dos 107,6 poderia realizar na direção dos suportes 104,49 ou 102,87. Caso supere os 108,29 retomaria sinal de alta com projeções nos 109,72 ou 112,95.</t>
  </si>
  <si>
    <t>BCPX39 está em clara tendência de baixa pelas médias de 21 e 200 dias e segue em movimento de baixa. Abaixo dos 36,63 pode buscar suportes 33,81 ou 31. Teria sinal de repique altista fechando acima dos 37,89 mirando resistências em 45,73 ou 51,35. O IFR sobrevendido alerta para recuperações se superar 37,89</t>
  </si>
  <si>
    <t>Hashdex Btcn</t>
  </si>
  <si>
    <t>BITH11</t>
  </si>
  <si>
    <t>BITH11 está em clara tendência de baixa pelas médias de 21 e 200 dias e segue em movimento de baixa. Abaixo dos 71,5 pode buscar suportes 67,85 ou 65,06. Teria sinal de repique altista fechando acima dos 72,36 mirando resistências em 76,85 ou 82,41.</t>
  </si>
  <si>
    <t>Hashdex Eth</t>
  </si>
  <si>
    <t>ETHE11</t>
  </si>
  <si>
    <t>ETHE11 está em tendência de baixa pela média de 200 dias, a parece ter completado movimento de repique de alta de curto prazo e pode estar retomando o movimento baixista. Abaixo dos 25,56 pode seguir em queda na direção dos suportes 22,82 ou 21,52. Teria sinal de repique altista fechando acima dos 25,94 mirando resistências em 27,02 ou 29,61.</t>
  </si>
  <si>
    <t>Hashdex Nci</t>
  </si>
  <si>
    <t>HASH11</t>
  </si>
  <si>
    <t>HASH11 está em tendência de baixa pela média de 200 dias, a parece ter completado movimento de repique de alta de curto prazo e pode estar retomando o movimento baixista. Abaixo dos 41,04 pode seguir em queda na direção dos suportes 38,8 ou 37,18. Teria sinal de repique altista fechando acima dos 41,54 mirando resistências em 44,03 ou 47,26.</t>
  </si>
  <si>
    <t>Investo Chip</t>
  </si>
  <si>
    <t>CHIP11</t>
  </si>
  <si>
    <t>CHIP11 está em tendência de alta no longo prazo, teve uma correção no curto prazo, mas pode estar retomando sinal de altas. Acima dos 37,64 pode buscar 43,67 ou 48,49. Abaixo dos 35,86 retomaria sinal de realização mirando suportes em 33,44 ou 31,03.</t>
  </si>
  <si>
    <t>Investo Hodl</t>
  </si>
  <si>
    <t>HODL11</t>
  </si>
  <si>
    <t>HODL11 está em clara tendência de baixa pelas médias de 21 e 200 dias e segue em movimento de baixa. Abaixo dos 53,35 pode buscar suportes 50,68 ou 48,62. Teria sinal de repique altista fechando acima dos 54,58 mirando resistências em 57,34 ou 61,45.</t>
  </si>
  <si>
    <t>Investo Wrld</t>
  </si>
  <si>
    <t>WRLD11</t>
  </si>
  <si>
    <t>WRLD11 apesar de estar em tendência de alta no longo prazo pela média de 200 dias, no curto prazo está em realização. Abaixo dos 144,03 pode seguir em baixa no curto prazo mirando suportes em 141,3 ou 138,98. Teria sinal de retomada altista fechando acima dos 145,15 mirando resistências em 148,78 ou 153,4.</t>
  </si>
  <si>
    <t>Investoutil</t>
  </si>
  <si>
    <t>UTLL11</t>
  </si>
  <si>
    <t>UTLL11 está em tendência de baixa pela média de 200 dias, a parece ter completado movimento de repique de alta de curto prazo e pode estar retomando o movimento baixista. Abaixo dos 122,23 pode seguir em queda na direção dos suportes 117,74 ou 114,88. Teria sinal de repique altista fechando acima dos 126,99 mirando resistências em 132,7 ou 141,95.</t>
  </si>
  <si>
    <t>Ishares Bova Ci</t>
  </si>
  <si>
    <t>BOVA11</t>
  </si>
  <si>
    <t>BOVA11 apesar de estar em tendência de alta no longo prazo pela média de 200 dias, no curto prazo está em realização. Abaixo dos 167,06 pode seguir em baixa no curto prazo mirando suportes em 164,61 ou 162,41. Teria sinal de retomada altista fechando acima dos 168,83 mirando resistências em 171,72 ou 176,11.</t>
  </si>
  <si>
    <t>Ishares Cap5</t>
  </si>
  <si>
    <t>CAPE11</t>
  </si>
  <si>
    <t>CAPE11 está em tendência de baixa pela média de 200 dias, a parece ter completado movimento de repique de alta de curto prazo e pode estar retomando o movimento baixista. Abaixo dos 136,75 pode seguir em queda na direção dos suportes 133,06 ou 130,85. Teria sinal de repique altista fechando acima dos 136,75 mirando resistências em 140,18 ou 144,58.</t>
  </si>
  <si>
    <t>iShares Core S&amp;P 500 Index</t>
  </si>
  <si>
    <t>BIVB39</t>
  </si>
  <si>
    <t>BIVB39 está em tendência de alta pelas médias de 21 e 200 dias, mas começa a dar sinal de possível realização. Abaixo dos 95,91 poderia realizar na direção dos suportes 93,44 ou 91,94. Caso supere os 96,49 retomaria sinal de alta com projeções nos 98,29 ou 101,28.</t>
  </si>
  <si>
    <t>iShares Edge MSCI Minimum Volatility USA ETF</t>
  </si>
  <si>
    <t>BUSM39</t>
  </si>
  <si>
    <t>BUSM39 está em tendência de alta pelas médias de 21 e 200 dias, mas começa a dar sinal de possível realização. Abaixo dos 62,98 poderia realizar na direção dos suportes 57,96 ou 56,32. Caso supere os 63,24 retomaria sinal de alta com projeções nos 66,5 ou 71,78.</t>
  </si>
  <si>
    <t>Ishares Eqwe</t>
  </si>
  <si>
    <t>EWBZ11</t>
  </si>
  <si>
    <t>EWBZ11 está em clara tendência de baixa pelas médias de 21 e 200 dias e segue em movimento de baixa. Abaixo dos 123,04 pode buscar suportes 119,63 ou 117,21. Teria sinal de repique altista fechando acima dos 123,55 mirando resistências em 127,44 ou 132,26.</t>
  </si>
  <si>
    <t>iShares MSCI All Country Asia Ex Japan Index Fund</t>
  </si>
  <si>
    <t>BAAX39</t>
  </si>
  <si>
    <t>BAAX39 está em tendência de alta no longo prazo, teve uma correção no curto prazo, mas pode estar retomando sinal de altas. Acima dos 59,32 pode buscar 65,24 ou 69,88. Abaixo dos 57,72 retomaria sinal de realização mirando suportes em 55,39 ou 53,07.</t>
  </si>
  <si>
    <t>iShares MSCI South Korea Capped ETF</t>
  </si>
  <si>
    <t>BEWY39</t>
  </si>
  <si>
    <t>BEWY39 está em tendência de alta no longo prazo, teve uma correção no curto prazo, mas pode estar retomando sinal de altas. Acima dos 117,51 pode buscar 145,44 ou 166,02. Abaixo dos 112,13 retomaria sinal de realização mirando suportes em 101,83 ou 91,54.</t>
  </si>
  <si>
    <t>Ishares S&amp;P 500</t>
  </si>
  <si>
    <t>IVVB11</t>
  </si>
  <si>
    <t>IVVB11 está em tendência de alta pelas médias de 21 e 200 dias, mas começa a dar sinal de possível realização. Abaixo dos 431,61 poderia realizar na direção dos suportes 420 ou 413,09. Caso supere os 434,61 retomaria sinal de alta com projeções nos 442,34 ou 456,14.</t>
  </si>
  <si>
    <t>iShares S&amp;P 500 Growth Index</t>
  </si>
  <si>
    <t>BIVW39</t>
  </si>
  <si>
    <t>BIVW39 está em tendência de alta pelas médias de 21 e 200 dias, mas começa a dar sinal de possível realização. Abaixo dos 86,94 poderia realizar na direção dos suportes 83,52 ou 81,84. Caso supere os 87,42 retomaria sinal de alta com projeções nos 88,93 ou 92,27.</t>
  </si>
  <si>
    <t>iShares Silver Trust</t>
  </si>
  <si>
    <t>BSLV39</t>
  </si>
  <si>
    <t>BSLV39 está em clara tendência de baixa pelas médias de 21 e 200 dias e segue em movimento de baixa. Abaixo dos 87,42 pode buscar suportes 80,79 ou 74,16. Teria sinal de repique altista fechando acima dos 91,49 mirando resistências em 108,87 ou 122,12.</t>
  </si>
  <si>
    <t>Ishares Smal Ci</t>
  </si>
  <si>
    <t>SMAL11</t>
  </si>
  <si>
    <t>SMAL11 está em clara tendência de baixa pelas médias de 21 e 200 dias e segue em movimento de baixa. Abaixo dos 103,74 pode buscar suportes 101,2 ou 98,66. Teria sinal de repique altista fechando acima dos 106,54 mirando resistências em 111,95 ou 117,02.</t>
  </si>
  <si>
    <t>It Now Ibov</t>
  </si>
  <si>
    <t>BOVV11</t>
  </si>
  <si>
    <t>BOVV11 apesar de estar em tendência de alta no longo prazo pela média de 200 dias, no curto prazo está em realização. Abaixo dos 172,94 pode seguir em baixa no curto prazo mirando suportes em 170,73 ou 168,53. Teria sinal de retomada altista fechando acima dos 180,07 mirando resistências em 184,47 ou 191,6.</t>
  </si>
  <si>
    <t>It Now Idiv</t>
  </si>
  <si>
    <t>DIVO11</t>
  </si>
  <si>
    <t>DIVO11 está em tendência de alta pelas médias de 21 e 200 dias, mas começa a dar sinal de possível realização. Abaixo dos 124,07 poderia realizar na direção dos suportes 120,46 ou 118,51. Caso supere os 126,76 retomaria sinal de alta com projeções nos 130,65 ou 136,95.</t>
  </si>
  <si>
    <t>It Now Ifnc Fundo de Indice</t>
  </si>
  <si>
    <t>FIND11</t>
  </si>
  <si>
    <t>FIND11 está em tendência de baixa pela média de 200 dias, a parece ter completado movimento de repique de alta de curto prazo e pode estar retomando o movimento baixista. Abaixo dos 171,41 pode seguir em queda na direção dos suportes 164,91 ou 160,96. Teria sinal de repique altista fechando acima dos 174,65 mirando resistências em 177,67 ou 185,55.</t>
  </si>
  <si>
    <t>It Now SP BR</t>
  </si>
  <si>
    <t>SPXR11</t>
  </si>
  <si>
    <t>SPXR11 está em tendência de alta pelas médias de 21 e 200 dias, mas começa a dar sinal de possível realização. Abaixo dos 71,71 poderia realizar na direção dos suportes 69,69 ou 68,63. Caso supere os 73,12 retomaria sinal de alta com projeções nos 75,23 ou 78,66.</t>
  </si>
  <si>
    <t>It Now Spxi</t>
  </si>
  <si>
    <t>SPXI11</t>
  </si>
  <si>
    <t>SPXI11 está em tendência de alta pelas médias de 21 e 200 dias, mas começa a dar sinal de possível realização. Abaixo dos 52,52 poderia realizar na direção dos suportes 51,18 ou 50,35. Caso supere os 52,94 retomaria sinal de alta com projeções nos 53,86 ou 55,51.</t>
  </si>
  <si>
    <t>It Now Teck</t>
  </si>
  <si>
    <t>TECK11</t>
  </si>
  <si>
    <t>TECK11 está em tendência de alta pelas médias de 21 e 200 dias e vai mantendo sinal de força altista. Acima dos 115,76 pode buscar projeções nos 119,11 ou 126,09. Teria sinal de realização na perda dos 113,8 mirando os 107,8 ou 104,3.</t>
  </si>
  <si>
    <t>Nuibovhighbt</t>
  </si>
  <si>
    <t>HIGH11</t>
  </si>
  <si>
    <t>HIGH11 está em clara tendência de baixa pelas médias de 21 e 200 dias e segue em movimento de baixa. Abaixo dos 77,5 pode buscar suportes 74,85 ou 72,2. Teria sinal de repique altista fechando acima dos 79,24 mirando resistências em 86,07 ou 91,36.</t>
  </si>
  <si>
    <t>Pactual Ibov</t>
  </si>
  <si>
    <t>IBOB11</t>
  </si>
  <si>
    <t>IBOB11 apesar de estar em tendência de alta no longo prazo pela média de 200 dias, no curto prazo está em realização. Abaixo dos 139,86 pode seguir em baixa no curto prazo mirando suportes em 138,01 ou 136,22. Teria sinal de retomada altista fechando acima dos 141,34 mirando resistências em 143,78 ou 147,34.</t>
  </si>
  <si>
    <t>Qr Bitcoin</t>
  </si>
  <si>
    <t>QBTC11</t>
  </si>
  <si>
    <t>QBTC11 está em clara tendência de baixa pelas médias de 21 e 200 dias e segue em movimento de baixa. Abaixo dos 19,24 pode buscar suportes 18,28 ou 17,55. Teria sinal de repique altista fechando acima dos 19,49 mirando resistências em 20,63 ou 22,08.</t>
  </si>
  <si>
    <t>Trd Spx Usd Ci</t>
  </si>
  <si>
    <t>SPXU11</t>
  </si>
  <si>
    <t>SPXU11 está em tendência de alta pelas médias de 21 e 200 dias, mas começa a dar sinal de possível realização. Abaixo dos 16,39 poderia realizar na direção dos suportes 15,74 ou 15,38. Caso supere os 16,62 retomaria sinal de alta com projeções nos 16,9 ou 17,61.</t>
  </si>
  <si>
    <t>Trend Dolar</t>
  </si>
  <si>
    <t>DOLX11</t>
  </si>
  <si>
    <t>DOLX11 está em tendência de baixa pela média de 200 dias, a parece ter completado movimento de repique de alta de curto prazo e pode estar retomando o movimento baixista. Abaixo dos 47,59 pode seguir em queda na direção dos suportes 44,26 ou 42,91. Teria sinal de repique altista fechando acima dos 47,84 mirando resistências em 48,6 ou 51,28.</t>
  </si>
  <si>
    <t>Trend Europa</t>
  </si>
  <si>
    <t>EURP11</t>
  </si>
  <si>
    <t>Trend Ibovx</t>
  </si>
  <si>
    <t>BOVX11</t>
  </si>
  <si>
    <t>BOVX11 apesar de estar em tendência de alta no longo prazo pela média de 200 dias, no curto prazo está em realização. Abaixo dos 17,44 pode seguir em baixa no curto prazo mirando suportes em 17,19 ou 16,96. Teria sinal de retomada altista fechando acima dos 17,67 mirando resistências em 17,92 ou 18,37.</t>
  </si>
  <si>
    <t>Trend Nasdaq</t>
  </si>
  <si>
    <t>NASD11</t>
  </si>
  <si>
    <t>NASD11 está em tendência de alta no longo prazo, teve uma correção no curto prazo, mas pode estar retomando sinal de altas. Acima dos 21 pode buscar 22,04 ou 23,04. Abaixo dos 20,42 retomaria sinal de realização mirando suportes em 19,91 ou 19,41.</t>
  </si>
  <si>
    <t>Trend Ouro</t>
  </si>
  <si>
    <t>GOLD11</t>
  </si>
  <si>
    <t>GOLD11 está em clara tendência de baixa pelas médias de 21 e 200 dias e segue em movimento de baixa. Abaixo dos 21,41 pode buscar suportes 20,91 ou 20,41. Teria sinal de repique altista fechando acima dos 21,88 mirando resistências em 23,02 ou 24,01.</t>
  </si>
  <si>
    <t>Trend Ouro H</t>
  </si>
  <si>
    <t>GOLX11</t>
  </si>
  <si>
    <t>GOLX11 está em clara tendência de baixa pelas médias de 21 e 200 dias e segue em movimento de baixa. Abaixo dos 46 pode buscar suportes 44,3 ou 42,61. Teria sinal de repique altista fechando acima dos 48,8 mirando resistências em 51,47 ou 54,85.</t>
  </si>
  <si>
    <t>Trend SP Brl</t>
  </si>
  <si>
    <t>SPXH11</t>
  </si>
  <si>
    <t>SPXH11 está em tendência de baixa pela média de 200 dias, a parece ter completado movimento de repique de alta de curto prazo e pode estar retomando o movimento baixista. Abaixo dos 56,19 pode seguir em queda na direção dos suportes 54,66 ou 53,13. Teria sinal de repique altista fechando acima dos 57,24 mirando resistências em 59,59 ou 62,63.</t>
  </si>
  <si>
    <t>Trend Us Tec</t>
  </si>
  <si>
    <t>UTEC11</t>
  </si>
  <si>
    <t>UTEC11 está em tendência de alta no longo prazo, teve uma correção no curto prazo, mas pode estar retomando sinal de altas. Acima dos 28,21 pode buscar 29,73 ou 31,13. Abaixo dos 27,45 retomaria sinal de realização mirando suportes em 26,74 ou 26,04.</t>
  </si>
  <si>
    <t>Vaneck Gold Miners ETF</t>
  </si>
  <si>
    <t>GDXB39</t>
  </si>
  <si>
    <t>GDXB39 está em clara tendência de baixa pelas médias de 21 e 200 dias e segue em movimento de baixa. Abaixo dos 123,97 pode buscar suportes 115,46 ou 106,96. Teria sinal de repique altista fechando acima dos 128,34 mirando resistências em 151,49 ou 168,49.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</si>
</sst>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C17" sqref="C17:R285"/>
    </sheetView>
  </sheetViews>
  <sheetFormatPr defaultColWidth="8.85546875" defaultRowHeight="15" customHeight="1" x14ac:dyDescent="0.25"/>
  <cols>
    <col min="2" max="2" width="1.42578125" style="1" customWidth="1"/>
    <col min="3" max="3" width="13.85546875" style="1" customWidth="1"/>
    <col min="4" max="4" width="11" style="1" customWidth="1"/>
    <col min="5" max="5" width="6.42578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88</v>
      </c>
      <c r="X3" s="50">
        <f>X7-X10</f>
        <v>144</v>
      </c>
      <c r="Y3" s="51">
        <f>W3/(X3+W3)</f>
        <v>0.37931034482758619</v>
      </c>
      <c r="Z3" s="35" t="s">
        <v>67</v>
      </c>
    </row>
    <row r="4" spans="2:28" ht="15" customHeight="1" x14ac:dyDescent="0.25">
      <c r="B4" s="3"/>
      <c r="C4" s="26"/>
      <c r="D4" s="27"/>
      <c r="E4" s="27"/>
      <c r="F4" s="27"/>
      <c r="G4" s="27"/>
      <c r="H4" s="27"/>
      <c r="I4" s="27"/>
      <c r="J4" s="27"/>
      <c r="K4" s="27"/>
      <c r="L4" s="27"/>
      <c r="M4" s="27"/>
      <c r="N4" s="27"/>
      <c r="O4" s="28"/>
      <c r="P4" s="53"/>
      <c r="Q4" s="27"/>
      <c r="R4" s="29"/>
      <c r="S4" s="20"/>
      <c r="Y4" s="52">
        <f>U10</f>
        <v>0.51515151515151514</v>
      </c>
      <c r="Z4" s="35" t="s">
        <v>377</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105</v>
      </c>
      <c r="X7" s="33">
        <f>COUNTIF($Q$17:$Q$352,"Baixa")</f>
        <v>160</v>
      </c>
      <c r="Y7" s="33"/>
      <c r="Z7" s="33">
        <f>W7+X7</f>
        <v>265</v>
      </c>
    </row>
    <row r="8" spans="2:28" ht="15" customHeight="1" x14ac:dyDescent="0.25">
      <c r="B8" s="3"/>
      <c r="C8" s="26"/>
      <c r="D8" s="27"/>
      <c r="E8" s="27"/>
      <c r="F8" s="27"/>
      <c r="G8" s="27"/>
      <c r="H8" s="27"/>
      <c r="I8" s="27"/>
      <c r="J8" s="27"/>
      <c r="K8" s="27"/>
      <c r="L8" s="27"/>
      <c r="M8" s="27"/>
      <c r="N8" s="27"/>
      <c r="O8" s="28"/>
      <c r="P8" s="53"/>
      <c r="Q8" s="27"/>
      <c r="R8" s="29"/>
      <c r="S8" s="20"/>
      <c r="W8" s="34">
        <f>W7/Z7</f>
        <v>0.39622641509433965</v>
      </c>
      <c r="X8" s="34">
        <f>X7/Z7</f>
        <v>0.60377358490566035</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33</v>
      </c>
      <c r="V9" s="49" t="s">
        <v>361</v>
      </c>
      <c r="W9" s="45">
        <f>SUMIF(D17:D352,"=*34*",E17:E352)/U9</f>
        <v>4.666666666666667</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0.51515151515151514</v>
      </c>
      <c r="V10" s="44" t="s">
        <v>9</v>
      </c>
      <c r="W10" s="47">
        <f>COUNTIFS(D17:D352,"=*34*",Q17:Q352,"Alta")</f>
        <v>17</v>
      </c>
      <c r="X10" s="48">
        <f>U9-W10</f>
        <v>16</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395</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401</v>
      </c>
      <c r="S13" s="20"/>
    </row>
    <row r="14" spans="2:28" ht="15" customHeight="1" x14ac:dyDescent="0.25">
      <c r="B14" s="3"/>
      <c r="C14" s="39"/>
      <c r="D14" s="40"/>
      <c r="E14" s="40"/>
      <c r="F14" s="40"/>
      <c r="G14" s="40"/>
      <c r="H14" s="40"/>
      <c r="I14" s="40"/>
      <c r="J14" s="40"/>
      <c r="K14" s="40"/>
      <c r="L14" s="40"/>
      <c r="M14" s="40"/>
      <c r="N14" s="40"/>
      <c r="O14" s="40"/>
      <c r="P14" s="40"/>
      <c r="Q14" s="41"/>
      <c r="R14" s="42" t="s">
        <v>400</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46212</v>
      </c>
      <c r="S15" s="20"/>
      <c r="V15" s="1" t="s">
        <v>375</v>
      </c>
    </row>
    <row r="16" spans="2:28" ht="25.15" customHeight="1" x14ac:dyDescent="0.25">
      <c r="B16" s="3"/>
      <c r="C16" s="60" t="s">
        <v>0</v>
      </c>
      <c r="D16" s="60"/>
      <c r="E16" s="6" t="s">
        <v>380</v>
      </c>
      <c r="F16" s="60" t="s">
        <v>1</v>
      </c>
      <c r="G16" s="60"/>
      <c r="H16" s="60"/>
      <c r="I16" s="6"/>
      <c r="J16" s="61" t="s">
        <v>4</v>
      </c>
      <c r="K16" s="61"/>
      <c r="L16" s="61"/>
      <c r="M16" s="7"/>
      <c r="N16" s="7" t="s">
        <v>5</v>
      </c>
      <c r="O16" s="6" t="s">
        <v>6</v>
      </c>
      <c r="P16" s="6" t="s">
        <v>379</v>
      </c>
      <c r="Q16" s="5" t="s">
        <v>378</v>
      </c>
      <c r="R16" s="8" t="s">
        <v>8</v>
      </c>
      <c r="S16" s="4"/>
      <c r="V16" s="1" t="s">
        <v>209</v>
      </c>
      <c r="W16" s="1" t="str">
        <f>_xlfn.XLOOKUP(V16,D17:D352,R17:R352)</f>
        <v>MBRF3 está em clara tendência de baixa pelas médias de 21 e 200 dias e segue em movimento de baixa. Abaixo dos 15,04 pode buscar suportes 14 ou 12,96. Teria sinal de repique altista fechando acima dos 15,76 mirando resistências em 18,4 ou 20,47.</v>
      </c>
    </row>
    <row r="17" spans="2:260" s="12" customFormat="1" ht="65.099999999999994" customHeight="1" x14ac:dyDescent="0.25">
      <c r="B17" s="3"/>
      <c r="C17" s="9" t="s">
        <v>11</v>
      </c>
      <c r="D17" s="16" t="s">
        <v>12</v>
      </c>
      <c r="E17" s="16">
        <v>0</v>
      </c>
      <c r="F17" s="15">
        <v>14.63</v>
      </c>
      <c r="G17" s="15">
        <v>13.37</v>
      </c>
      <c r="H17" s="15">
        <v>12.12</v>
      </c>
      <c r="I17" s="14"/>
      <c r="J17" s="15">
        <v>14.86</v>
      </c>
      <c r="K17" s="15">
        <v>17.36</v>
      </c>
      <c r="L17" s="15">
        <v>21.41</v>
      </c>
      <c r="M17" s="54"/>
      <c r="N17" s="15">
        <v>43.017027876</v>
      </c>
      <c r="O17" s="15">
        <v>16.121518000000002</v>
      </c>
      <c r="P17" s="15" t="s">
        <v>13</v>
      </c>
      <c r="Q17" s="16" t="s">
        <v>13</v>
      </c>
      <c r="R17" s="37" t="s">
        <v>456</v>
      </c>
      <c r="S17" s="10"/>
      <c r="T17" s="11"/>
      <c r="U17" s="11"/>
      <c r="V17" s="11"/>
      <c r="W17" s="11" t="s">
        <v>348</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10</v>
      </c>
      <c r="F18" s="14">
        <v>23.69</v>
      </c>
      <c r="G18" s="14">
        <v>22.4</v>
      </c>
      <c r="H18" s="14">
        <v>21.12</v>
      </c>
      <c r="I18" s="14"/>
      <c r="J18" s="14">
        <v>26.25</v>
      </c>
      <c r="K18" s="14">
        <v>28.81</v>
      </c>
      <c r="L18" s="14">
        <v>32.96</v>
      </c>
      <c r="M18" s="54"/>
      <c r="N18" s="14">
        <v>66.848627706000002</v>
      </c>
      <c r="O18" s="31">
        <v>20.648442955</v>
      </c>
      <c r="P18" s="31" t="s">
        <v>16</v>
      </c>
      <c r="Q18" s="17" t="s">
        <v>16</v>
      </c>
      <c r="R18" s="38" t="s">
        <v>457</v>
      </c>
      <c r="S18" s="10"/>
      <c r="T18" s="11"/>
      <c r="U18" s="11"/>
      <c r="V18" s="11"/>
      <c r="W18" s="36">
        <f>SUM(E17:E352)/X18</f>
        <v>3.3494423791821561</v>
      </c>
      <c r="X18" s="11">
        <f>COUNT(E17:E352)</f>
        <v>269</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352</v>
      </c>
      <c r="D19" s="16" t="s">
        <v>17</v>
      </c>
      <c r="E19" s="16">
        <v>3</v>
      </c>
      <c r="F19" s="15">
        <v>321.89999999999998</v>
      </c>
      <c r="G19" s="15">
        <v>243.19</v>
      </c>
      <c r="H19" s="15">
        <v>164.48</v>
      </c>
      <c r="I19" s="14"/>
      <c r="J19" s="15">
        <v>336.33</v>
      </c>
      <c r="K19" s="15">
        <v>493.74</v>
      </c>
      <c r="L19" s="15">
        <v>748.45</v>
      </c>
      <c r="M19" s="54"/>
      <c r="N19" s="15">
        <v>46.349573857000003</v>
      </c>
      <c r="O19" s="15">
        <v>29.257973678999999</v>
      </c>
      <c r="P19" s="15" t="s">
        <v>16</v>
      </c>
      <c r="Q19" s="16" t="s">
        <v>13</v>
      </c>
      <c r="R19" s="37" t="s">
        <v>458</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420</v>
      </c>
      <c r="D20" s="17" t="s">
        <v>421</v>
      </c>
      <c r="E20" s="17">
        <v>6</v>
      </c>
      <c r="F20" s="14">
        <v>19.420000000000002</v>
      </c>
      <c r="G20" s="14">
        <v>16.61</v>
      </c>
      <c r="H20" s="14">
        <v>13.8</v>
      </c>
      <c r="I20" s="14"/>
      <c r="J20" s="14">
        <v>26.08</v>
      </c>
      <c r="K20" s="14">
        <v>31.69</v>
      </c>
      <c r="L20" s="14">
        <v>40.78</v>
      </c>
      <c r="M20" s="54"/>
      <c r="N20" s="14">
        <v>64.624073870000004</v>
      </c>
      <c r="O20" s="31">
        <v>4.3864457867999995</v>
      </c>
      <c r="P20" s="31" t="s">
        <v>13</v>
      </c>
      <c r="Q20" s="17" t="s">
        <v>16</v>
      </c>
      <c r="R20" s="38" t="s">
        <v>459</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381</v>
      </c>
      <c r="D21" s="16" t="s">
        <v>382</v>
      </c>
      <c r="E21" s="16">
        <v>0</v>
      </c>
      <c r="F21" s="15">
        <v>4.55</v>
      </c>
      <c r="G21" s="15">
        <v>3.55</v>
      </c>
      <c r="H21" s="15">
        <v>2.56</v>
      </c>
      <c r="I21" s="14"/>
      <c r="J21" s="15">
        <v>4.62</v>
      </c>
      <c r="K21" s="15">
        <v>6.6</v>
      </c>
      <c r="L21" s="15">
        <v>9.82</v>
      </c>
      <c r="M21" s="54"/>
      <c r="N21" s="15">
        <v>22.532745918</v>
      </c>
      <c r="O21" s="15">
        <v>1.9089256818</v>
      </c>
      <c r="P21" s="15" t="s">
        <v>13</v>
      </c>
      <c r="Q21" s="16" t="s">
        <v>13</v>
      </c>
      <c r="R21" s="37" t="s">
        <v>460</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0</v>
      </c>
      <c r="F22" s="14">
        <v>26.57</v>
      </c>
      <c r="G22" s="14">
        <v>24.32</v>
      </c>
      <c r="H22" s="14">
        <v>22.08</v>
      </c>
      <c r="I22" s="14"/>
      <c r="J22" s="14">
        <v>27.07</v>
      </c>
      <c r="K22" s="14">
        <v>31.55</v>
      </c>
      <c r="L22" s="14">
        <v>38.82</v>
      </c>
      <c r="M22" s="54"/>
      <c r="N22" s="14">
        <v>37.140032028999997</v>
      </c>
      <c r="O22" s="31">
        <v>150.98108495</v>
      </c>
      <c r="P22" s="31" t="s">
        <v>13</v>
      </c>
      <c r="Q22" s="17" t="s">
        <v>13</v>
      </c>
      <c r="R22" s="38" t="s">
        <v>461</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0</v>
      </c>
      <c r="F23" s="15">
        <v>11.29</v>
      </c>
      <c r="G23" s="15">
        <v>10.34</v>
      </c>
      <c r="H23" s="15">
        <v>9.4</v>
      </c>
      <c r="I23" s="14"/>
      <c r="J23" s="15">
        <v>11.78</v>
      </c>
      <c r="K23" s="15">
        <v>13.66</v>
      </c>
      <c r="L23" s="15">
        <v>16.71</v>
      </c>
      <c r="M23" s="54"/>
      <c r="N23" s="15">
        <v>19.759243199</v>
      </c>
      <c r="O23" s="15">
        <v>19.3821145</v>
      </c>
      <c r="P23" s="15" t="s">
        <v>13</v>
      </c>
      <c r="Q23" s="16" t="s">
        <v>13</v>
      </c>
      <c r="R23" s="37" t="s">
        <v>462</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353</v>
      </c>
      <c r="D24" s="17" t="s">
        <v>22</v>
      </c>
      <c r="E24" s="17">
        <v>7</v>
      </c>
      <c r="F24" s="14">
        <v>153.55000000000001</v>
      </c>
      <c r="G24" s="14">
        <v>137.65</v>
      </c>
      <c r="H24" s="14">
        <v>121.76</v>
      </c>
      <c r="I24" s="14"/>
      <c r="J24" s="14">
        <v>170.57</v>
      </c>
      <c r="K24" s="14">
        <v>202.35</v>
      </c>
      <c r="L24" s="14">
        <v>253.79</v>
      </c>
      <c r="M24" s="54"/>
      <c r="N24" s="14">
        <v>50.517484418000002</v>
      </c>
      <c r="O24" s="31">
        <v>39.063031883000001</v>
      </c>
      <c r="P24" s="31" t="s">
        <v>16</v>
      </c>
      <c r="Q24" s="17" t="s">
        <v>16</v>
      </c>
      <c r="R24" s="38" t="s">
        <v>463</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4</v>
      </c>
      <c r="F25" s="15">
        <v>32.409999999999997</v>
      </c>
      <c r="G25" s="15">
        <v>30.58</v>
      </c>
      <c r="H25" s="15">
        <v>28.75</v>
      </c>
      <c r="I25" s="14"/>
      <c r="J25" s="15">
        <v>36.869999999999997</v>
      </c>
      <c r="K25" s="15">
        <v>40.520000000000003</v>
      </c>
      <c r="L25" s="15">
        <v>46.44</v>
      </c>
      <c r="M25" s="54"/>
      <c r="N25" s="15">
        <v>49.734101713999998</v>
      </c>
      <c r="O25" s="15">
        <v>24.618657363999997</v>
      </c>
      <c r="P25" s="15" t="s">
        <v>13</v>
      </c>
      <c r="Q25" s="16" t="s">
        <v>16</v>
      </c>
      <c r="R25" s="37" t="s">
        <v>464</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7</v>
      </c>
      <c r="F26" s="14">
        <v>62.04</v>
      </c>
      <c r="G26" s="14">
        <v>56.71</v>
      </c>
      <c r="H26" s="14">
        <v>51.39</v>
      </c>
      <c r="I26" s="14"/>
      <c r="J26" s="14">
        <v>69.37</v>
      </c>
      <c r="K26" s="14">
        <v>80.010000000000005</v>
      </c>
      <c r="L26" s="14">
        <v>97.24</v>
      </c>
      <c r="M26" s="54"/>
      <c r="N26" s="14">
        <v>51.048807949</v>
      </c>
      <c r="O26" s="31">
        <v>54.078668309999998</v>
      </c>
      <c r="P26" s="31" t="s">
        <v>16</v>
      </c>
      <c r="Q26" s="17" t="s">
        <v>16</v>
      </c>
      <c r="R26" s="38" t="s">
        <v>465</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5</v>
      </c>
      <c r="F27" s="15">
        <v>15.52</v>
      </c>
      <c r="G27" s="15">
        <v>14.68</v>
      </c>
      <c r="H27" s="15">
        <v>13.84</v>
      </c>
      <c r="I27" s="14"/>
      <c r="J27" s="15">
        <v>15.74</v>
      </c>
      <c r="K27" s="15">
        <v>17.41</v>
      </c>
      <c r="L27" s="15">
        <v>20.12</v>
      </c>
      <c r="M27" s="54"/>
      <c r="N27" s="15">
        <v>28.962561547</v>
      </c>
      <c r="O27" s="15">
        <v>381.19409890999998</v>
      </c>
      <c r="P27" s="15" t="s">
        <v>16</v>
      </c>
      <c r="Q27" s="16" t="s">
        <v>13</v>
      </c>
      <c r="R27" s="37" t="s">
        <v>466</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2</v>
      </c>
      <c r="F28" s="14">
        <v>3.67</v>
      </c>
      <c r="G28" s="14">
        <v>2.27</v>
      </c>
      <c r="H28" s="14">
        <v>0.87</v>
      </c>
      <c r="I28" s="14"/>
      <c r="J28" s="14">
        <v>3.98</v>
      </c>
      <c r="K28" s="14">
        <v>6.77</v>
      </c>
      <c r="L28" s="14">
        <v>11.29</v>
      </c>
      <c r="M28" s="54"/>
      <c r="N28" s="14">
        <v>39.711989709000001</v>
      </c>
      <c r="O28" s="31">
        <v>7.0874480909000006</v>
      </c>
      <c r="P28" s="31" t="s">
        <v>13</v>
      </c>
      <c r="Q28" s="17" t="s">
        <v>13</v>
      </c>
      <c r="R28" s="38" t="s">
        <v>467</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0</v>
      </c>
      <c r="F29" s="15">
        <v>2.52</v>
      </c>
      <c r="G29" s="15">
        <v>1.82</v>
      </c>
      <c r="H29" s="15">
        <v>1.1200000000000001</v>
      </c>
      <c r="I29" s="14"/>
      <c r="J29" s="15">
        <v>2.6</v>
      </c>
      <c r="K29" s="15">
        <v>3.99</v>
      </c>
      <c r="L29" s="15">
        <v>6.25</v>
      </c>
      <c r="M29" s="54"/>
      <c r="N29" s="15">
        <v>29.567396058</v>
      </c>
      <c r="O29" s="15">
        <v>17.464094864</v>
      </c>
      <c r="P29" s="15" t="s">
        <v>13</v>
      </c>
      <c r="Q29" s="16" t="s">
        <v>13</v>
      </c>
      <c r="R29" s="37" t="s">
        <v>468</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9</v>
      </c>
      <c r="F30" s="14">
        <v>78.959999999999994</v>
      </c>
      <c r="G30" s="14">
        <v>73.12</v>
      </c>
      <c r="H30" s="14">
        <v>67.290000000000006</v>
      </c>
      <c r="I30" s="14"/>
      <c r="J30" s="14">
        <v>82.25</v>
      </c>
      <c r="K30" s="14">
        <v>93.91</v>
      </c>
      <c r="L30" s="14">
        <v>112.78</v>
      </c>
      <c r="M30" s="54"/>
      <c r="N30" s="14">
        <v>64.973296696999995</v>
      </c>
      <c r="O30" s="31">
        <v>23.022227407999999</v>
      </c>
      <c r="P30" s="31" t="s">
        <v>16</v>
      </c>
      <c r="Q30" s="17" t="s">
        <v>16</v>
      </c>
      <c r="R30" s="38" t="s">
        <v>469</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422</v>
      </c>
      <c r="D31" s="16" t="s">
        <v>423</v>
      </c>
      <c r="E31" s="16">
        <v>5</v>
      </c>
      <c r="F31" s="15">
        <v>278.91000000000003</v>
      </c>
      <c r="G31" s="15">
        <v>211.76</v>
      </c>
      <c r="H31" s="15">
        <v>144.61000000000001</v>
      </c>
      <c r="I31" s="14"/>
      <c r="J31" s="15">
        <v>296.97000000000003</v>
      </c>
      <c r="K31" s="15">
        <v>431.26</v>
      </c>
      <c r="L31" s="15">
        <v>648.58000000000004</v>
      </c>
      <c r="M31" s="54"/>
      <c r="N31" s="15">
        <v>44.722418454</v>
      </c>
      <c r="O31" s="15">
        <v>3.7190894682</v>
      </c>
      <c r="P31" s="15" t="s">
        <v>16</v>
      </c>
      <c r="Q31" s="16" t="s">
        <v>13</v>
      </c>
      <c r="R31" s="37" t="s">
        <v>470</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413</v>
      </c>
      <c r="D32" s="17" t="s">
        <v>414</v>
      </c>
      <c r="E32" s="17">
        <v>3</v>
      </c>
      <c r="F32" s="14">
        <v>2.75</v>
      </c>
      <c r="G32" s="14">
        <v>1.74</v>
      </c>
      <c r="H32" s="14">
        <v>0.73</v>
      </c>
      <c r="I32" s="14"/>
      <c r="J32" s="14">
        <v>2.96</v>
      </c>
      <c r="K32" s="14">
        <v>4.97</v>
      </c>
      <c r="L32" s="14">
        <v>8.23</v>
      </c>
      <c r="M32" s="54"/>
      <c r="N32" s="14">
        <v>40.793679552999997</v>
      </c>
      <c r="O32" s="31">
        <v>2.3843909545000002</v>
      </c>
      <c r="P32" s="31" t="s">
        <v>13</v>
      </c>
      <c r="Q32" s="17" t="s">
        <v>13</v>
      </c>
      <c r="R32" s="38" t="s">
        <v>471</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383</v>
      </c>
      <c r="D33" s="16" t="s">
        <v>384</v>
      </c>
      <c r="E33" s="16">
        <v>5</v>
      </c>
      <c r="F33" s="15">
        <v>161.07</v>
      </c>
      <c r="G33" s="15">
        <v>139.03</v>
      </c>
      <c r="H33" s="15">
        <v>117</v>
      </c>
      <c r="I33" s="14"/>
      <c r="J33" s="15">
        <v>166.87</v>
      </c>
      <c r="K33" s="15">
        <v>210.93</v>
      </c>
      <c r="L33" s="15">
        <v>282.23</v>
      </c>
      <c r="M33" s="54"/>
      <c r="N33" s="15">
        <v>45.987346029999998</v>
      </c>
      <c r="O33" s="15">
        <v>6.4330374473000003</v>
      </c>
      <c r="P33" s="15" t="s">
        <v>16</v>
      </c>
      <c r="Q33" s="16" t="s">
        <v>13</v>
      </c>
      <c r="R33" s="37" t="s">
        <v>472</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37</v>
      </c>
      <c r="D34" s="17" t="s">
        <v>38</v>
      </c>
      <c r="E34" s="17">
        <v>4</v>
      </c>
      <c r="F34" s="14">
        <v>8.3800000000000008</v>
      </c>
      <c r="G34" s="14">
        <v>7.5</v>
      </c>
      <c r="H34" s="14">
        <v>6.62</v>
      </c>
      <c r="I34" s="14"/>
      <c r="J34" s="14">
        <v>10.199999999999999</v>
      </c>
      <c r="K34" s="14">
        <v>11.95</v>
      </c>
      <c r="L34" s="14">
        <v>14.79</v>
      </c>
      <c r="M34" s="54"/>
      <c r="N34" s="14">
        <v>48.771014448000003</v>
      </c>
      <c r="O34" s="31">
        <v>84.714798864000002</v>
      </c>
      <c r="P34" s="31" t="s">
        <v>13</v>
      </c>
      <c r="Q34" s="17" t="s">
        <v>16</v>
      </c>
      <c r="R34" s="38" t="s">
        <v>473</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39</v>
      </c>
      <c r="D35" s="16" t="s">
        <v>40</v>
      </c>
      <c r="E35" s="16">
        <v>0</v>
      </c>
      <c r="F35" s="15">
        <v>100</v>
      </c>
      <c r="G35" s="15">
        <v>72.12</v>
      </c>
      <c r="H35" s="15">
        <v>44.25</v>
      </c>
      <c r="I35" s="14"/>
      <c r="J35" s="15">
        <v>107.1</v>
      </c>
      <c r="K35" s="15">
        <v>162.84</v>
      </c>
      <c r="L35" s="15">
        <v>253.03</v>
      </c>
      <c r="M35" s="54"/>
      <c r="N35" s="15">
        <v>38.800515318000002</v>
      </c>
      <c r="O35" s="15">
        <v>90.33597976099999</v>
      </c>
      <c r="P35" s="15" t="s">
        <v>13</v>
      </c>
      <c r="Q35" s="16" t="s">
        <v>13</v>
      </c>
      <c r="R35" s="37" t="s">
        <v>474</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41</v>
      </c>
      <c r="D36" s="17" t="s">
        <v>42</v>
      </c>
      <c r="E36" s="17">
        <v>4</v>
      </c>
      <c r="F36" s="14">
        <v>11.69</v>
      </c>
      <c r="G36" s="14">
        <v>10.6</v>
      </c>
      <c r="H36" s="14">
        <v>9.52</v>
      </c>
      <c r="I36" s="14"/>
      <c r="J36" s="14">
        <v>14.66</v>
      </c>
      <c r="K36" s="14">
        <v>16.82</v>
      </c>
      <c r="L36" s="14">
        <v>20.32</v>
      </c>
      <c r="M36" s="54"/>
      <c r="N36" s="14">
        <v>47.628907609999999</v>
      </c>
      <c r="O36" s="31">
        <v>28.676550090999999</v>
      </c>
      <c r="P36" s="31" t="s">
        <v>13</v>
      </c>
      <c r="Q36" s="17" t="s">
        <v>16</v>
      </c>
      <c r="R36" s="38" t="s">
        <v>475</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44</v>
      </c>
      <c r="E37" s="16">
        <v>3</v>
      </c>
      <c r="F37" s="15">
        <v>52.36</v>
      </c>
      <c r="G37" s="15">
        <v>46.77</v>
      </c>
      <c r="H37" s="15">
        <v>41.18</v>
      </c>
      <c r="I37" s="14"/>
      <c r="J37" s="15">
        <v>53.19</v>
      </c>
      <c r="K37" s="15">
        <v>64.36</v>
      </c>
      <c r="L37" s="15">
        <v>82.44</v>
      </c>
      <c r="M37" s="54"/>
      <c r="N37" s="15">
        <v>41.900005901</v>
      </c>
      <c r="O37" s="15">
        <v>526.15993581999999</v>
      </c>
      <c r="P37" s="15" t="s">
        <v>16</v>
      </c>
      <c r="Q37" s="16" t="s">
        <v>13</v>
      </c>
      <c r="R37" s="37" t="s">
        <v>476</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43</v>
      </c>
      <c r="D38" s="17" t="s">
        <v>45</v>
      </c>
      <c r="E38" s="17">
        <v>0</v>
      </c>
      <c r="F38" s="14">
        <v>51</v>
      </c>
      <c r="G38" s="14">
        <v>45.67</v>
      </c>
      <c r="H38" s="14">
        <v>40.340000000000003</v>
      </c>
      <c r="I38" s="14"/>
      <c r="J38" s="14">
        <v>51.85</v>
      </c>
      <c r="K38" s="14">
        <v>62.5</v>
      </c>
      <c r="L38" s="14">
        <v>79.739999999999995</v>
      </c>
      <c r="M38" s="54"/>
      <c r="N38" s="14">
        <v>43.43575233</v>
      </c>
      <c r="O38" s="31">
        <v>71.761963954999999</v>
      </c>
      <c r="P38" s="31" t="s">
        <v>13</v>
      </c>
      <c r="Q38" s="17" t="s">
        <v>13</v>
      </c>
      <c r="R38" s="38" t="s">
        <v>477</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424</v>
      </c>
      <c r="D39" s="16" t="s">
        <v>425</v>
      </c>
      <c r="E39" s="16">
        <v>0</v>
      </c>
      <c r="F39" s="15">
        <v>1.37</v>
      </c>
      <c r="G39" s="15">
        <v>0.43</v>
      </c>
      <c r="H39" s="15">
        <v>-0.5</v>
      </c>
      <c r="I39" s="14"/>
      <c r="J39" s="15">
        <v>1.55</v>
      </c>
      <c r="K39" s="15">
        <v>3.42</v>
      </c>
      <c r="L39" s="15">
        <v>6.45</v>
      </c>
      <c r="M39" s="54"/>
      <c r="N39" s="15">
        <v>28.757905104999999</v>
      </c>
      <c r="O39" s="15">
        <v>1.1229514544999999</v>
      </c>
      <c r="P39" s="15" t="s">
        <v>13</v>
      </c>
      <c r="Q39" s="16" t="s">
        <v>13</v>
      </c>
      <c r="R39" s="37" t="s">
        <v>478</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370</v>
      </c>
      <c r="D40" s="17" t="s">
        <v>371</v>
      </c>
      <c r="E40" s="17">
        <v>1</v>
      </c>
      <c r="F40" s="14">
        <v>22.4</v>
      </c>
      <c r="G40" s="14">
        <v>11.01</v>
      </c>
      <c r="H40" s="14">
        <v>-0.36</v>
      </c>
      <c r="I40" s="14"/>
      <c r="J40" s="14">
        <v>23.5</v>
      </c>
      <c r="K40" s="14">
        <v>46.26</v>
      </c>
      <c r="L40" s="14">
        <v>83.09</v>
      </c>
      <c r="M40" s="54"/>
      <c r="N40" s="14">
        <v>42.406878302000003</v>
      </c>
      <c r="O40" s="31">
        <v>2.6980925455000002</v>
      </c>
      <c r="P40" s="31" t="s">
        <v>13</v>
      </c>
      <c r="Q40" s="17" t="s">
        <v>13</v>
      </c>
      <c r="R40" s="38" t="s">
        <v>479</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46</v>
      </c>
      <c r="D41" s="16" t="s">
        <v>47</v>
      </c>
      <c r="E41" s="16">
        <v>4</v>
      </c>
      <c r="F41" s="15">
        <v>17.7</v>
      </c>
      <c r="G41" s="15">
        <v>13.75</v>
      </c>
      <c r="H41" s="15">
        <v>9.81</v>
      </c>
      <c r="I41" s="14"/>
      <c r="J41" s="15">
        <v>28.86</v>
      </c>
      <c r="K41" s="15">
        <v>36.74</v>
      </c>
      <c r="L41" s="15">
        <v>49.5</v>
      </c>
      <c r="M41" s="54"/>
      <c r="N41" s="15">
        <v>48.455844980999998</v>
      </c>
      <c r="O41" s="15">
        <v>56.339065364</v>
      </c>
      <c r="P41" s="15" t="s">
        <v>13</v>
      </c>
      <c r="Q41" s="16" t="s">
        <v>16</v>
      </c>
      <c r="R41" s="37" t="s">
        <v>480</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48</v>
      </c>
      <c r="D42" s="17" t="s">
        <v>49</v>
      </c>
      <c r="E42" s="17">
        <v>0</v>
      </c>
      <c r="F42" s="14">
        <v>14.12</v>
      </c>
      <c r="G42" s="14">
        <v>12.25</v>
      </c>
      <c r="H42" s="14">
        <v>10.39</v>
      </c>
      <c r="I42" s="14"/>
      <c r="J42" s="14">
        <v>14.46</v>
      </c>
      <c r="K42" s="14">
        <v>18.18</v>
      </c>
      <c r="L42" s="14">
        <v>24.21</v>
      </c>
      <c r="M42" s="54"/>
      <c r="N42" s="14">
        <v>35.249630949999997</v>
      </c>
      <c r="O42" s="31">
        <v>668.05176986000004</v>
      </c>
      <c r="P42" s="31" t="s">
        <v>13</v>
      </c>
      <c r="Q42" s="17" t="s">
        <v>13</v>
      </c>
      <c r="R42" s="38" t="s">
        <v>481</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50</v>
      </c>
      <c r="D43" s="16" t="s">
        <v>51</v>
      </c>
      <c r="E43" s="16">
        <v>4</v>
      </c>
      <c r="F43" s="15">
        <v>5.18</v>
      </c>
      <c r="G43" s="15">
        <v>4.8</v>
      </c>
      <c r="H43" s="15">
        <v>4.43</v>
      </c>
      <c r="I43" s="14"/>
      <c r="J43" s="15">
        <v>5.34</v>
      </c>
      <c r="K43" s="15">
        <v>6.08</v>
      </c>
      <c r="L43" s="15">
        <v>7.27</v>
      </c>
      <c r="M43" s="54"/>
      <c r="N43" s="15">
        <v>45.479928440999998</v>
      </c>
      <c r="O43" s="15">
        <v>6.4198083636000005</v>
      </c>
      <c r="P43" s="15" t="s">
        <v>16</v>
      </c>
      <c r="Q43" s="16" t="s">
        <v>13</v>
      </c>
      <c r="R43" s="37" t="s">
        <v>482</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483</v>
      </c>
      <c r="D44" s="17" t="s">
        <v>484</v>
      </c>
      <c r="E44" s="17">
        <v>7</v>
      </c>
      <c r="F44" s="14">
        <v>75.150000000000006</v>
      </c>
      <c r="G44" s="14">
        <v>68.64</v>
      </c>
      <c r="H44" s="14">
        <v>62.14</v>
      </c>
      <c r="I44" s="14"/>
      <c r="J44" s="14">
        <v>80.97</v>
      </c>
      <c r="K44" s="14">
        <v>93.97</v>
      </c>
      <c r="L44" s="14">
        <v>115.02</v>
      </c>
      <c r="M44" s="54"/>
      <c r="N44" s="14">
        <v>55.687472204000002</v>
      </c>
      <c r="O44" s="31">
        <v>1.2974140035999999</v>
      </c>
      <c r="P44" s="31" t="s">
        <v>16</v>
      </c>
      <c r="Q44" s="17" t="s">
        <v>16</v>
      </c>
      <c r="R44" s="38" t="s">
        <v>485</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52</v>
      </c>
      <c r="D45" s="16" t="s">
        <v>53</v>
      </c>
      <c r="E45" s="16">
        <v>1</v>
      </c>
      <c r="F45" s="15">
        <v>13.8</v>
      </c>
      <c r="G45" s="15">
        <v>12.1</v>
      </c>
      <c r="H45" s="15">
        <v>10.41</v>
      </c>
      <c r="I45" s="14"/>
      <c r="J45" s="15">
        <v>14.01</v>
      </c>
      <c r="K45" s="15">
        <v>17.39</v>
      </c>
      <c r="L45" s="15">
        <v>22.86</v>
      </c>
      <c r="M45" s="54"/>
      <c r="N45" s="15">
        <v>46.626506919000001</v>
      </c>
      <c r="O45" s="15">
        <v>38.346454273000006</v>
      </c>
      <c r="P45" s="15" t="s">
        <v>13</v>
      </c>
      <c r="Q45" s="16" t="s">
        <v>13</v>
      </c>
      <c r="R45" s="37" t="s">
        <v>486</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54</v>
      </c>
      <c r="D46" s="17" t="s">
        <v>55</v>
      </c>
      <c r="E46" s="17">
        <v>9</v>
      </c>
      <c r="F46" s="14">
        <v>38.43</v>
      </c>
      <c r="G46" s="14">
        <v>36.4</v>
      </c>
      <c r="H46" s="14">
        <v>34.380000000000003</v>
      </c>
      <c r="I46" s="14"/>
      <c r="J46" s="14">
        <v>40.119999999999997</v>
      </c>
      <c r="K46" s="14">
        <v>44.16</v>
      </c>
      <c r="L46" s="14">
        <v>50.71</v>
      </c>
      <c r="M46" s="54"/>
      <c r="N46" s="14">
        <v>57.443900151999998</v>
      </c>
      <c r="O46" s="31">
        <v>298.46080545000001</v>
      </c>
      <c r="P46" s="31" t="s">
        <v>16</v>
      </c>
      <c r="Q46" s="17" t="s">
        <v>16</v>
      </c>
      <c r="R46" s="38" t="s">
        <v>487</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56</v>
      </c>
      <c r="D47" s="16" t="s">
        <v>57</v>
      </c>
      <c r="E47" s="16">
        <v>2</v>
      </c>
      <c r="F47" s="15">
        <v>22.62</v>
      </c>
      <c r="G47" s="15">
        <v>20.52</v>
      </c>
      <c r="H47" s="15">
        <v>18.420000000000002</v>
      </c>
      <c r="I47" s="14"/>
      <c r="J47" s="15">
        <v>22.94</v>
      </c>
      <c r="K47" s="15">
        <v>27.13</v>
      </c>
      <c r="L47" s="15">
        <v>33.92</v>
      </c>
      <c r="M47" s="54"/>
      <c r="N47" s="15">
        <v>38.717831812999997</v>
      </c>
      <c r="O47" s="15">
        <v>7.8960949545000005</v>
      </c>
      <c r="P47" s="15" t="s">
        <v>13</v>
      </c>
      <c r="Q47" s="16" t="s">
        <v>13</v>
      </c>
      <c r="R47" s="37" t="s">
        <v>488</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385</v>
      </c>
      <c r="D48" s="17" t="s">
        <v>386</v>
      </c>
      <c r="E48" s="17">
        <v>4</v>
      </c>
      <c r="F48" s="14">
        <v>127.69</v>
      </c>
      <c r="G48" s="14">
        <v>122.05</v>
      </c>
      <c r="H48" s="14">
        <v>116.41</v>
      </c>
      <c r="I48" s="14"/>
      <c r="J48" s="14">
        <v>132.4</v>
      </c>
      <c r="K48" s="14">
        <v>143.66999999999999</v>
      </c>
      <c r="L48" s="14">
        <v>161.91999999999999</v>
      </c>
      <c r="M48" s="54"/>
      <c r="N48" s="14">
        <v>48.454886803999997</v>
      </c>
      <c r="O48" s="31">
        <v>2.9536804959</v>
      </c>
      <c r="P48" s="31" t="s">
        <v>13</v>
      </c>
      <c r="Q48" s="17" t="s">
        <v>16</v>
      </c>
      <c r="R48" s="38" t="s">
        <v>489</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404</v>
      </c>
      <c r="D49" s="16" t="s">
        <v>405</v>
      </c>
      <c r="E49" s="16">
        <v>10</v>
      </c>
      <c r="F49" s="15">
        <v>10</v>
      </c>
      <c r="G49" s="15">
        <v>9.2100000000000009</v>
      </c>
      <c r="H49" s="15">
        <v>8.42</v>
      </c>
      <c r="I49" s="14"/>
      <c r="J49" s="15">
        <v>11.75</v>
      </c>
      <c r="K49" s="15">
        <v>13.32</v>
      </c>
      <c r="L49" s="15">
        <v>15.86</v>
      </c>
      <c r="M49" s="54"/>
      <c r="N49" s="15">
        <v>63.238626998000001</v>
      </c>
      <c r="O49" s="15">
        <v>1.8918904544999999</v>
      </c>
      <c r="P49" s="15" t="s">
        <v>16</v>
      </c>
      <c r="Q49" s="16" t="s">
        <v>16</v>
      </c>
      <c r="R49" s="37" t="s">
        <v>490</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58</v>
      </c>
      <c r="D50" s="17" t="s">
        <v>59</v>
      </c>
      <c r="E50" s="17">
        <v>0</v>
      </c>
      <c r="F50" s="14">
        <v>5.82</v>
      </c>
      <c r="G50" s="14">
        <v>4.97</v>
      </c>
      <c r="H50" s="14">
        <v>4.13</v>
      </c>
      <c r="I50" s="14"/>
      <c r="J50" s="14">
        <v>6.01</v>
      </c>
      <c r="K50" s="14">
        <v>7.69</v>
      </c>
      <c r="L50" s="14">
        <v>10.41</v>
      </c>
      <c r="M50" s="54"/>
      <c r="N50" s="14">
        <v>40.177534209000001</v>
      </c>
      <c r="O50" s="31">
        <v>4.3288982727</v>
      </c>
      <c r="P50" s="31" t="s">
        <v>13</v>
      </c>
      <c r="Q50" s="17" t="s">
        <v>13</v>
      </c>
      <c r="R50" s="38" t="s">
        <v>491</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60</v>
      </c>
      <c r="D51" s="16" t="s">
        <v>61</v>
      </c>
      <c r="E51" s="16">
        <v>0</v>
      </c>
      <c r="F51" s="15">
        <v>14.27</v>
      </c>
      <c r="G51" s="15">
        <v>12.25</v>
      </c>
      <c r="H51" s="15">
        <v>10.23</v>
      </c>
      <c r="I51" s="14"/>
      <c r="J51" s="15">
        <v>14.58</v>
      </c>
      <c r="K51" s="15">
        <v>18.61</v>
      </c>
      <c r="L51" s="15">
        <v>25.15</v>
      </c>
      <c r="M51" s="54"/>
      <c r="N51" s="15">
        <v>36.331193480000003</v>
      </c>
      <c r="O51" s="15">
        <v>4.1568637726999995</v>
      </c>
      <c r="P51" s="15" t="s">
        <v>13</v>
      </c>
      <c r="Q51" s="16" t="s">
        <v>13</v>
      </c>
      <c r="R51" s="37" t="s">
        <v>492</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62</v>
      </c>
      <c r="D52" s="17" t="s">
        <v>63</v>
      </c>
      <c r="E52" s="17">
        <v>4</v>
      </c>
      <c r="F52" s="14">
        <v>15.32</v>
      </c>
      <c r="G52" s="14">
        <v>14.23</v>
      </c>
      <c r="H52" s="14">
        <v>13.14</v>
      </c>
      <c r="I52" s="14"/>
      <c r="J52" s="14">
        <v>18.170000000000002</v>
      </c>
      <c r="K52" s="14">
        <v>20.34</v>
      </c>
      <c r="L52" s="14">
        <v>23.85</v>
      </c>
      <c r="M52" s="54"/>
      <c r="N52" s="14">
        <v>60.643493147000001</v>
      </c>
      <c r="O52" s="31">
        <v>125.19390986000001</v>
      </c>
      <c r="P52" s="31" t="s">
        <v>13</v>
      </c>
      <c r="Q52" s="17" t="s">
        <v>16</v>
      </c>
      <c r="R52" s="38" t="s">
        <v>493</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62</v>
      </c>
      <c r="D53" s="16" t="s">
        <v>64</v>
      </c>
      <c r="E53" s="16">
        <v>4</v>
      </c>
      <c r="F53" s="15">
        <v>17.57</v>
      </c>
      <c r="G53" s="15">
        <v>16.239999999999998</v>
      </c>
      <c r="H53" s="15">
        <v>14.91</v>
      </c>
      <c r="I53" s="14"/>
      <c r="J53" s="15">
        <v>21.11</v>
      </c>
      <c r="K53" s="15">
        <v>23.76</v>
      </c>
      <c r="L53" s="15">
        <v>28.06</v>
      </c>
      <c r="M53" s="54"/>
      <c r="N53" s="15">
        <v>53.106536888000001</v>
      </c>
      <c r="O53" s="15">
        <v>539.95899554999994</v>
      </c>
      <c r="P53" s="15" t="s">
        <v>13</v>
      </c>
      <c r="Q53" s="16" t="s">
        <v>16</v>
      </c>
      <c r="R53" s="37" t="s">
        <v>494</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65</v>
      </c>
      <c r="D54" s="17" t="s">
        <v>66</v>
      </c>
      <c r="E54" s="17">
        <v>3</v>
      </c>
      <c r="F54" s="14">
        <v>20.77</v>
      </c>
      <c r="G54" s="14">
        <v>19.260000000000002</v>
      </c>
      <c r="H54" s="14">
        <v>17.760000000000002</v>
      </c>
      <c r="I54" s="14"/>
      <c r="J54" s="14">
        <v>21.55</v>
      </c>
      <c r="K54" s="14">
        <v>24.55</v>
      </c>
      <c r="L54" s="14">
        <v>29.41</v>
      </c>
      <c r="M54" s="54"/>
      <c r="N54" s="14">
        <v>23.064471480000002</v>
      </c>
      <c r="O54" s="31">
        <v>39.493857636000001</v>
      </c>
      <c r="P54" s="31" t="s">
        <v>16</v>
      </c>
      <c r="Q54" s="17" t="s">
        <v>13</v>
      </c>
      <c r="R54" s="38" t="s">
        <v>495</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349</v>
      </c>
      <c r="D55" s="16" t="s">
        <v>350</v>
      </c>
      <c r="E55" s="16">
        <v>9</v>
      </c>
      <c r="F55" s="15">
        <v>14.6</v>
      </c>
      <c r="G55" s="15">
        <v>13.38</v>
      </c>
      <c r="H55" s="15">
        <v>12.17</v>
      </c>
      <c r="I55" s="14"/>
      <c r="J55" s="15">
        <v>16.100000000000001</v>
      </c>
      <c r="K55" s="15">
        <v>18.52</v>
      </c>
      <c r="L55" s="15">
        <v>22.44</v>
      </c>
      <c r="M55" s="54"/>
      <c r="N55" s="15">
        <v>81.589026748999999</v>
      </c>
      <c r="O55" s="15">
        <v>69.46622145500001</v>
      </c>
      <c r="P55" s="15" t="s">
        <v>16</v>
      </c>
      <c r="Q55" s="16" t="s">
        <v>16</v>
      </c>
      <c r="R55" s="37" t="s">
        <v>496</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67</v>
      </c>
      <c r="D56" s="17" t="s">
        <v>68</v>
      </c>
      <c r="E56" s="17">
        <v>0</v>
      </c>
      <c r="F56" s="14">
        <v>19.41</v>
      </c>
      <c r="G56" s="14">
        <v>17.28</v>
      </c>
      <c r="H56" s="14">
        <v>15.15</v>
      </c>
      <c r="I56" s="14"/>
      <c r="J56" s="14">
        <v>19.7</v>
      </c>
      <c r="K56" s="14">
        <v>23.95</v>
      </c>
      <c r="L56" s="14">
        <v>30.82</v>
      </c>
      <c r="M56" s="54"/>
      <c r="N56" s="14">
        <v>39.485056258</v>
      </c>
      <c r="O56" s="31">
        <v>361.32375254999999</v>
      </c>
      <c r="P56" s="31" t="s">
        <v>13</v>
      </c>
      <c r="Q56" s="17" t="s">
        <v>13</v>
      </c>
      <c r="R56" s="38" t="s">
        <v>497</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426</v>
      </c>
      <c r="D57" s="16" t="s">
        <v>427</v>
      </c>
      <c r="E57" s="16">
        <v>6</v>
      </c>
      <c r="F57" s="15">
        <v>18.25</v>
      </c>
      <c r="G57" s="15">
        <v>16.73</v>
      </c>
      <c r="H57" s="15">
        <v>15.22</v>
      </c>
      <c r="I57" s="14"/>
      <c r="J57" s="15">
        <v>22.75</v>
      </c>
      <c r="K57" s="15">
        <v>25.77</v>
      </c>
      <c r="L57" s="15">
        <v>30.66</v>
      </c>
      <c r="M57" s="54"/>
      <c r="N57" s="15">
        <v>61.327718111999999</v>
      </c>
      <c r="O57" s="15">
        <v>2.0608664999999999</v>
      </c>
      <c r="P57" s="15" t="s">
        <v>13</v>
      </c>
      <c r="Q57" s="16" t="s">
        <v>16</v>
      </c>
      <c r="R57" s="37" t="s">
        <v>498</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69</v>
      </c>
      <c r="D58" s="17" t="s">
        <v>70</v>
      </c>
      <c r="E58" s="17">
        <v>2</v>
      </c>
      <c r="F58" s="14">
        <v>5.96</v>
      </c>
      <c r="G58" s="14">
        <v>3.5</v>
      </c>
      <c r="H58" s="14">
        <v>1.04</v>
      </c>
      <c r="I58" s="14"/>
      <c r="J58" s="14">
        <v>6.26</v>
      </c>
      <c r="K58" s="14">
        <v>11.17</v>
      </c>
      <c r="L58" s="14">
        <v>19.12</v>
      </c>
      <c r="M58" s="54"/>
      <c r="N58" s="14">
        <v>28.018850840999999</v>
      </c>
      <c r="O58" s="31">
        <v>73.251701545000003</v>
      </c>
      <c r="P58" s="31" t="s">
        <v>13</v>
      </c>
      <c r="Q58" s="17" t="s">
        <v>13</v>
      </c>
      <c r="R58" s="38" t="s">
        <v>499</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71</v>
      </c>
      <c r="D59" s="16" t="s">
        <v>72</v>
      </c>
      <c r="E59" s="16">
        <v>6</v>
      </c>
      <c r="F59" s="15">
        <v>18.600000000000001</v>
      </c>
      <c r="G59" s="15">
        <v>16.78</v>
      </c>
      <c r="H59" s="15">
        <v>14.97</v>
      </c>
      <c r="I59" s="14"/>
      <c r="J59" s="15">
        <v>19.23</v>
      </c>
      <c r="K59" s="15">
        <v>22.85</v>
      </c>
      <c r="L59" s="15">
        <v>28.71</v>
      </c>
      <c r="M59" s="54"/>
      <c r="N59" s="15">
        <v>47.681260346000002</v>
      </c>
      <c r="O59" s="15">
        <v>97.000583409000001</v>
      </c>
      <c r="P59" s="15" t="s">
        <v>16</v>
      </c>
      <c r="Q59" s="16" t="s">
        <v>13</v>
      </c>
      <c r="R59" s="37" t="s">
        <v>500</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428</v>
      </c>
      <c r="D60" s="17" t="s">
        <v>429</v>
      </c>
      <c r="E60" s="17">
        <v>8</v>
      </c>
      <c r="F60" s="14">
        <v>27.2</v>
      </c>
      <c r="G60" s="14">
        <v>22.88</v>
      </c>
      <c r="H60" s="14">
        <v>18.559999999999999</v>
      </c>
      <c r="I60" s="14"/>
      <c r="J60" s="14">
        <v>35.72</v>
      </c>
      <c r="K60" s="14">
        <v>44.35</v>
      </c>
      <c r="L60" s="14">
        <v>58.31</v>
      </c>
      <c r="M60" s="54"/>
      <c r="N60" s="14">
        <v>55.268771731000001</v>
      </c>
      <c r="O60" s="31">
        <v>6.5702925364000002</v>
      </c>
      <c r="P60" s="31" t="s">
        <v>16</v>
      </c>
      <c r="Q60" s="17" t="s">
        <v>16</v>
      </c>
      <c r="R60" s="38" t="s">
        <v>501</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73</v>
      </c>
      <c r="D61" s="16" t="s">
        <v>74</v>
      </c>
      <c r="E61" s="16">
        <v>4</v>
      </c>
      <c r="F61" s="15">
        <v>53.22</v>
      </c>
      <c r="G61" s="15">
        <v>48.03</v>
      </c>
      <c r="H61" s="15">
        <v>42.85</v>
      </c>
      <c r="I61" s="14"/>
      <c r="J61" s="15">
        <v>65.5</v>
      </c>
      <c r="K61" s="15">
        <v>75.86</v>
      </c>
      <c r="L61" s="15">
        <v>92.63</v>
      </c>
      <c r="M61" s="54"/>
      <c r="N61" s="15">
        <v>51.155165064999998</v>
      </c>
      <c r="O61" s="15">
        <v>583.67583714</v>
      </c>
      <c r="P61" s="15" t="s">
        <v>13</v>
      </c>
      <c r="Q61" s="16" t="s">
        <v>16</v>
      </c>
      <c r="R61" s="37" t="s">
        <v>502</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75</v>
      </c>
      <c r="D62" s="17" t="s">
        <v>76</v>
      </c>
      <c r="E62" s="17">
        <v>10</v>
      </c>
      <c r="F62" s="14">
        <v>20.85</v>
      </c>
      <c r="G62" s="14">
        <v>19.52</v>
      </c>
      <c r="H62" s="14">
        <v>18.2</v>
      </c>
      <c r="I62" s="14"/>
      <c r="J62" s="14">
        <v>21.23</v>
      </c>
      <c r="K62" s="14">
        <v>23.87</v>
      </c>
      <c r="L62" s="14">
        <v>28.14</v>
      </c>
      <c r="M62" s="54"/>
      <c r="N62" s="14">
        <v>92.175554187000003</v>
      </c>
      <c r="O62" s="31">
        <v>127.0138539</v>
      </c>
      <c r="P62" s="31" t="s">
        <v>16</v>
      </c>
      <c r="Q62" s="17" t="s">
        <v>16</v>
      </c>
      <c r="R62" s="38" t="s">
        <v>503</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77</v>
      </c>
      <c r="D63" s="16" t="s">
        <v>78</v>
      </c>
      <c r="E63" s="16">
        <v>0</v>
      </c>
      <c r="F63" s="15">
        <v>4.72</v>
      </c>
      <c r="G63" s="15">
        <v>3.92</v>
      </c>
      <c r="H63" s="15">
        <v>3.12</v>
      </c>
      <c r="I63" s="14"/>
      <c r="J63" s="15">
        <v>4.8600000000000003</v>
      </c>
      <c r="K63" s="15">
        <v>6.45</v>
      </c>
      <c r="L63" s="15">
        <v>9.0399999999999991</v>
      </c>
      <c r="M63" s="54"/>
      <c r="N63" s="15">
        <v>31.228483054000002</v>
      </c>
      <c r="O63" s="15">
        <v>4.1670936817999999</v>
      </c>
      <c r="P63" s="15" t="s">
        <v>13</v>
      </c>
      <c r="Q63" s="16" t="s">
        <v>13</v>
      </c>
      <c r="R63" s="37" t="s">
        <v>504</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79</v>
      </c>
      <c r="D64" s="17" t="s">
        <v>80</v>
      </c>
      <c r="E64" s="17">
        <v>0</v>
      </c>
      <c r="F64" s="14">
        <v>0.99</v>
      </c>
      <c r="G64" s="14">
        <v>0.28999999999999998</v>
      </c>
      <c r="H64" s="14">
        <v>-0.39</v>
      </c>
      <c r="I64" s="14"/>
      <c r="J64" s="14">
        <v>1.03</v>
      </c>
      <c r="K64" s="14">
        <v>2.41</v>
      </c>
      <c r="L64" s="14">
        <v>4.6500000000000004</v>
      </c>
      <c r="M64" s="54"/>
      <c r="N64" s="14">
        <v>20.752611067</v>
      </c>
      <c r="O64" s="31">
        <v>3.7263512272999999</v>
      </c>
      <c r="P64" s="31" t="s">
        <v>13</v>
      </c>
      <c r="Q64" s="17" t="s">
        <v>13</v>
      </c>
      <c r="R64" s="38" t="s">
        <v>505</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81</v>
      </c>
      <c r="D65" s="16" t="s">
        <v>82</v>
      </c>
      <c r="E65" s="16">
        <v>9</v>
      </c>
      <c r="F65" s="15">
        <v>10.74</v>
      </c>
      <c r="G65" s="15">
        <v>10.41</v>
      </c>
      <c r="H65" s="15">
        <v>10.09</v>
      </c>
      <c r="I65" s="14"/>
      <c r="J65" s="15">
        <v>10.84</v>
      </c>
      <c r="K65" s="15">
        <v>11.48</v>
      </c>
      <c r="L65" s="15">
        <v>12.54</v>
      </c>
      <c r="M65" s="54"/>
      <c r="N65" s="15">
        <v>72.095365009999995</v>
      </c>
      <c r="O65" s="15">
        <v>24.707027454999999</v>
      </c>
      <c r="P65" s="15" t="s">
        <v>16</v>
      </c>
      <c r="Q65" s="16" t="s">
        <v>16</v>
      </c>
      <c r="R65" s="37" t="s">
        <v>506</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83</v>
      </c>
      <c r="D66" s="17" t="s">
        <v>84</v>
      </c>
      <c r="E66" s="17">
        <v>0</v>
      </c>
      <c r="F66" s="14">
        <v>9.98</v>
      </c>
      <c r="G66" s="14">
        <v>8.65</v>
      </c>
      <c r="H66" s="14">
        <v>7.32</v>
      </c>
      <c r="I66" s="14"/>
      <c r="J66" s="14">
        <v>10.17</v>
      </c>
      <c r="K66" s="14">
        <v>12.82</v>
      </c>
      <c r="L66" s="14">
        <v>17.11</v>
      </c>
      <c r="M66" s="54"/>
      <c r="N66" s="14">
        <v>36.203932434000002</v>
      </c>
      <c r="O66" s="31">
        <v>77.415559727000002</v>
      </c>
      <c r="P66" s="31" t="s">
        <v>13</v>
      </c>
      <c r="Q66" s="17" t="s">
        <v>13</v>
      </c>
      <c r="R66" s="38" t="s">
        <v>507</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85</v>
      </c>
      <c r="D67" s="16" t="s">
        <v>508</v>
      </c>
      <c r="E67" s="16">
        <v>9</v>
      </c>
      <c r="F67" s="15">
        <v>15.42</v>
      </c>
      <c r="G67" s="15">
        <v>13.82</v>
      </c>
      <c r="H67" s="15">
        <v>12.23</v>
      </c>
      <c r="I67" s="14"/>
      <c r="J67" s="15">
        <v>19.399999999999999</v>
      </c>
      <c r="K67" s="15">
        <v>22.58</v>
      </c>
      <c r="L67" s="15">
        <v>27.73</v>
      </c>
      <c r="M67" s="54"/>
      <c r="N67" s="15">
        <v>53.732019753000003</v>
      </c>
      <c r="O67" s="15">
        <v>1.3936568182</v>
      </c>
      <c r="P67" s="15" t="s">
        <v>16</v>
      </c>
      <c r="Q67" s="16" t="s">
        <v>16</v>
      </c>
      <c r="R67" s="37" t="s">
        <v>509</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85</v>
      </c>
      <c r="D68" s="17" t="s">
        <v>86</v>
      </c>
      <c r="E68" s="17">
        <v>4</v>
      </c>
      <c r="F68" s="14">
        <v>10.8</v>
      </c>
      <c r="G68" s="14">
        <v>9.8800000000000008</v>
      </c>
      <c r="H68" s="14">
        <v>8.9700000000000006</v>
      </c>
      <c r="I68" s="14"/>
      <c r="J68" s="14">
        <v>13.33</v>
      </c>
      <c r="K68" s="14">
        <v>15.15</v>
      </c>
      <c r="L68" s="14">
        <v>18.11</v>
      </c>
      <c r="M68" s="54"/>
      <c r="N68" s="14">
        <v>47.889141631000001</v>
      </c>
      <c r="O68" s="31">
        <v>161.88740514</v>
      </c>
      <c r="P68" s="31" t="s">
        <v>13</v>
      </c>
      <c r="Q68" s="17" t="s">
        <v>16</v>
      </c>
      <c r="R68" s="38" t="s">
        <v>510</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87</v>
      </c>
      <c r="D69" s="16" t="s">
        <v>88</v>
      </c>
      <c r="E69" s="16">
        <v>0</v>
      </c>
      <c r="F69" s="15">
        <v>2.14</v>
      </c>
      <c r="G69" s="15">
        <v>1.75</v>
      </c>
      <c r="H69" s="15">
        <v>1.37</v>
      </c>
      <c r="I69" s="14"/>
      <c r="J69" s="15">
        <v>2.19</v>
      </c>
      <c r="K69" s="15">
        <v>2.95</v>
      </c>
      <c r="L69" s="15">
        <v>4.2</v>
      </c>
      <c r="M69" s="54"/>
      <c r="N69" s="15">
        <v>27.148406416</v>
      </c>
      <c r="O69" s="15">
        <v>58.580073090999996</v>
      </c>
      <c r="P69" s="15" t="s">
        <v>13</v>
      </c>
      <c r="Q69" s="16" t="s">
        <v>13</v>
      </c>
      <c r="R69" s="37" t="s">
        <v>511</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368</v>
      </c>
      <c r="D70" s="17" t="s">
        <v>369</v>
      </c>
      <c r="E70" s="17">
        <v>0</v>
      </c>
      <c r="F70" s="14" t="s">
        <v>29</v>
      </c>
      <c r="G70" s="14" t="s">
        <v>29</v>
      </c>
      <c r="H70" s="14" t="s">
        <v>29</v>
      </c>
      <c r="I70" s="14"/>
      <c r="J70" s="14" t="s">
        <v>29</v>
      </c>
      <c r="K70" s="14" t="s">
        <v>29</v>
      </c>
      <c r="L70" s="14" t="s">
        <v>29</v>
      </c>
      <c r="M70" s="54"/>
      <c r="N70" s="14" t="s">
        <v>29</v>
      </c>
      <c r="O70" s="31" t="s">
        <v>29</v>
      </c>
      <c r="P70" s="31" t="s">
        <v>29</v>
      </c>
      <c r="Q70" s="17" t="s">
        <v>29</v>
      </c>
      <c r="R70" s="38" t="s">
        <v>30</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89</v>
      </c>
      <c r="D71" s="16" t="s">
        <v>90</v>
      </c>
      <c r="E71" s="16">
        <v>7</v>
      </c>
      <c r="F71" s="15">
        <v>62.43</v>
      </c>
      <c r="G71" s="15">
        <v>57.9</v>
      </c>
      <c r="H71" s="15">
        <v>53.37</v>
      </c>
      <c r="I71" s="14"/>
      <c r="J71" s="15">
        <v>63.69</v>
      </c>
      <c r="K71" s="15">
        <v>72.739999999999995</v>
      </c>
      <c r="L71" s="15">
        <v>87.38</v>
      </c>
      <c r="M71" s="54"/>
      <c r="N71" s="15">
        <v>73.150013084999998</v>
      </c>
      <c r="O71" s="15">
        <v>399.61152891</v>
      </c>
      <c r="P71" s="15" t="s">
        <v>16</v>
      </c>
      <c r="Q71" s="16" t="s">
        <v>16</v>
      </c>
      <c r="R71" s="37" t="s">
        <v>512</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91</v>
      </c>
      <c r="D72" s="17" t="s">
        <v>92</v>
      </c>
      <c r="E72" s="17">
        <v>3</v>
      </c>
      <c r="F72" s="14">
        <v>14.64</v>
      </c>
      <c r="G72" s="14">
        <v>13.69</v>
      </c>
      <c r="H72" s="14">
        <v>12.74</v>
      </c>
      <c r="I72" s="14"/>
      <c r="J72" s="14">
        <v>14.92</v>
      </c>
      <c r="K72" s="14">
        <v>16.809999999999999</v>
      </c>
      <c r="L72" s="14">
        <v>19.87</v>
      </c>
      <c r="M72" s="54"/>
      <c r="N72" s="14">
        <v>44.180451896000001</v>
      </c>
      <c r="O72" s="31">
        <v>276.17222855</v>
      </c>
      <c r="P72" s="31" t="s">
        <v>16</v>
      </c>
      <c r="Q72" s="17" t="s">
        <v>13</v>
      </c>
      <c r="R72" s="38" t="s">
        <v>513</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93</v>
      </c>
      <c r="D73" s="16" t="s">
        <v>94</v>
      </c>
      <c r="E73" s="16">
        <v>4</v>
      </c>
      <c r="F73" s="15">
        <v>3.75</v>
      </c>
      <c r="G73" s="15">
        <v>2.8</v>
      </c>
      <c r="H73" s="15">
        <v>1.85</v>
      </c>
      <c r="I73" s="14"/>
      <c r="J73" s="15">
        <v>6.27</v>
      </c>
      <c r="K73" s="15">
        <v>8.16</v>
      </c>
      <c r="L73" s="15">
        <v>11.23</v>
      </c>
      <c r="M73" s="54"/>
      <c r="N73" s="15">
        <v>52.139850551000002</v>
      </c>
      <c r="O73" s="15">
        <v>122.45809272</v>
      </c>
      <c r="P73" s="15" t="s">
        <v>13</v>
      </c>
      <c r="Q73" s="16" t="s">
        <v>16</v>
      </c>
      <c r="R73" s="37" t="s">
        <v>514</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95</v>
      </c>
      <c r="D74" s="17" t="s">
        <v>96</v>
      </c>
      <c r="E74" s="17">
        <v>9</v>
      </c>
      <c r="F74" s="14">
        <v>44.83</v>
      </c>
      <c r="G74" s="14">
        <v>41.48</v>
      </c>
      <c r="H74" s="14">
        <v>38.130000000000003</v>
      </c>
      <c r="I74" s="14"/>
      <c r="J74" s="14">
        <v>52.99</v>
      </c>
      <c r="K74" s="14">
        <v>59.68</v>
      </c>
      <c r="L74" s="14">
        <v>70.5</v>
      </c>
      <c r="M74" s="54"/>
      <c r="N74" s="14">
        <v>57.921562805000001</v>
      </c>
      <c r="O74" s="31">
        <v>57.410591909000004</v>
      </c>
      <c r="P74" s="31" t="s">
        <v>16</v>
      </c>
      <c r="Q74" s="17" t="s">
        <v>16</v>
      </c>
      <c r="R74" s="38" t="s">
        <v>515</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97</v>
      </c>
      <c r="D75" s="16" t="s">
        <v>98</v>
      </c>
      <c r="E75" s="16">
        <v>7</v>
      </c>
      <c r="F75" s="15">
        <v>4.41</v>
      </c>
      <c r="G75" s="15">
        <v>4.05</v>
      </c>
      <c r="H75" s="15">
        <v>3.7</v>
      </c>
      <c r="I75" s="14"/>
      <c r="J75" s="15">
        <v>5.21</v>
      </c>
      <c r="K75" s="15">
        <v>5.91</v>
      </c>
      <c r="L75" s="15">
        <v>7.04</v>
      </c>
      <c r="M75" s="54"/>
      <c r="N75" s="15">
        <v>74.464401022999994</v>
      </c>
      <c r="O75" s="15">
        <v>41.170010455000003</v>
      </c>
      <c r="P75" s="15" t="s">
        <v>13</v>
      </c>
      <c r="Q75" s="16" t="s">
        <v>16</v>
      </c>
      <c r="R75" s="37" t="s">
        <v>516</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517</v>
      </c>
      <c r="D76" s="17" t="s">
        <v>518</v>
      </c>
      <c r="E76" s="17">
        <v>0</v>
      </c>
      <c r="F76" s="14">
        <v>14.2</v>
      </c>
      <c r="G76" s="14">
        <v>12.54</v>
      </c>
      <c r="H76" s="14">
        <v>10.88</v>
      </c>
      <c r="I76" s="14"/>
      <c r="J76" s="14">
        <v>14.57</v>
      </c>
      <c r="K76" s="14">
        <v>17.88</v>
      </c>
      <c r="L76" s="14">
        <v>23.25</v>
      </c>
      <c r="M76" s="54"/>
      <c r="N76" s="14">
        <v>24.575582660999999</v>
      </c>
      <c r="O76" s="31">
        <v>1.1261340908999999</v>
      </c>
      <c r="P76" s="31" t="s">
        <v>13</v>
      </c>
      <c r="Q76" s="17" t="s">
        <v>13</v>
      </c>
      <c r="R76" s="38" t="s">
        <v>519</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99</v>
      </c>
      <c r="D77" s="16" t="s">
        <v>100</v>
      </c>
      <c r="E77" s="16">
        <v>1</v>
      </c>
      <c r="F77" s="15">
        <v>30.8</v>
      </c>
      <c r="G77" s="15">
        <v>28.05</v>
      </c>
      <c r="H77" s="15">
        <v>25.3</v>
      </c>
      <c r="I77" s="14"/>
      <c r="J77" s="15">
        <v>32.99</v>
      </c>
      <c r="K77" s="15">
        <v>38.479999999999997</v>
      </c>
      <c r="L77" s="15">
        <v>47.36</v>
      </c>
      <c r="M77" s="54"/>
      <c r="N77" s="15">
        <v>30.005650556999999</v>
      </c>
      <c r="O77" s="15">
        <v>137.46229323</v>
      </c>
      <c r="P77" s="15" t="s">
        <v>13</v>
      </c>
      <c r="Q77" s="16" t="s">
        <v>13</v>
      </c>
      <c r="R77" s="37" t="s">
        <v>520</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101</v>
      </c>
      <c r="D78" s="17" t="s">
        <v>102</v>
      </c>
      <c r="E78" s="17">
        <v>0</v>
      </c>
      <c r="F78" s="14">
        <v>1.2</v>
      </c>
      <c r="G78" s="14">
        <v>0.77</v>
      </c>
      <c r="H78" s="14">
        <v>0.35</v>
      </c>
      <c r="I78" s="14"/>
      <c r="J78" s="14">
        <v>1.24</v>
      </c>
      <c r="K78" s="14">
        <v>2.08</v>
      </c>
      <c r="L78" s="14">
        <v>3.45</v>
      </c>
      <c r="M78" s="54"/>
      <c r="N78" s="14">
        <v>25.801305741</v>
      </c>
      <c r="O78" s="31">
        <v>11.738927681</v>
      </c>
      <c r="P78" s="31" t="s">
        <v>13</v>
      </c>
      <c r="Q78" s="17" t="s">
        <v>13</v>
      </c>
      <c r="R78" s="38" t="s">
        <v>521</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103</v>
      </c>
      <c r="D79" s="16" t="s">
        <v>104</v>
      </c>
      <c r="E79" s="16">
        <v>0</v>
      </c>
      <c r="F79" s="15">
        <v>21.07</v>
      </c>
      <c r="G79" s="15">
        <v>18.02</v>
      </c>
      <c r="H79" s="15">
        <v>14.97</v>
      </c>
      <c r="I79" s="14"/>
      <c r="J79" s="15">
        <v>22</v>
      </c>
      <c r="K79" s="15">
        <v>28.09</v>
      </c>
      <c r="L79" s="15">
        <v>37.96</v>
      </c>
      <c r="M79" s="54"/>
      <c r="N79" s="15">
        <v>35.743884704999999</v>
      </c>
      <c r="O79" s="15">
        <v>142.15100027</v>
      </c>
      <c r="P79" s="15" t="s">
        <v>13</v>
      </c>
      <c r="Q79" s="16" t="s">
        <v>13</v>
      </c>
      <c r="R79" s="37" t="s">
        <v>522</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103</v>
      </c>
      <c r="D80" s="17" t="s">
        <v>105</v>
      </c>
      <c r="E80" s="17">
        <v>1</v>
      </c>
      <c r="F80" s="14">
        <v>19.739999999999998</v>
      </c>
      <c r="G80" s="14">
        <v>16.670000000000002</v>
      </c>
      <c r="H80" s="14">
        <v>13.6</v>
      </c>
      <c r="I80" s="14"/>
      <c r="J80" s="14">
        <v>20.65</v>
      </c>
      <c r="K80" s="14">
        <v>26.78</v>
      </c>
      <c r="L80" s="14">
        <v>36.700000000000003</v>
      </c>
      <c r="M80" s="54"/>
      <c r="N80" s="14">
        <v>37.879634578000001</v>
      </c>
      <c r="O80" s="31">
        <v>12.129020500000001</v>
      </c>
      <c r="P80" s="31" t="s">
        <v>13</v>
      </c>
      <c r="Q80" s="17" t="s">
        <v>13</v>
      </c>
      <c r="R80" s="38" t="s">
        <v>523</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406</v>
      </c>
      <c r="D81" s="16" t="s">
        <v>407</v>
      </c>
      <c r="E81" s="16">
        <v>0</v>
      </c>
      <c r="F81" s="15">
        <v>2.41</v>
      </c>
      <c r="G81" s="15">
        <v>1.9</v>
      </c>
      <c r="H81" s="15">
        <v>1.39</v>
      </c>
      <c r="I81" s="14"/>
      <c r="J81" s="15">
        <v>2.54</v>
      </c>
      <c r="K81" s="15">
        <v>3.55</v>
      </c>
      <c r="L81" s="15">
        <v>5.19</v>
      </c>
      <c r="M81" s="54"/>
      <c r="N81" s="15">
        <v>30.924894244000001</v>
      </c>
      <c r="O81" s="15">
        <v>1.8927753636</v>
      </c>
      <c r="P81" s="15" t="s">
        <v>13</v>
      </c>
      <c r="Q81" s="16" t="s">
        <v>13</v>
      </c>
      <c r="R81" s="37" t="s">
        <v>524</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106</v>
      </c>
      <c r="D82" s="17" t="s">
        <v>107</v>
      </c>
      <c r="E82" s="17">
        <v>9</v>
      </c>
      <c r="F82" s="14">
        <v>17.72</v>
      </c>
      <c r="G82" s="14">
        <v>16.079999999999998</v>
      </c>
      <c r="H82" s="14">
        <v>14.44</v>
      </c>
      <c r="I82" s="14"/>
      <c r="J82" s="14">
        <v>18.71</v>
      </c>
      <c r="K82" s="14">
        <v>21.98</v>
      </c>
      <c r="L82" s="14">
        <v>27.28</v>
      </c>
      <c r="M82" s="54"/>
      <c r="N82" s="14">
        <v>57.180195863000002</v>
      </c>
      <c r="O82" s="31">
        <v>7.4070541364000002</v>
      </c>
      <c r="P82" s="31" t="s">
        <v>16</v>
      </c>
      <c r="Q82" s="17" t="s">
        <v>16</v>
      </c>
      <c r="R82" s="38" t="s">
        <v>525</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108</v>
      </c>
      <c r="D83" s="16" t="s">
        <v>109</v>
      </c>
      <c r="E83" s="16">
        <v>0</v>
      </c>
      <c r="F83" s="15">
        <v>4.72</v>
      </c>
      <c r="G83" s="15">
        <v>4.24</v>
      </c>
      <c r="H83" s="15">
        <v>3.77</v>
      </c>
      <c r="I83" s="14"/>
      <c r="J83" s="15">
        <v>4.8499999999999996</v>
      </c>
      <c r="K83" s="15">
        <v>5.79</v>
      </c>
      <c r="L83" s="15">
        <v>7.32</v>
      </c>
      <c r="M83" s="54"/>
      <c r="N83" s="15">
        <v>38.383082022000004</v>
      </c>
      <c r="O83" s="15">
        <v>9.0100537273000008</v>
      </c>
      <c r="P83" s="15" t="s">
        <v>13</v>
      </c>
      <c r="Q83" s="16" t="s">
        <v>13</v>
      </c>
      <c r="R83" s="37" t="s">
        <v>526</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110</v>
      </c>
      <c r="D84" s="17" t="s">
        <v>111</v>
      </c>
      <c r="E84" s="17">
        <v>0</v>
      </c>
      <c r="F84" s="14">
        <v>10.5</v>
      </c>
      <c r="G84" s="14">
        <v>8.89</v>
      </c>
      <c r="H84" s="14">
        <v>7.29</v>
      </c>
      <c r="I84" s="14"/>
      <c r="J84" s="14">
        <v>10.77</v>
      </c>
      <c r="K84" s="14">
        <v>13.97</v>
      </c>
      <c r="L84" s="14">
        <v>19.149999999999999</v>
      </c>
      <c r="M84" s="54"/>
      <c r="N84" s="14">
        <v>31.188631748999999</v>
      </c>
      <c r="O84" s="31">
        <v>10.219725090000001</v>
      </c>
      <c r="P84" s="31" t="s">
        <v>13</v>
      </c>
      <c r="Q84" s="17" t="s">
        <v>13</v>
      </c>
      <c r="R84" s="38" t="s">
        <v>527</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112</v>
      </c>
      <c r="D85" s="16" t="s">
        <v>113</v>
      </c>
      <c r="E85" s="16">
        <v>0</v>
      </c>
      <c r="F85" s="15">
        <v>12.52</v>
      </c>
      <c r="G85" s="15">
        <v>11.49</v>
      </c>
      <c r="H85" s="15">
        <v>10.46</v>
      </c>
      <c r="I85" s="14"/>
      <c r="J85" s="15">
        <v>13.31</v>
      </c>
      <c r="K85" s="15">
        <v>15.36</v>
      </c>
      <c r="L85" s="15">
        <v>18.690000000000001</v>
      </c>
      <c r="M85" s="54"/>
      <c r="N85" s="15">
        <v>28.589456554000002</v>
      </c>
      <c r="O85" s="15">
        <v>95.250770727000003</v>
      </c>
      <c r="P85" s="15" t="s">
        <v>13</v>
      </c>
      <c r="Q85" s="16" t="s">
        <v>13</v>
      </c>
      <c r="R85" s="37" t="s">
        <v>528</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114</v>
      </c>
      <c r="D86" s="17" t="s">
        <v>115</v>
      </c>
      <c r="E86" s="17">
        <v>1</v>
      </c>
      <c r="F86" s="14">
        <v>7.09</v>
      </c>
      <c r="G86" s="14">
        <v>6.03</v>
      </c>
      <c r="H86" s="14">
        <v>4.97</v>
      </c>
      <c r="I86" s="14"/>
      <c r="J86" s="14">
        <v>7.43</v>
      </c>
      <c r="K86" s="14">
        <v>9.5399999999999991</v>
      </c>
      <c r="L86" s="14">
        <v>12.96</v>
      </c>
      <c r="M86" s="54"/>
      <c r="N86" s="14">
        <v>43.103289383000003</v>
      </c>
      <c r="O86" s="31">
        <v>33.617190000000001</v>
      </c>
      <c r="P86" s="31" t="s">
        <v>13</v>
      </c>
      <c r="Q86" s="17" t="s">
        <v>13</v>
      </c>
      <c r="R86" s="38" t="s">
        <v>529</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430</v>
      </c>
      <c r="D87" s="16" t="s">
        <v>431</v>
      </c>
      <c r="E87" s="16">
        <v>7</v>
      </c>
      <c r="F87" s="15">
        <v>206.97</v>
      </c>
      <c r="G87" s="15">
        <v>184.52</v>
      </c>
      <c r="H87" s="15">
        <v>162.08000000000001</v>
      </c>
      <c r="I87" s="14"/>
      <c r="J87" s="15">
        <v>214.47</v>
      </c>
      <c r="K87" s="15">
        <v>259.35000000000002</v>
      </c>
      <c r="L87" s="15">
        <v>331.98</v>
      </c>
      <c r="M87" s="54"/>
      <c r="N87" s="15">
        <v>62.317805067999998</v>
      </c>
      <c r="O87" s="15">
        <v>4.5931915499999993</v>
      </c>
      <c r="P87" s="15" t="s">
        <v>16</v>
      </c>
      <c r="Q87" s="16" t="s">
        <v>16</v>
      </c>
      <c r="R87" s="37" t="s">
        <v>530</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116</v>
      </c>
      <c r="D88" s="17" t="s">
        <v>117</v>
      </c>
      <c r="E88" s="17">
        <v>4</v>
      </c>
      <c r="F88" s="14">
        <v>150</v>
      </c>
      <c r="G88" s="14" t="s">
        <v>29</v>
      </c>
      <c r="H88" s="14" t="s">
        <v>29</v>
      </c>
      <c r="I88" s="14"/>
      <c r="J88" s="14" t="s">
        <v>29</v>
      </c>
      <c r="K88" s="14" t="s">
        <v>29</v>
      </c>
      <c r="L88" s="14" t="s">
        <v>29</v>
      </c>
      <c r="M88" s="54"/>
      <c r="N88" s="14">
        <v>94.064508982000007</v>
      </c>
      <c r="O88" s="31">
        <v>1.0764285713999999</v>
      </c>
      <c r="P88" s="31" t="s">
        <v>13</v>
      </c>
      <c r="Q88" s="17" t="s">
        <v>16</v>
      </c>
      <c r="R88" s="38" t="s">
        <v>29</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118</v>
      </c>
      <c r="D89" s="16" t="s">
        <v>119</v>
      </c>
      <c r="E89" s="16">
        <v>4</v>
      </c>
      <c r="F89" s="15">
        <v>81.040000000000006</v>
      </c>
      <c r="G89" s="15">
        <v>73.58</v>
      </c>
      <c r="H89" s="15">
        <v>66.13</v>
      </c>
      <c r="I89" s="14"/>
      <c r="J89" s="15">
        <v>91.95</v>
      </c>
      <c r="K89" s="15">
        <v>106.85</v>
      </c>
      <c r="L89" s="15">
        <v>130.97</v>
      </c>
      <c r="M89" s="54"/>
      <c r="N89" s="15">
        <v>51.703125256</v>
      </c>
      <c r="O89" s="15">
        <v>394.96225622999998</v>
      </c>
      <c r="P89" s="15" t="s">
        <v>13</v>
      </c>
      <c r="Q89" s="16" t="s">
        <v>16</v>
      </c>
      <c r="R89" s="37" t="s">
        <v>531</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120</v>
      </c>
      <c r="D90" s="17" t="s">
        <v>121</v>
      </c>
      <c r="E90" s="17">
        <v>7</v>
      </c>
      <c r="F90" s="14">
        <v>47.91</v>
      </c>
      <c r="G90" s="14">
        <v>43.58</v>
      </c>
      <c r="H90" s="14">
        <v>39.25</v>
      </c>
      <c r="I90" s="14"/>
      <c r="J90" s="14">
        <v>59.25</v>
      </c>
      <c r="K90" s="14">
        <v>67.900000000000006</v>
      </c>
      <c r="L90" s="14">
        <v>81.91</v>
      </c>
      <c r="M90" s="54"/>
      <c r="N90" s="14">
        <v>60.798513055000001</v>
      </c>
      <c r="O90" s="31">
        <v>111.11503681000001</v>
      </c>
      <c r="P90" s="31" t="s">
        <v>13</v>
      </c>
      <c r="Q90" s="17" t="s">
        <v>16</v>
      </c>
      <c r="R90" s="38" t="s">
        <v>532</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122</v>
      </c>
      <c r="D91" s="16" t="s">
        <v>123</v>
      </c>
      <c r="E91" s="16">
        <v>6</v>
      </c>
      <c r="F91" s="15">
        <v>25</v>
      </c>
      <c r="G91" s="15">
        <v>22.41</v>
      </c>
      <c r="H91" s="15">
        <v>19.829999999999998</v>
      </c>
      <c r="I91" s="14"/>
      <c r="J91" s="15">
        <v>28.12</v>
      </c>
      <c r="K91" s="15">
        <v>33.28</v>
      </c>
      <c r="L91" s="15">
        <v>41.64</v>
      </c>
      <c r="M91" s="54"/>
      <c r="N91" s="15">
        <v>45.208980248000003</v>
      </c>
      <c r="O91" s="15">
        <v>186.39641018</v>
      </c>
      <c r="P91" s="15" t="s">
        <v>16</v>
      </c>
      <c r="Q91" s="16" t="s">
        <v>16</v>
      </c>
      <c r="R91" s="37" t="s">
        <v>533</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124</v>
      </c>
      <c r="D92" s="17" t="s">
        <v>125</v>
      </c>
      <c r="E92" s="17">
        <v>3</v>
      </c>
      <c r="F92" s="14">
        <v>32.35</v>
      </c>
      <c r="G92" s="14">
        <v>29.8</v>
      </c>
      <c r="H92" s="14">
        <v>27.26</v>
      </c>
      <c r="I92" s="14"/>
      <c r="J92" s="14">
        <v>32.880000000000003</v>
      </c>
      <c r="K92" s="14">
        <v>37.96</v>
      </c>
      <c r="L92" s="14">
        <v>46.18</v>
      </c>
      <c r="M92" s="54"/>
      <c r="N92" s="14">
        <v>39.416102203999998</v>
      </c>
      <c r="O92" s="31">
        <v>79.602556454999998</v>
      </c>
      <c r="P92" s="31" t="s">
        <v>16</v>
      </c>
      <c r="Q92" s="17" t="s">
        <v>13</v>
      </c>
      <c r="R92" s="38" t="s">
        <v>534</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126</v>
      </c>
      <c r="D93" s="16" t="s">
        <v>127</v>
      </c>
      <c r="E93" s="16">
        <v>4</v>
      </c>
      <c r="F93" s="15">
        <v>38.43</v>
      </c>
      <c r="G93" s="15">
        <v>35.36</v>
      </c>
      <c r="H93" s="15">
        <v>32.29</v>
      </c>
      <c r="I93" s="14"/>
      <c r="J93" s="15">
        <v>46.32</v>
      </c>
      <c r="K93" s="15">
        <v>52.45</v>
      </c>
      <c r="L93" s="15">
        <v>62.38</v>
      </c>
      <c r="M93" s="54"/>
      <c r="N93" s="15">
        <v>46.697583915999999</v>
      </c>
      <c r="O93" s="15">
        <v>300.60473349999995</v>
      </c>
      <c r="P93" s="15" t="s">
        <v>13</v>
      </c>
      <c r="Q93" s="16" t="s">
        <v>16</v>
      </c>
      <c r="R93" s="37" t="s">
        <v>535</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416</v>
      </c>
      <c r="D94" s="17" t="s">
        <v>417</v>
      </c>
      <c r="E94" s="17">
        <v>5</v>
      </c>
      <c r="F94" s="14">
        <v>22.6</v>
      </c>
      <c r="G94" s="14">
        <v>19.96</v>
      </c>
      <c r="H94" s="14">
        <v>17.32</v>
      </c>
      <c r="I94" s="14"/>
      <c r="J94" s="14">
        <v>23.44</v>
      </c>
      <c r="K94" s="14">
        <v>28.71</v>
      </c>
      <c r="L94" s="14">
        <v>37.24</v>
      </c>
      <c r="M94" s="54"/>
      <c r="N94" s="14">
        <v>39.947668448000002</v>
      </c>
      <c r="O94" s="31">
        <v>1.8753133181999999</v>
      </c>
      <c r="P94" s="31" t="s">
        <v>16</v>
      </c>
      <c r="Q94" s="17" t="s">
        <v>13</v>
      </c>
      <c r="R94" s="38" t="s">
        <v>536</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128</v>
      </c>
      <c r="D95" s="16" t="s">
        <v>129</v>
      </c>
      <c r="E95" s="16">
        <v>0</v>
      </c>
      <c r="F95" s="15">
        <v>5.26</v>
      </c>
      <c r="G95" s="15">
        <v>4.45</v>
      </c>
      <c r="H95" s="15">
        <v>3.65</v>
      </c>
      <c r="I95" s="14"/>
      <c r="J95" s="15">
        <v>5.46</v>
      </c>
      <c r="K95" s="15">
        <v>7.06</v>
      </c>
      <c r="L95" s="15">
        <v>9.66</v>
      </c>
      <c r="M95" s="54"/>
      <c r="N95" s="15">
        <v>30.768588997999998</v>
      </c>
      <c r="O95" s="15">
        <v>5.6714244999999996</v>
      </c>
      <c r="P95" s="15" t="s">
        <v>13</v>
      </c>
      <c r="Q95" s="16" t="s">
        <v>13</v>
      </c>
      <c r="R95" s="37" t="s">
        <v>537</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130</v>
      </c>
      <c r="D96" s="17" t="s">
        <v>131</v>
      </c>
      <c r="E96" s="17">
        <v>0</v>
      </c>
      <c r="F96" s="14">
        <v>12.21</v>
      </c>
      <c r="G96" s="14">
        <v>10.96</v>
      </c>
      <c r="H96" s="14">
        <v>9.7100000000000009</v>
      </c>
      <c r="I96" s="14"/>
      <c r="J96" s="14">
        <v>12.63</v>
      </c>
      <c r="K96" s="14">
        <v>15.12</v>
      </c>
      <c r="L96" s="14">
        <v>19.170000000000002</v>
      </c>
      <c r="M96" s="54"/>
      <c r="N96" s="14">
        <v>32.898402017999999</v>
      </c>
      <c r="O96" s="31">
        <v>25.051374136</v>
      </c>
      <c r="P96" s="31" t="s">
        <v>13</v>
      </c>
      <c r="Q96" s="17" t="s">
        <v>13</v>
      </c>
      <c r="R96" s="38" t="s">
        <v>538</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132</v>
      </c>
      <c r="D97" s="16" t="s">
        <v>133</v>
      </c>
      <c r="E97" s="16">
        <v>0</v>
      </c>
      <c r="F97" s="15">
        <v>5.69</v>
      </c>
      <c r="G97" s="15">
        <v>4.76</v>
      </c>
      <c r="H97" s="15">
        <v>3.84</v>
      </c>
      <c r="I97" s="14"/>
      <c r="J97" s="15">
        <v>5.81</v>
      </c>
      <c r="K97" s="15">
        <v>7.65</v>
      </c>
      <c r="L97" s="15">
        <v>10.64</v>
      </c>
      <c r="M97" s="54"/>
      <c r="N97" s="15">
        <v>25.918971709000001</v>
      </c>
      <c r="O97" s="15">
        <v>4.6149790455000002</v>
      </c>
      <c r="P97" s="15" t="s">
        <v>13</v>
      </c>
      <c r="Q97" s="16" t="s">
        <v>13</v>
      </c>
      <c r="R97" s="37" t="s">
        <v>539</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134</v>
      </c>
      <c r="D98" s="17" t="s">
        <v>135</v>
      </c>
      <c r="E98" s="17">
        <v>4</v>
      </c>
      <c r="F98" s="14">
        <v>15.37</v>
      </c>
      <c r="G98" s="14">
        <v>14.31</v>
      </c>
      <c r="H98" s="14">
        <v>13.26</v>
      </c>
      <c r="I98" s="14"/>
      <c r="J98" s="14">
        <v>17.72</v>
      </c>
      <c r="K98" s="14">
        <v>19.82</v>
      </c>
      <c r="L98" s="14">
        <v>23.23</v>
      </c>
      <c r="M98" s="54"/>
      <c r="N98" s="14">
        <v>49.038024815</v>
      </c>
      <c r="O98" s="31">
        <v>32.038123044999999</v>
      </c>
      <c r="P98" s="31" t="s">
        <v>13</v>
      </c>
      <c r="Q98" s="17" t="s">
        <v>16</v>
      </c>
      <c r="R98" s="38" t="s">
        <v>540</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136</v>
      </c>
      <c r="D99" s="16" t="s">
        <v>137</v>
      </c>
      <c r="E99" s="16">
        <v>0</v>
      </c>
      <c r="F99" s="15">
        <v>19.11</v>
      </c>
      <c r="G99" s="15">
        <v>17.34</v>
      </c>
      <c r="H99" s="15">
        <v>15.58</v>
      </c>
      <c r="I99" s="14"/>
      <c r="J99" s="15">
        <v>19.47</v>
      </c>
      <c r="K99" s="15">
        <v>22.99</v>
      </c>
      <c r="L99" s="15">
        <v>28.69</v>
      </c>
      <c r="M99" s="54"/>
      <c r="N99" s="15">
        <v>20.001330177</v>
      </c>
      <c r="O99" s="15">
        <v>3.9655045000000002</v>
      </c>
      <c r="P99" s="15" t="s">
        <v>13</v>
      </c>
      <c r="Q99" s="16" t="s">
        <v>13</v>
      </c>
      <c r="R99" s="37" t="s">
        <v>541</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396</v>
      </c>
      <c r="D100" s="17" t="s">
        <v>397</v>
      </c>
      <c r="E100" s="17">
        <v>0</v>
      </c>
      <c r="F100" s="14">
        <v>0.64</v>
      </c>
      <c r="G100" s="14">
        <v>0.16</v>
      </c>
      <c r="H100" s="14">
        <v>-0.3</v>
      </c>
      <c r="I100" s="14"/>
      <c r="J100" s="14">
        <v>0.69</v>
      </c>
      <c r="K100" s="14">
        <v>1.63</v>
      </c>
      <c r="L100" s="14">
        <v>3.17</v>
      </c>
      <c r="M100" s="54"/>
      <c r="N100" s="14">
        <v>19.373992645000001</v>
      </c>
      <c r="O100" s="31">
        <v>2.6718825909000001</v>
      </c>
      <c r="P100" s="31" t="s">
        <v>13</v>
      </c>
      <c r="Q100" s="17" t="s">
        <v>13</v>
      </c>
      <c r="R100" s="38" t="s">
        <v>542</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138</v>
      </c>
      <c r="D101" s="16" t="s">
        <v>139</v>
      </c>
      <c r="E101" s="16">
        <v>9</v>
      </c>
      <c r="F101" s="15">
        <v>21.42</v>
      </c>
      <c r="G101" s="15">
        <v>18.95</v>
      </c>
      <c r="H101" s="15">
        <v>16.48</v>
      </c>
      <c r="I101" s="14"/>
      <c r="J101" s="15">
        <v>24.65</v>
      </c>
      <c r="K101" s="15">
        <v>29.58</v>
      </c>
      <c r="L101" s="15">
        <v>37.57</v>
      </c>
      <c r="M101" s="54"/>
      <c r="N101" s="15">
        <v>56.113929472000002</v>
      </c>
      <c r="O101" s="15">
        <v>224.17000490999999</v>
      </c>
      <c r="P101" s="15" t="s">
        <v>16</v>
      </c>
      <c r="Q101" s="16" t="s">
        <v>16</v>
      </c>
      <c r="R101" s="37" t="s">
        <v>543</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140</v>
      </c>
      <c r="D102" s="17" t="s">
        <v>141</v>
      </c>
      <c r="E102" s="17">
        <v>5</v>
      </c>
      <c r="F102" s="14">
        <v>9.4499999999999993</v>
      </c>
      <c r="G102" s="14">
        <v>8.44</v>
      </c>
      <c r="H102" s="14">
        <v>7.44</v>
      </c>
      <c r="I102" s="14"/>
      <c r="J102" s="14">
        <v>9.6999999999999993</v>
      </c>
      <c r="K102" s="14">
        <v>11.7</v>
      </c>
      <c r="L102" s="14">
        <v>14.94</v>
      </c>
      <c r="M102" s="54"/>
      <c r="N102" s="14">
        <v>52.822411658999997</v>
      </c>
      <c r="O102" s="31">
        <v>69.591507500000006</v>
      </c>
      <c r="P102" s="31" t="s">
        <v>16</v>
      </c>
      <c r="Q102" s="17" t="s">
        <v>13</v>
      </c>
      <c r="R102" s="38" t="s">
        <v>544</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142</v>
      </c>
      <c r="D103" s="16" t="s">
        <v>143</v>
      </c>
      <c r="E103" s="16">
        <v>4</v>
      </c>
      <c r="F103" s="15">
        <v>12.04</v>
      </c>
      <c r="G103" s="15">
        <v>9.7799999999999994</v>
      </c>
      <c r="H103" s="15">
        <v>7.52</v>
      </c>
      <c r="I103" s="14"/>
      <c r="J103" s="15">
        <v>18.420000000000002</v>
      </c>
      <c r="K103" s="15">
        <v>22.93</v>
      </c>
      <c r="L103" s="15">
        <v>30.23</v>
      </c>
      <c r="M103" s="54"/>
      <c r="N103" s="15">
        <v>51.729688121000002</v>
      </c>
      <c r="O103" s="15">
        <v>38.796799909000001</v>
      </c>
      <c r="P103" s="15" t="s">
        <v>13</v>
      </c>
      <c r="Q103" s="16" t="s">
        <v>16</v>
      </c>
      <c r="R103" s="37" t="s">
        <v>545</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144</v>
      </c>
      <c r="D104" s="17" t="s">
        <v>145</v>
      </c>
      <c r="E104" s="17">
        <v>0</v>
      </c>
      <c r="F104" s="14">
        <v>3.68</v>
      </c>
      <c r="G104" s="14">
        <v>3.32</v>
      </c>
      <c r="H104" s="14">
        <v>2.96</v>
      </c>
      <c r="I104" s="14"/>
      <c r="J104" s="14">
        <v>3.75</v>
      </c>
      <c r="K104" s="14">
        <v>4.46</v>
      </c>
      <c r="L104" s="14">
        <v>5.62</v>
      </c>
      <c r="M104" s="54"/>
      <c r="N104" s="14">
        <v>31.536027827000002</v>
      </c>
      <c r="O104" s="31">
        <v>10.365736863</v>
      </c>
      <c r="P104" s="31" t="s">
        <v>13</v>
      </c>
      <c r="Q104" s="17" t="s">
        <v>13</v>
      </c>
      <c r="R104" s="38" t="s">
        <v>546</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146</v>
      </c>
      <c r="D105" s="16" t="s">
        <v>147</v>
      </c>
      <c r="E105" s="16">
        <v>3</v>
      </c>
      <c r="F105" s="15">
        <v>3.6</v>
      </c>
      <c r="G105" s="15">
        <v>2.96</v>
      </c>
      <c r="H105" s="15">
        <v>2.3199999999999998</v>
      </c>
      <c r="I105" s="14"/>
      <c r="J105" s="15">
        <v>3.74</v>
      </c>
      <c r="K105" s="15">
        <v>5.01</v>
      </c>
      <c r="L105" s="15">
        <v>7.07</v>
      </c>
      <c r="M105" s="54"/>
      <c r="N105" s="15">
        <v>47.147688223999999</v>
      </c>
      <c r="O105" s="15">
        <v>19.941983681999996</v>
      </c>
      <c r="P105" s="15" t="s">
        <v>13</v>
      </c>
      <c r="Q105" s="16" t="s">
        <v>13</v>
      </c>
      <c r="R105" s="37" t="s">
        <v>547</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148</v>
      </c>
      <c r="D106" s="17" t="s">
        <v>149</v>
      </c>
      <c r="E106" s="17">
        <v>0</v>
      </c>
      <c r="F106" s="14">
        <v>9.4499999999999993</v>
      </c>
      <c r="G106" s="14">
        <v>8.2899999999999991</v>
      </c>
      <c r="H106" s="14">
        <v>7.13</v>
      </c>
      <c r="I106" s="14"/>
      <c r="J106" s="14">
        <v>9.7200000000000006</v>
      </c>
      <c r="K106" s="14">
        <v>12.03</v>
      </c>
      <c r="L106" s="14">
        <v>15.77</v>
      </c>
      <c r="M106" s="54"/>
      <c r="N106" s="14">
        <v>28.120176319999999</v>
      </c>
      <c r="O106" s="31">
        <v>23.097993908999999</v>
      </c>
      <c r="P106" s="31" t="s">
        <v>13</v>
      </c>
      <c r="Q106" s="17" t="s">
        <v>13</v>
      </c>
      <c r="R106" s="38" t="s">
        <v>548</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354</v>
      </c>
      <c r="D107" s="16" t="s">
        <v>355</v>
      </c>
      <c r="E107" s="16">
        <v>0</v>
      </c>
      <c r="F107" s="15" t="s">
        <v>29</v>
      </c>
      <c r="G107" s="15" t="s">
        <v>29</v>
      </c>
      <c r="H107" s="15" t="s">
        <v>29</v>
      </c>
      <c r="I107" s="14"/>
      <c r="J107" s="15" t="s">
        <v>29</v>
      </c>
      <c r="K107" s="15" t="s">
        <v>29</v>
      </c>
      <c r="L107" s="15" t="s">
        <v>29</v>
      </c>
      <c r="M107" s="54"/>
      <c r="N107" s="15" t="s">
        <v>29</v>
      </c>
      <c r="O107" s="15" t="s">
        <v>29</v>
      </c>
      <c r="P107" s="15" t="s">
        <v>29</v>
      </c>
      <c r="Q107" s="16" t="s">
        <v>29</v>
      </c>
      <c r="R107" s="37" t="s">
        <v>30</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432</v>
      </c>
      <c r="D108" s="17" t="s">
        <v>433</v>
      </c>
      <c r="E108" s="17">
        <v>3</v>
      </c>
      <c r="F108" s="14">
        <v>2.0099999999999998</v>
      </c>
      <c r="G108" s="14">
        <v>1.52</v>
      </c>
      <c r="H108" s="14">
        <v>1.03</v>
      </c>
      <c r="I108" s="14"/>
      <c r="J108" s="14">
        <v>2.12</v>
      </c>
      <c r="K108" s="14">
        <v>3.09</v>
      </c>
      <c r="L108" s="14">
        <v>4.66</v>
      </c>
      <c r="M108" s="54"/>
      <c r="N108" s="14">
        <v>23.917968853000001</v>
      </c>
      <c r="O108" s="31">
        <v>1.2543182273</v>
      </c>
      <c r="P108" s="31" t="s">
        <v>13</v>
      </c>
      <c r="Q108" s="17" t="s">
        <v>13</v>
      </c>
      <c r="R108" s="38" t="s">
        <v>549</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408</v>
      </c>
      <c r="D109" s="16" t="s">
        <v>409</v>
      </c>
      <c r="E109" s="16">
        <v>3</v>
      </c>
      <c r="F109" s="15">
        <v>1.69</v>
      </c>
      <c r="G109" s="15">
        <v>1.24</v>
      </c>
      <c r="H109" s="15">
        <v>0.8</v>
      </c>
      <c r="I109" s="14"/>
      <c r="J109" s="15">
        <v>1.84</v>
      </c>
      <c r="K109" s="15">
        <v>2.72</v>
      </c>
      <c r="L109" s="15">
        <v>4.16</v>
      </c>
      <c r="M109" s="54"/>
      <c r="N109" s="15">
        <v>32.361641571</v>
      </c>
      <c r="O109" s="15">
        <v>2.7265956363999999</v>
      </c>
      <c r="P109" s="15" t="s">
        <v>13</v>
      </c>
      <c r="Q109" s="16" t="s">
        <v>13</v>
      </c>
      <c r="R109" s="37" t="s">
        <v>550</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150</v>
      </c>
      <c r="D110" s="17" t="s">
        <v>151</v>
      </c>
      <c r="E110" s="17">
        <v>2</v>
      </c>
      <c r="F110" s="14">
        <v>3.41</v>
      </c>
      <c r="G110" s="14">
        <v>2.95</v>
      </c>
      <c r="H110" s="14">
        <v>2.4900000000000002</v>
      </c>
      <c r="I110" s="14"/>
      <c r="J110" s="14">
        <v>3.5</v>
      </c>
      <c r="K110" s="14">
        <v>4.41</v>
      </c>
      <c r="L110" s="14">
        <v>5.89</v>
      </c>
      <c r="M110" s="54"/>
      <c r="N110" s="14">
        <v>47.677290071000002</v>
      </c>
      <c r="O110" s="31">
        <v>5.8359956363999999</v>
      </c>
      <c r="P110" s="31" t="s">
        <v>13</v>
      </c>
      <c r="Q110" s="17" t="s">
        <v>13</v>
      </c>
      <c r="R110" s="38" t="s">
        <v>551</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152</v>
      </c>
      <c r="D111" s="16" t="s">
        <v>153</v>
      </c>
      <c r="E111" s="16">
        <v>0</v>
      </c>
      <c r="F111" s="15">
        <v>20.07</v>
      </c>
      <c r="G111" s="15">
        <v>18.7</v>
      </c>
      <c r="H111" s="15">
        <v>17.34</v>
      </c>
      <c r="I111" s="14"/>
      <c r="J111" s="15">
        <v>20.67</v>
      </c>
      <c r="K111" s="15">
        <v>23.39</v>
      </c>
      <c r="L111" s="15">
        <v>27.81</v>
      </c>
      <c r="M111" s="54"/>
      <c r="N111" s="15">
        <v>35.468642084000003</v>
      </c>
      <c r="O111" s="15">
        <v>49.037585182000001</v>
      </c>
      <c r="P111" s="15" t="s">
        <v>13</v>
      </c>
      <c r="Q111" s="16" t="s">
        <v>13</v>
      </c>
      <c r="R111" s="37" t="s">
        <v>552</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154</v>
      </c>
      <c r="D112" s="17" t="s">
        <v>155</v>
      </c>
      <c r="E112" s="17">
        <v>0</v>
      </c>
      <c r="F112" s="14">
        <v>24.24</v>
      </c>
      <c r="G112" s="14">
        <v>21.98</v>
      </c>
      <c r="H112" s="14">
        <v>19.72</v>
      </c>
      <c r="I112" s="14"/>
      <c r="J112" s="14">
        <v>24.86</v>
      </c>
      <c r="K112" s="14">
        <v>29.37</v>
      </c>
      <c r="L112" s="14">
        <v>36.67</v>
      </c>
      <c r="M112" s="54"/>
      <c r="N112" s="14">
        <v>42.55651348</v>
      </c>
      <c r="O112" s="31">
        <v>58.475897273000001</v>
      </c>
      <c r="P112" s="31" t="s">
        <v>13</v>
      </c>
      <c r="Q112" s="17" t="s">
        <v>13</v>
      </c>
      <c r="R112" s="38" t="s">
        <v>553</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156</v>
      </c>
      <c r="D113" s="16" t="s">
        <v>157</v>
      </c>
      <c r="E113" s="16">
        <v>3</v>
      </c>
      <c r="F113" s="15">
        <v>89.97</v>
      </c>
      <c r="G113" s="15">
        <v>63.09</v>
      </c>
      <c r="H113" s="15">
        <v>36.22</v>
      </c>
      <c r="I113" s="14"/>
      <c r="J113" s="15">
        <v>94.58</v>
      </c>
      <c r="K113" s="15">
        <v>148.32</v>
      </c>
      <c r="L113" s="15">
        <v>235.28</v>
      </c>
      <c r="M113" s="54"/>
      <c r="N113" s="15">
        <v>34.096535324999998</v>
      </c>
      <c r="O113" s="15">
        <v>40.256952095000003</v>
      </c>
      <c r="P113" s="15" t="s">
        <v>16</v>
      </c>
      <c r="Q113" s="16" t="s">
        <v>13</v>
      </c>
      <c r="R113" s="37" t="s">
        <v>554</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158</v>
      </c>
      <c r="D114" s="17" t="s">
        <v>159</v>
      </c>
      <c r="E114" s="17">
        <v>3</v>
      </c>
      <c r="F114" s="14">
        <v>12.67</v>
      </c>
      <c r="G114" s="14">
        <v>11.55</v>
      </c>
      <c r="H114" s="14">
        <v>10.43</v>
      </c>
      <c r="I114" s="14"/>
      <c r="J114" s="14">
        <v>12.93</v>
      </c>
      <c r="K114" s="14">
        <v>15.16</v>
      </c>
      <c r="L114" s="14">
        <v>18.77</v>
      </c>
      <c r="M114" s="54"/>
      <c r="N114" s="14">
        <v>37.126874522000001</v>
      </c>
      <c r="O114" s="31">
        <v>25.217890591</v>
      </c>
      <c r="P114" s="31" t="s">
        <v>16</v>
      </c>
      <c r="Q114" s="17" t="s">
        <v>13</v>
      </c>
      <c r="R114" s="38" t="s">
        <v>555</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160</v>
      </c>
      <c r="D115" s="16" t="s">
        <v>161</v>
      </c>
      <c r="E115" s="16">
        <v>4</v>
      </c>
      <c r="F115" s="15">
        <v>27.84</v>
      </c>
      <c r="G115" s="15">
        <v>22.02</v>
      </c>
      <c r="H115" s="15">
        <v>16.21</v>
      </c>
      <c r="I115" s="14"/>
      <c r="J115" s="15">
        <v>45.57</v>
      </c>
      <c r="K115" s="15">
        <v>57.19</v>
      </c>
      <c r="L115" s="15">
        <v>76</v>
      </c>
      <c r="M115" s="54"/>
      <c r="N115" s="15">
        <v>48.707714750000001</v>
      </c>
      <c r="O115" s="15">
        <v>54.959851927000003</v>
      </c>
      <c r="P115" s="15" t="s">
        <v>13</v>
      </c>
      <c r="Q115" s="16" t="s">
        <v>16</v>
      </c>
      <c r="R115" s="37" t="s">
        <v>556</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162</v>
      </c>
      <c r="D116" s="17" t="s">
        <v>163</v>
      </c>
      <c r="E116" s="17">
        <v>0</v>
      </c>
      <c r="F116" s="14">
        <v>8.76</v>
      </c>
      <c r="G116" s="14">
        <v>8.1300000000000008</v>
      </c>
      <c r="H116" s="14">
        <v>7.51</v>
      </c>
      <c r="I116" s="14"/>
      <c r="J116" s="14">
        <v>8.91</v>
      </c>
      <c r="K116" s="14">
        <v>10.15</v>
      </c>
      <c r="L116" s="14">
        <v>12.16</v>
      </c>
      <c r="M116" s="54"/>
      <c r="N116" s="14">
        <v>39.016221645999998</v>
      </c>
      <c r="O116" s="31">
        <v>8.5030669999999997</v>
      </c>
      <c r="P116" s="31" t="s">
        <v>13</v>
      </c>
      <c r="Q116" s="17" t="s">
        <v>13</v>
      </c>
      <c r="R116" s="38" t="s">
        <v>557</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164</v>
      </c>
      <c r="D117" s="16" t="s">
        <v>165</v>
      </c>
      <c r="E117" s="16">
        <v>4</v>
      </c>
      <c r="F117" s="15">
        <v>7.86</v>
      </c>
      <c r="G117" s="15">
        <v>7.18</v>
      </c>
      <c r="H117" s="15">
        <v>6.5</v>
      </c>
      <c r="I117" s="14"/>
      <c r="J117" s="15">
        <v>9.74</v>
      </c>
      <c r="K117" s="15">
        <v>11.09</v>
      </c>
      <c r="L117" s="15">
        <v>13.28</v>
      </c>
      <c r="M117" s="54"/>
      <c r="N117" s="15">
        <v>50.078309093000001</v>
      </c>
      <c r="O117" s="15">
        <v>4.5410834544999998</v>
      </c>
      <c r="P117" s="15" t="s">
        <v>13</v>
      </c>
      <c r="Q117" s="16" t="s">
        <v>16</v>
      </c>
      <c r="R117" s="37" t="s">
        <v>558</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166</v>
      </c>
      <c r="D118" s="17" t="s">
        <v>167</v>
      </c>
      <c r="E118" s="17">
        <v>9</v>
      </c>
      <c r="F118" s="14">
        <v>54.33</v>
      </c>
      <c r="G118" s="14">
        <v>51.56</v>
      </c>
      <c r="H118" s="14">
        <v>48.79</v>
      </c>
      <c r="I118" s="14"/>
      <c r="J118" s="14">
        <v>58.88</v>
      </c>
      <c r="K118" s="14">
        <v>64.41</v>
      </c>
      <c r="L118" s="14">
        <v>73.349999999999994</v>
      </c>
      <c r="M118" s="54"/>
      <c r="N118" s="14">
        <v>68.309029811000002</v>
      </c>
      <c r="O118" s="31">
        <v>17.466619545</v>
      </c>
      <c r="P118" s="31" t="s">
        <v>16</v>
      </c>
      <c r="Q118" s="17" t="s">
        <v>16</v>
      </c>
      <c r="R118" s="38" t="s">
        <v>559</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168</v>
      </c>
      <c r="D119" s="16" t="s">
        <v>169</v>
      </c>
      <c r="E119" s="16">
        <v>9</v>
      </c>
      <c r="F119" s="15">
        <v>27.94</v>
      </c>
      <c r="G119" s="15">
        <v>26.24</v>
      </c>
      <c r="H119" s="15">
        <v>24.55</v>
      </c>
      <c r="I119" s="14"/>
      <c r="J119" s="15">
        <v>32.04</v>
      </c>
      <c r="K119" s="15">
        <v>35.42</v>
      </c>
      <c r="L119" s="15">
        <v>40.89</v>
      </c>
      <c r="M119" s="54"/>
      <c r="N119" s="15">
        <v>61.083649156</v>
      </c>
      <c r="O119" s="15">
        <v>71.763642044999997</v>
      </c>
      <c r="P119" s="15" t="s">
        <v>16</v>
      </c>
      <c r="Q119" s="16" t="s">
        <v>16</v>
      </c>
      <c r="R119" s="37" t="s">
        <v>560</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170</v>
      </c>
      <c r="D120" s="17" t="s">
        <v>171</v>
      </c>
      <c r="E120" s="17">
        <v>7</v>
      </c>
      <c r="F120" s="14">
        <v>13.18</v>
      </c>
      <c r="G120" s="14">
        <v>12.31</v>
      </c>
      <c r="H120" s="14">
        <v>11.44</v>
      </c>
      <c r="I120" s="14"/>
      <c r="J120" s="14">
        <v>15.05</v>
      </c>
      <c r="K120" s="14">
        <v>16.78</v>
      </c>
      <c r="L120" s="14">
        <v>19.579999999999998</v>
      </c>
      <c r="M120" s="54"/>
      <c r="N120" s="14">
        <v>54.105320618</v>
      </c>
      <c r="O120" s="31">
        <v>500.56089564000001</v>
      </c>
      <c r="P120" s="31" t="s">
        <v>16</v>
      </c>
      <c r="Q120" s="17" t="s">
        <v>16</v>
      </c>
      <c r="R120" s="38" t="s">
        <v>561</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172</v>
      </c>
      <c r="D121" s="16" t="s">
        <v>173</v>
      </c>
      <c r="E121" s="16">
        <v>7</v>
      </c>
      <c r="F121" s="15">
        <v>44.1</v>
      </c>
      <c r="G121" s="15">
        <v>41.48</v>
      </c>
      <c r="H121" s="15">
        <v>38.869999999999997</v>
      </c>
      <c r="I121" s="14"/>
      <c r="J121" s="15">
        <v>47.33</v>
      </c>
      <c r="K121" s="15">
        <v>52.55</v>
      </c>
      <c r="L121" s="15">
        <v>61</v>
      </c>
      <c r="M121" s="54"/>
      <c r="N121" s="15">
        <v>65.031426660999998</v>
      </c>
      <c r="O121" s="15">
        <v>109.641998</v>
      </c>
      <c r="P121" s="15" t="s">
        <v>16</v>
      </c>
      <c r="Q121" s="16" t="s">
        <v>16</v>
      </c>
      <c r="R121" s="37" t="s">
        <v>562</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172</v>
      </c>
      <c r="D122" s="17" t="s">
        <v>174</v>
      </c>
      <c r="E122" s="17">
        <v>7</v>
      </c>
      <c r="F122" s="14">
        <v>41.56</v>
      </c>
      <c r="G122" s="14">
        <v>38.67</v>
      </c>
      <c r="H122" s="14">
        <v>35.78</v>
      </c>
      <c r="I122" s="14"/>
      <c r="J122" s="14">
        <v>47.4</v>
      </c>
      <c r="K122" s="14">
        <v>53.17</v>
      </c>
      <c r="L122" s="14">
        <v>62.51</v>
      </c>
      <c r="M122" s="54"/>
      <c r="N122" s="14">
        <v>54.820741837999996</v>
      </c>
      <c r="O122" s="31">
        <v>1086.0206698</v>
      </c>
      <c r="P122" s="31" t="s">
        <v>16</v>
      </c>
      <c r="Q122" s="17" t="s">
        <v>16</v>
      </c>
      <c r="R122" s="38" t="s">
        <v>563</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356</v>
      </c>
      <c r="D123" s="16" t="s">
        <v>175</v>
      </c>
      <c r="E123" s="16">
        <v>0</v>
      </c>
      <c r="F123" s="15">
        <v>1.96</v>
      </c>
      <c r="G123" s="15">
        <v>1.38</v>
      </c>
      <c r="H123" s="15">
        <v>0.81</v>
      </c>
      <c r="I123" s="14"/>
      <c r="J123" s="15">
        <v>2.0299999999999998</v>
      </c>
      <c r="K123" s="15">
        <v>3.17</v>
      </c>
      <c r="L123" s="15">
        <v>5.0199999999999996</v>
      </c>
      <c r="M123" s="54"/>
      <c r="N123" s="15">
        <v>18.764102645000001</v>
      </c>
      <c r="O123" s="15">
        <v>3.2693961364000002</v>
      </c>
      <c r="P123" s="15" t="s">
        <v>13</v>
      </c>
      <c r="Q123" s="16" t="s">
        <v>13</v>
      </c>
      <c r="R123" s="37" t="s">
        <v>564</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176</v>
      </c>
      <c r="D124" s="17" t="s">
        <v>177</v>
      </c>
      <c r="E124" s="17">
        <v>1</v>
      </c>
      <c r="F124" s="14">
        <v>60.51</v>
      </c>
      <c r="G124" s="14">
        <v>51.69</v>
      </c>
      <c r="H124" s="14">
        <v>42.88</v>
      </c>
      <c r="I124" s="14"/>
      <c r="J124" s="14">
        <v>62.41</v>
      </c>
      <c r="K124" s="14">
        <v>80.03</v>
      </c>
      <c r="L124" s="14">
        <v>108.55</v>
      </c>
      <c r="M124" s="54"/>
      <c r="N124" s="14">
        <v>42.019259855000001</v>
      </c>
      <c r="O124" s="31">
        <v>58.843968994000001</v>
      </c>
      <c r="P124" s="31" t="s">
        <v>13</v>
      </c>
      <c r="Q124" s="17" t="s">
        <v>13</v>
      </c>
      <c r="R124" s="38" t="s">
        <v>565</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178</v>
      </c>
      <c r="D125" s="16" t="s">
        <v>179</v>
      </c>
      <c r="E125" s="16">
        <v>3</v>
      </c>
      <c r="F125" s="15">
        <v>10.220000000000001</v>
      </c>
      <c r="G125" s="15">
        <v>8.31</v>
      </c>
      <c r="H125" s="15">
        <v>6.41</v>
      </c>
      <c r="I125" s="14"/>
      <c r="J125" s="15">
        <v>10.45</v>
      </c>
      <c r="K125" s="15">
        <v>14.25</v>
      </c>
      <c r="L125" s="15">
        <v>20.420000000000002</v>
      </c>
      <c r="M125" s="54"/>
      <c r="N125" s="15">
        <v>31.057018764999999</v>
      </c>
      <c r="O125" s="15">
        <v>49.617245727000004</v>
      </c>
      <c r="P125" s="15" t="s">
        <v>16</v>
      </c>
      <c r="Q125" s="16" t="s">
        <v>13</v>
      </c>
      <c r="R125" s="37" t="s">
        <v>566</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357</v>
      </c>
      <c r="D126" s="17" t="s">
        <v>180</v>
      </c>
      <c r="E126" s="17">
        <v>7</v>
      </c>
      <c r="F126" s="14">
        <v>170.01</v>
      </c>
      <c r="G126" s="14">
        <v>159.84</v>
      </c>
      <c r="H126" s="14">
        <v>149.66999999999999</v>
      </c>
      <c r="I126" s="14"/>
      <c r="J126" s="14">
        <v>177.47</v>
      </c>
      <c r="K126" s="14">
        <v>197.8</v>
      </c>
      <c r="L126" s="14">
        <v>230.7</v>
      </c>
      <c r="M126" s="54"/>
      <c r="N126" s="14">
        <v>53.250950817000003</v>
      </c>
      <c r="O126" s="31">
        <v>4.5539536654999999</v>
      </c>
      <c r="P126" s="31" t="s">
        <v>16</v>
      </c>
      <c r="Q126" s="17" t="s">
        <v>16</v>
      </c>
      <c r="R126" s="38" t="s">
        <v>567</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181</v>
      </c>
      <c r="D127" s="16" t="s">
        <v>182</v>
      </c>
      <c r="E127" s="16">
        <v>2</v>
      </c>
      <c r="F127" s="15">
        <v>5.37</v>
      </c>
      <c r="G127" s="15">
        <v>4.28</v>
      </c>
      <c r="H127" s="15">
        <v>3.19</v>
      </c>
      <c r="I127" s="14"/>
      <c r="J127" s="15">
        <v>5.56</v>
      </c>
      <c r="K127" s="15">
        <v>7.73</v>
      </c>
      <c r="L127" s="15">
        <v>11.25</v>
      </c>
      <c r="M127" s="54"/>
      <c r="N127" s="15">
        <v>44.418753353</v>
      </c>
      <c r="O127" s="15">
        <v>5.0956269090999999</v>
      </c>
      <c r="P127" s="15" t="s">
        <v>13</v>
      </c>
      <c r="Q127" s="16" t="s">
        <v>13</v>
      </c>
      <c r="R127" s="37" t="s">
        <v>568</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183</v>
      </c>
      <c r="D128" s="17" t="s">
        <v>184</v>
      </c>
      <c r="E128" s="17">
        <v>0</v>
      </c>
      <c r="F128" s="14">
        <v>6.27</v>
      </c>
      <c r="G128" s="14">
        <v>5.47</v>
      </c>
      <c r="H128" s="14">
        <v>4.67</v>
      </c>
      <c r="I128" s="14"/>
      <c r="J128" s="14">
        <v>6.37</v>
      </c>
      <c r="K128" s="14">
        <v>7.96</v>
      </c>
      <c r="L128" s="14">
        <v>10.54</v>
      </c>
      <c r="M128" s="54"/>
      <c r="N128" s="14">
        <v>29.605079978999999</v>
      </c>
      <c r="O128" s="31">
        <v>5.6207104545000002</v>
      </c>
      <c r="P128" s="31" t="s">
        <v>13</v>
      </c>
      <c r="Q128" s="17" t="s">
        <v>13</v>
      </c>
      <c r="R128" s="38" t="s">
        <v>569</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185</v>
      </c>
      <c r="D129" s="16" t="s">
        <v>186</v>
      </c>
      <c r="E129" s="16">
        <v>4</v>
      </c>
      <c r="F129" s="15">
        <v>3.4</v>
      </c>
      <c r="G129" s="15">
        <v>3.14</v>
      </c>
      <c r="H129" s="15">
        <v>2.89</v>
      </c>
      <c r="I129" s="14"/>
      <c r="J129" s="15">
        <v>4.04</v>
      </c>
      <c r="K129" s="15">
        <v>4.54</v>
      </c>
      <c r="L129" s="15">
        <v>5.35</v>
      </c>
      <c r="M129" s="54"/>
      <c r="N129" s="15">
        <v>54.710888150999999</v>
      </c>
      <c r="O129" s="15">
        <v>3.4951066363999996</v>
      </c>
      <c r="P129" s="15" t="s">
        <v>13</v>
      </c>
      <c r="Q129" s="16" t="s">
        <v>16</v>
      </c>
      <c r="R129" s="37" t="s">
        <v>570</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185</v>
      </c>
      <c r="D130" s="17" t="s">
        <v>187</v>
      </c>
      <c r="E130" s="17">
        <v>6</v>
      </c>
      <c r="F130" s="14">
        <v>3.39</v>
      </c>
      <c r="G130" s="14">
        <v>3.15</v>
      </c>
      <c r="H130" s="14">
        <v>2.91</v>
      </c>
      <c r="I130" s="14"/>
      <c r="J130" s="14">
        <v>4.01</v>
      </c>
      <c r="K130" s="14">
        <v>4.4800000000000004</v>
      </c>
      <c r="L130" s="14">
        <v>5.25</v>
      </c>
      <c r="M130" s="54"/>
      <c r="N130" s="14">
        <v>56.968410894000002</v>
      </c>
      <c r="O130" s="31">
        <v>18.223580364</v>
      </c>
      <c r="P130" s="31" t="s">
        <v>13</v>
      </c>
      <c r="Q130" s="17" t="s">
        <v>16</v>
      </c>
      <c r="R130" s="38" t="s">
        <v>571</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185</v>
      </c>
      <c r="D131" s="16" t="s">
        <v>188</v>
      </c>
      <c r="E131" s="16">
        <v>4</v>
      </c>
      <c r="F131" s="15">
        <v>16.95</v>
      </c>
      <c r="G131" s="15">
        <v>15.72</v>
      </c>
      <c r="H131" s="15">
        <v>14.5</v>
      </c>
      <c r="I131" s="14"/>
      <c r="J131" s="15">
        <v>20.05</v>
      </c>
      <c r="K131" s="15">
        <v>22.49</v>
      </c>
      <c r="L131" s="15">
        <v>26.44</v>
      </c>
      <c r="M131" s="54"/>
      <c r="N131" s="15">
        <v>58.861290324000002</v>
      </c>
      <c r="O131" s="15">
        <v>81.956622091</v>
      </c>
      <c r="P131" s="15" t="s">
        <v>13</v>
      </c>
      <c r="Q131" s="16" t="s">
        <v>16</v>
      </c>
      <c r="R131" s="37" t="s">
        <v>572</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434</v>
      </c>
      <c r="D132" s="17" t="s">
        <v>435</v>
      </c>
      <c r="E132" s="17">
        <v>6</v>
      </c>
      <c r="F132" s="14">
        <v>37.29</v>
      </c>
      <c r="G132" s="14">
        <v>28.51</v>
      </c>
      <c r="H132" s="14">
        <v>19.73</v>
      </c>
      <c r="I132" s="14"/>
      <c r="J132" s="14">
        <v>39.99</v>
      </c>
      <c r="K132" s="14">
        <v>57.54</v>
      </c>
      <c r="L132" s="14">
        <v>85.94</v>
      </c>
      <c r="M132" s="54"/>
      <c r="N132" s="14">
        <v>41.451175452000001</v>
      </c>
      <c r="O132" s="31">
        <v>2.7590552290999999</v>
      </c>
      <c r="P132" s="31" t="s">
        <v>16</v>
      </c>
      <c r="Q132" s="17" t="s">
        <v>13</v>
      </c>
      <c r="R132" s="38" t="s">
        <v>573</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189</v>
      </c>
      <c r="D133" s="16" t="s">
        <v>190</v>
      </c>
      <c r="E133" s="16">
        <v>0</v>
      </c>
      <c r="F133" s="15">
        <v>10.35</v>
      </c>
      <c r="G133" s="15">
        <v>7.89</v>
      </c>
      <c r="H133" s="15">
        <v>5.44</v>
      </c>
      <c r="I133" s="14"/>
      <c r="J133" s="15">
        <v>10.98</v>
      </c>
      <c r="K133" s="15">
        <v>15.88</v>
      </c>
      <c r="L133" s="15">
        <v>23.81</v>
      </c>
      <c r="M133" s="54"/>
      <c r="N133" s="15">
        <v>31.115366295000001</v>
      </c>
      <c r="O133" s="15">
        <v>4.8288970909</v>
      </c>
      <c r="P133" s="15" t="s">
        <v>13</v>
      </c>
      <c r="Q133" s="16" t="s">
        <v>13</v>
      </c>
      <c r="R133" s="37" t="s">
        <v>574</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191</v>
      </c>
      <c r="D134" s="17" t="s">
        <v>192</v>
      </c>
      <c r="E134" s="17">
        <v>5</v>
      </c>
      <c r="F134" s="14">
        <v>2.85</v>
      </c>
      <c r="G134" s="14">
        <v>1.77</v>
      </c>
      <c r="H134" s="14">
        <v>0.69</v>
      </c>
      <c r="I134" s="14"/>
      <c r="J134" s="14">
        <v>5.9</v>
      </c>
      <c r="K134" s="14">
        <v>8.0500000000000007</v>
      </c>
      <c r="L134" s="14">
        <v>11.54</v>
      </c>
      <c r="M134" s="54"/>
      <c r="N134" s="14">
        <v>46.246926651999999</v>
      </c>
      <c r="O134" s="31">
        <v>10.833269454</v>
      </c>
      <c r="P134" s="31" t="s">
        <v>13</v>
      </c>
      <c r="Q134" s="17" t="s">
        <v>16</v>
      </c>
      <c r="R134" s="38" t="s">
        <v>575</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193</v>
      </c>
      <c r="D135" s="16" t="s">
        <v>194</v>
      </c>
      <c r="E135" s="16">
        <v>0</v>
      </c>
      <c r="F135" s="15">
        <v>37.71</v>
      </c>
      <c r="G135" s="15">
        <v>33.08</v>
      </c>
      <c r="H135" s="15">
        <v>28.45</v>
      </c>
      <c r="I135" s="14"/>
      <c r="J135" s="15">
        <v>39.03</v>
      </c>
      <c r="K135" s="15">
        <v>48.28</v>
      </c>
      <c r="L135" s="15">
        <v>63.26</v>
      </c>
      <c r="M135" s="54"/>
      <c r="N135" s="15">
        <v>30.432917128</v>
      </c>
      <c r="O135" s="15">
        <v>337.12703009000001</v>
      </c>
      <c r="P135" s="15" t="s">
        <v>13</v>
      </c>
      <c r="Q135" s="16" t="s">
        <v>13</v>
      </c>
      <c r="R135" s="37" t="s">
        <v>576</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195</v>
      </c>
      <c r="D136" s="17" t="s">
        <v>196</v>
      </c>
      <c r="E136" s="17">
        <v>3</v>
      </c>
      <c r="F136" s="14">
        <v>26.2</v>
      </c>
      <c r="G136" s="14">
        <v>24.23</v>
      </c>
      <c r="H136" s="14">
        <v>22.26</v>
      </c>
      <c r="I136" s="14"/>
      <c r="J136" s="14">
        <v>26.96</v>
      </c>
      <c r="K136" s="14">
        <v>30.89</v>
      </c>
      <c r="L136" s="14">
        <v>37.25</v>
      </c>
      <c r="M136" s="54"/>
      <c r="N136" s="14">
        <v>38.569795071999998</v>
      </c>
      <c r="O136" s="31">
        <v>22.369228909</v>
      </c>
      <c r="P136" s="31" t="s">
        <v>16</v>
      </c>
      <c r="Q136" s="17" t="s">
        <v>13</v>
      </c>
      <c r="R136" s="38" t="s">
        <v>577</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197</v>
      </c>
      <c r="D137" s="16" t="s">
        <v>198</v>
      </c>
      <c r="E137" s="16">
        <v>2</v>
      </c>
      <c r="F137" s="15">
        <v>13.45</v>
      </c>
      <c r="G137" s="15">
        <v>12.47</v>
      </c>
      <c r="H137" s="15">
        <v>11.5</v>
      </c>
      <c r="I137" s="14"/>
      <c r="J137" s="15">
        <v>13.82</v>
      </c>
      <c r="K137" s="15">
        <v>15.76</v>
      </c>
      <c r="L137" s="15">
        <v>18.899999999999999</v>
      </c>
      <c r="M137" s="54"/>
      <c r="N137" s="15">
        <v>31.363584199999998</v>
      </c>
      <c r="O137" s="15">
        <v>223.06111436</v>
      </c>
      <c r="P137" s="15" t="s">
        <v>13</v>
      </c>
      <c r="Q137" s="16" t="s">
        <v>13</v>
      </c>
      <c r="R137" s="37" t="s">
        <v>578</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199</v>
      </c>
      <c r="D138" s="17" t="s">
        <v>200</v>
      </c>
      <c r="E138" s="17">
        <v>0</v>
      </c>
      <c r="F138" s="14">
        <v>3.84</v>
      </c>
      <c r="G138" s="14">
        <v>3.59</v>
      </c>
      <c r="H138" s="14">
        <v>3.35</v>
      </c>
      <c r="I138" s="14"/>
      <c r="J138" s="14">
        <v>3.92</v>
      </c>
      <c r="K138" s="14">
        <v>4.4000000000000004</v>
      </c>
      <c r="L138" s="14">
        <v>5.19</v>
      </c>
      <c r="M138" s="54"/>
      <c r="N138" s="14">
        <v>42.633463943999999</v>
      </c>
      <c r="O138" s="31">
        <v>13.61982259</v>
      </c>
      <c r="P138" s="31" t="s">
        <v>13</v>
      </c>
      <c r="Q138" s="17" t="s">
        <v>13</v>
      </c>
      <c r="R138" s="38" t="s">
        <v>579</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201</v>
      </c>
      <c r="D139" s="16" t="s">
        <v>202</v>
      </c>
      <c r="E139" s="16">
        <v>0</v>
      </c>
      <c r="F139" s="15">
        <v>17.309999999999999</v>
      </c>
      <c r="G139" s="15">
        <v>14.93</v>
      </c>
      <c r="H139" s="15">
        <v>12.56</v>
      </c>
      <c r="I139" s="14"/>
      <c r="J139" s="15">
        <v>17.57</v>
      </c>
      <c r="K139" s="15">
        <v>22.31</v>
      </c>
      <c r="L139" s="15">
        <v>29.99</v>
      </c>
      <c r="M139" s="54"/>
      <c r="N139" s="15">
        <v>33.988186169000002</v>
      </c>
      <c r="O139" s="15">
        <v>9.7218102727000009</v>
      </c>
      <c r="P139" s="15" t="s">
        <v>13</v>
      </c>
      <c r="Q139" s="16" t="s">
        <v>13</v>
      </c>
      <c r="R139" s="37" t="s">
        <v>580</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203</v>
      </c>
      <c r="D140" s="17" t="s">
        <v>204</v>
      </c>
      <c r="E140" s="17">
        <v>2</v>
      </c>
      <c r="F140" s="14">
        <v>4.29</v>
      </c>
      <c r="G140" s="14">
        <v>2.36</v>
      </c>
      <c r="H140" s="14">
        <v>0.44</v>
      </c>
      <c r="I140" s="14"/>
      <c r="J140" s="14">
        <v>4.51</v>
      </c>
      <c r="K140" s="14">
        <v>8.35</v>
      </c>
      <c r="L140" s="14">
        <v>14.57</v>
      </c>
      <c r="M140" s="54"/>
      <c r="N140" s="14">
        <v>42.794386500999998</v>
      </c>
      <c r="O140" s="31">
        <v>109.54816954</v>
      </c>
      <c r="P140" s="31" t="s">
        <v>13</v>
      </c>
      <c r="Q140" s="17" t="s">
        <v>13</v>
      </c>
      <c r="R140" s="38" t="s">
        <v>581</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205</v>
      </c>
      <c r="D141" s="16" t="s">
        <v>206</v>
      </c>
      <c r="E141" s="16">
        <v>0</v>
      </c>
      <c r="F141" s="15">
        <v>5.09</v>
      </c>
      <c r="G141" s="15">
        <v>4.5999999999999996</v>
      </c>
      <c r="H141" s="15">
        <v>4.12</v>
      </c>
      <c r="I141" s="14"/>
      <c r="J141" s="15">
        <v>5.27</v>
      </c>
      <c r="K141" s="15">
        <v>6.23</v>
      </c>
      <c r="L141" s="15">
        <v>7.8</v>
      </c>
      <c r="M141" s="54"/>
      <c r="N141" s="15">
        <v>21.954352795999998</v>
      </c>
      <c r="O141" s="15">
        <v>4.5907441817999999</v>
      </c>
      <c r="P141" s="15" t="s">
        <v>13</v>
      </c>
      <c r="Q141" s="16" t="s">
        <v>13</v>
      </c>
      <c r="R141" s="37" t="s">
        <v>582</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205</v>
      </c>
      <c r="D142" s="17" t="s">
        <v>207</v>
      </c>
      <c r="E142" s="17">
        <v>0</v>
      </c>
      <c r="F142" s="14">
        <v>5.5</v>
      </c>
      <c r="G142" s="14">
        <v>5.0199999999999996</v>
      </c>
      <c r="H142" s="14">
        <v>4.54</v>
      </c>
      <c r="I142" s="14"/>
      <c r="J142" s="14">
        <v>5.67</v>
      </c>
      <c r="K142" s="14">
        <v>6.62</v>
      </c>
      <c r="L142" s="14">
        <v>8.17</v>
      </c>
      <c r="M142" s="54"/>
      <c r="N142" s="14">
        <v>29.099960783</v>
      </c>
      <c r="O142" s="31">
        <v>41.196493455000002</v>
      </c>
      <c r="P142" s="31" t="s">
        <v>13</v>
      </c>
      <c r="Q142" s="17" t="s">
        <v>13</v>
      </c>
      <c r="R142" s="38" t="s">
        <v>583</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208</v>
      </c>
      <c r="D143" s="16" t="s">
        <v>209</v>
      </c>
      <c r="E143" s="16">
        <v>0</v>
      </c>
      <c r="F143" s="15">
        <v>15.04</v>
      </c>
      <c r="G143" s="15">
        <v>12.62</v>
      </c>
      <c r="H143" s="15">
        <v>10.199999999999999</v>
      </c>
      <c r="I143" s="14"/>
      <c r="J143" s="15">
        <v>15.76</v>
      </c>
      <c r="K143" s="15">
        <v>20.59</v>
      </c>
      <c r="L143" s="15">
        <v>28.42</v>
      </c>
      <c r="M143" s="54"/>
      <c r="N143" s="15">
        <v>34.289466136000001</v>
      </c>
      <c r="O143" s="15">
        <v>105.40564218</v>
      </c>
      <c r="P143" s="15" t="s">
        <v>13</v>
      </c>
      <c r="Q143" s="16" t="s">
        <v>13</v>
      </c>
      <c r="R143" s="37" t="s">
        <v>584</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363</v>
      </c>
      <c r="D144" s="17" t="s">
        <v>364</v>
      </c>
      <c r="E144" s="17">
        <v>3</v>
      </c>
      <c r="F144" s="14">
        <v>116</v>
      </c>
      <c r="G144" s="14">
        <v>75.44</v>
      </c>
      <c r="H144" s="14">
        <v>34.89</v>
      </c>
      <c r="I144" s="14"/>
      <c r="J144" s="14">
        <v>121.98</v>
      </c>
      <c r="K144" s="14">
        <v>203.08</v>
      </c>
      <c r="L144" s="14">
        <v>334.33</v>
      </c>
      <c r="M144" s="54"/>
      <c r="N144" s="14">
        <v>35.322169453000001</v>
      </c>
      <c r="O144" s="31">
        <v>12.143656156999999</v>
      </c>
      <c r="P144" s="31" t="s">
        <v>16</v>
      </c>
      <c r="Q144" s="17" t="s">
        <v>13</v>
      </c>
      <c r="R144" s="38" t="s">
        <v>585</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210</v>
      </c>
      <c r="D145" s="16" t="s">
        <v>211</v>
      </c>
      <c r="E145" s="16">
        <v>10</v>
      </c>
      <c r="F145" s="15">
        <v>4.42</v>
      </c>
      <c r="G145" s="15">
        <v>3.9</v>
      </c>
      <c r="H145" s="15">
        <v>3.39</v>
      </c>
      <c r="I145" s="14"/>
      <c r="J145" s="15">
        <v>4.87</v>
      </c>
      <c r="K145" s="15">
        <v>5.89</v>
      </c>
      <c r="L145" s="15">
        <v>7.55</v>
      </c>
      <c r="M145" s="54"/>
      <c r="N145" s="15">
        <v>76.79157807</v>
      </c>
      <c r="O145" s="15">
        <v>5.2498977726999998</v>
      </c>
      <c r="P145" s="15" t="s">
        <v>16</v>
      </c>
      <c r="Q145" s="16" t="s">
        <v>16</v>
      </c>
      <c r="R145" s="37" t="s">
        <v>586</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587</v>
      </c>
      <c r="D146" s="17" t="s">
        <v>588</v>
      </c>
      <c r="E146" s="17">
        <v>0</v>
      </c>
      <c r="F146" s="14">
        <v>3.08</v>
      </c>
      <c r="G146" s="14">
        <v>2.85</v>
      </c>
      <c r="H146" s="14">
        <v>2.63</v>
      </c>
      <c r="I146" s="14"/>
      <c r="J146" s="14">
        <v>3.17</v>
      </c>
      <c r="K146" s="14">
        <v>3.61</v>
      </c>
      <c r="L146" s="14">
        <v>4.32</v>
      </c>
      <c r="M146" s="54"/>
      <c r="N146" s="14">
        <v>32.294520601000002</v>
      </c>
      <c r="O146" s="31">
        <v>1.2789001364000001</v>
      </c>
      <c r="P146" s="31" t="s">
        <v>13</v>
      </c>
      <c r="Q146" s="17" t="s">
        <v>13</v>
      </c>
      <c r="R146" s="38" t="s">
        <v>589</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212</v>
      </c>
      <c r="D147" s="16" t="s">
        <v>213</v>
      </c>
      <c r="E147" s="16">
        <v>4</v>
      </c>
      <c r="F147" s="15">
        <v>75.75</v>
      </c>
      <c r="G147" s="15">
        <v>70.3</v>
      </c>
      <c r="H147" s="15">
        <v>64.86</v>
      </c>
      <c r="I147" s="14"/>
      <c r="J147" s="15">
        <v>78.97</v>
      </c>
      <c r="K147" s="15">
        <v>89.85</v>
      </c>
      <c r="L147" s="15">
        <v>107.47</v>
      </c>
      <c r="M147" s="54"/>
      <c r="N147" s="15">
        <v>67.740748310000001</v>
      </c>
      <c r="O147" s="15">
        <v>35.679219577999994</v>
      </c>
      <c r="P147" s="15" t="s">
        <v>13</v>
      </c>
      <c r="Q147" s="16" t="s">
        <v>16</v>
      </c>
      <c r="R147" s="37" t="s">
        <v>590</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373</v>
      </c>
      <c r="D148" s="17" t="s">
        <v>374</v>
      </c>
      <c r="E148" s="17">
        <v>2</v>
      </c>
      <c r="F148" s="14">
        <v>58.7</v>
      </c>
      <c r="G148" s="14">
        <v>49.4</v>
      </c>
      <c r="H148" s="14">
        <v>40.11</v>
      </c>
      <c r="I148" s="14"/>
      <c r="J148" s="14">
        <v>61.55</v>
      </c>
      <c r="K148" s="14">
        <v>80.13</v>
      </c>
      <c r="L148" s="14">
        <v>110.21</v>
      </c>
      <c r="M148" s="54"/>
      <c r="N148" s="14">
        <v>19.830213272999998</v>
      </c>
      <c r="O148" s="31">
        <v>1.9515752273</v>
      </c>
      <c r="P148" s="31" t="s">
        <v>13</v>
      </c>
      <c r="Q148" s="17" t="s">
        <v>13</v>
      </c>
      <c r="R148" s="38" t="s">
        <v>591</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214</v>
      </c>
      <c r="D149" s="16" t="s">
        <v>215</v>
      </c>
      <c r="E149" s="16">
        <v>4</v>
      </c>
      <c r="F149" s="15">
        <v>110</v>
      </c>
      <c r="G149" s="15">
        <v>101.4</v>
      </c>
      <c r="H149" s="15">
        <v>92.81</v>
      </c>
      <c r="I149" s="14"/>
      <c r="J149" s="15">
        <v>125.32</v>
      </c>
      <c r="K149" s="15">
        <v>142.5</v>
      </c>
      <c r="L149" s="15">
        <v>170.32</v>
      </c>
      <c r="M149" s="54"/>
      <c r="N149" s="15">
        <v>55.902175956999997</v>
      </c>
      <c r="O149" s="15">
        <v>24.620813418000001</v>
      </c>
      <c r="P149" s="15" t="s">
        <v>13</v>
      </c>
      <c r="Q149" s="16" t="s">
        <v>16</v>
      </c>
      <c r="R149" s="37" t="s">
        <v>592</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216</v>
      </c>
      <c r="D150" s="17" t="s">
        <v>217</v>
      </c>
      <c r="E150" s="17">
        <v>3</v>
      </c>
      <c r="F150" s="14">
        <v>31.75</v>
      </c>
      <c r="G150" s="14">
        <v>30.34</v>
      </c>
      <c r="H150" s="14">
        <v>28.93</v>
      </c>
      <c r="I150" s="14"/>
      <c r="J150" s="14">
        <v>32.46</v>
      </c>
      <c r="K150" s="14">
        <v>35.270000000000003</v>
      </c>
      <c r="L150" s="14">
        <v>39.83</v>
      </c>
      <c r="M150" s="54"/>
      <c r="N150" s="14">
        <v>29.287230708999999</v>
      </c>
      <c r="O150" s="31">
        <v>5.4574915454999999</v>
      </c>
      <c r="P150" s="31" t="s">
        <v>16</v>
      </c>
      <c r="Q150" s="17" t="s">
        <v>13</v>
      </c>
      <c r="R150" s="38" t="s">
        <v>593</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358</v>
      </c>
      <c r="D151" s="16" t="s">
        <v>218</v>
      </c>
      <c r="E151" s="16">
        <v>5</v>
      </c>
      <c r="F151" s="15">
        <v>772.95</v>
      </c>
      <c r="G151" s="15">
        <v>522.27</v>
      </c>
      <c r="H151" s="15">
        <v>271.60000000000002</v>
      </c>
      <c r="I151" s="14"/>
      <c r="J151" s="15">
        <v>823.59</v>
      </c>
      <c r="K151" s="15">
        <v>1324.93</v>
      </c>
      <c r="L151" s="15">
        <v>2136.16</v>
      </c>
      <c r="M151" s="54"/>
      <c r="N151" s="15">
        <v>39.739533975999997</v>
      </c>
      <c r="O151" s="15">
        <v>120.94929907</v>
      </c>
      <c r="P151" s="15" t="s">
        <v>16</v>
      </c>
      <c r="Q151" s="16" t="s">
        <v>13</v>
      </c>
      <c r="R151" s="37" t="s">
        <v>594</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219</v>
      </c>
      <c r="D152" s="17" t="s">
        <v>220</v>
      </c>
      <c r="E152" s="17">
        <v>4</v>
      </c>
      <c r="F152" s="14">
        <v>81.849999999999994</v>
      </c>
      <c r="G152" s="14">
        <v>74.88</v>
      </c>
      <c r="H152" s="14">
        <v>67.92</v>
      </c>
      <c r="I152" s="14"/>
      <c r="J152" s="14">
        <v>97.94</v>
      </c>
      <c r="K152" s="14">
        <v>111.86</v>
      </c>
      <c r="L152" s="14">
        <v>134.4</v>
      </c>
      <c r="M152" s="54"/>
      <c r="N152" s="14">
        <v>49.170009335000003</v>
      </c>
      <c r="O152" s="31">
        <v>42.358292040999999</v>
      </c>
      <c r="P152" s="31" t="s">
        <v>13</v>
      </c>
      <c r="Q152" s="17" t="s">
        <v>16</v>
      </c>
      <c r="R152" s="38" t="s">
        <v>595</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221</v>
      </c>
      <c r="D153" s="16" t="s">
        <v>222</v>
      </c>
      <c r="E153" s="16">
        <v>5</v>
      </c>
      <c r="F153" s="15">
        <v>15.2</v>
      </c>
      <c r="G153" s="15">
        <v>14.17</v>
      </c>
      <c r="H153" s="15">
        <v>13.15</v>
      </c>
      <c r="I153" s="14"/>
      <c r="J153" s="15">
        <v>15.35</v>
      </c>
      <c r="K153" s="15">
        <v>17.39</v>
      </c>
      <c r="L153" s="15">
        <v>20.7</v>
      </c>
      <c r="M153" s="54"/>
      <c r="N153" s="15">
        <v>52.584204772</v>
      </c>
      <c r="O153" s="15">
        <v>13.641954818</v>
      </c>
      <c r="P153" s="15" t="s">
        <v>16</v>
      </c>
      <c r="Q153" s="16" t="s">
        <v>13</v>
      </c>
      <c r="R153" s="37" t="s">
        <v>596</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223</v>
      </c>
      <c r="D154" s="17" t="s">
        <v>224</v>
      </c>
      <c r="E154" s="17">
        <v>0</v>
      </c>
      <c r="F154" s="14">
        <v>3.42</v>
      </c>
      <c r="G154" s="14">
        <v>2.98</v>
      </c>
      <c r="H154" s="14">
        <v>2.5499999999999998</v>
      </c>
      <c r="I154" s="14"/>
      <c r="J154" s="14">
        <v>3.49</v>
      </c>
      <c r="K154" s="14">
        <v>4.3499999999999996</v>
      </c>
      <c r="L154" s="14">
        <v>5.74</v>
      </c>
      <c r="M154" s="54"/>
      <c r="N154" s="14">
        <v>35.204996387999998</v>
      </c>
      <c r="O154" s="31">
        <v>37.282689091000002</v>
      </c>
      <c r="P154" s="31" t="s">
        <v>13</v>
      </c>
      <c r="Q154" s="17" t="s">
        <v>13</v>
      </c>
      <c r="R154" s="38" t="s">
        <v>597</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436</v>
      </c>
      <c r="D155" s="16" t="s">
        <v>437</v>
      </c>
      <c r="E155" s="16">
        <v>0</v>
      </c>
      <c r="F155" s="15">
        <v>3.18</v>
      </c>
      <c r="G155" s="15">
        <v>2.94</v>
      </c>
      <c r="H155" s="15">
        <v>2.71</v>
      </c>
      <c r="I155" s="14"/>
      <c r="J155" s="15">
        <v>3.27</v>
      </c>
      <c r="K155" s="15">
        <v>3.73</v>
      </c>
      <c r="L155" s="15">
        <v>4.47</v>
      </c>
      <c r="M155" s="54"/>
      <c r="N155" s="15">
        <v>28.340978474</v>
      </c>
      <c r="O155" s="15">
        <v>2.2236515908999999</v>
      </c>
      <c r="P155" s="15" t="s">
        <v>13</v>
      </c>
      <c r="Q155" s="16" t="s">
        <v>13</v>
      </c>
      <c r="R155" s="37" t="s">
        <v>598</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599</v>
      </c>
      <c r="D156" s="17" t="s">
        <v>600</v>
      </c>
      <c r="E156" s="17">
        <v>7</v>
      </c>
      <c r="F156" s="14">
        <v>18.89</v>
      </c>
      <c r="G156" s="14">
        <v>15.5</v>
      </c>
      <c r="H156" s="14">
        <v>12.12</v>
      </c>
      <c r="I156" s="14"/>
      <c r="J156" s="14">
        <v>22</v>
      </c>
      <c r="K156" s="14">
        <v>28.76</v>
      </c>
      <c r="L156" s="14">
        <v>39.71</v>
      </c>
      <c r="M156" s="54"/>
      <c r="N156" s="14">
        <v>58.965355932000001</v>
      </c>
      <c r="O156" s="31">
        <v>1.2696759282000001</v>
      </c>
      <c r="P156" s="31" t="s">
        <v>16</v>
      </c>
      <c r="Q156" s="17" t="s">
        <v>16</v>
      </c>
      <c r="R156" s="38" t="s">
        <v>601</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225</v>
      </c>
      <c r="D157" s="16" t="s">
        <v>226</v>
      </c>
      <c r="E157" s="16">
        <v>4</v>
      </c>
      <c r="F157" s="15">
        <v>14.27</v>
      </c>
      <c r="G157" s="15">
        <v>12.96</v>
      </c>
      <c r="H157" s="15">
        <v>11.66</v>
      </c>
      <c r="I157" s="14"/>
      <c r="J157" s="15">
        <v>17.75</v>
      </c>
      <c r="K157" s="15">
        <v>20.350000000000001</v>
      </c>
      <c r="L157" s="15">
        <v>24.57</v>
      </c>
      <c r="M157" s="54"/>
      <c r="N157" s="15">
        <v>50.544307826999997</v>
      </c>
      <c r="O157" s="15">
        <v>132.47062018</v>
      </c>
      <c r="P157" s="15" t="s">
        <v>13</v>
      </c>
      <c r="Q157" s="16" t="s">
        <v>16</v>
      </c>
      <c r="R157" s="37" t="s">
        <v>602</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227</v>
      </c>
      <c r="D158" s="17" t="s">
        <v>228</v>
      </c>
      <c r="E158" s="17">
        <v>0</v>
      </c>
      <c r="F158" s="14">
        <v>25.18</v>
      </c>
      <c r="G158" s="14">
        <v>22.39</v>
      </c>
      <c r="H158" s="14">
        <v>19.600000000000001</v>
      </c>
      <c r="I158" s="14"/>
      <c r="J158" s="14">
        <v>27.25</v>
      </c>
      <c r="K158" s="14">
        <v>32.82</v>
      </c>
      <c r="L158" s="14">
        <v>41.84</v>
      </c>
      <c r="M158" s="54"/>
      <c r="N158" s="14">
        <v>25.681828485</v>
      </c>
      <c r="O158" s="31">
        <v>31.660572364</v>
      </c>
      <c r="P158" s="31" t="s">
        <v>13</v>
      </c>
      <c r="Q158" s="17" t="s">
        <v>13</v>
      </c>
      <c r="R158" s="38" t="s">
        <v>603</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229</v>
      </c>
      <c r="D159" s="16" t="s">
        <v>230</v>
      </c>
      <c r="E159" s="16">
        <v>0</v>
      </c>
      <c r="F159" s="15">
        <v>8.4700000000000006</v>
      </c>
      <c r="G159" s="15">
        <v>6.54</v>
      </c>
      <c r="H159" s="15">
        <v>4.6100000000000003</v>
      </c>
      <c r="I159" s="14"/>
      <c r="J159" s="15">
        <v>8.86</v>
      </c>
      <c r="K159" s="15">
        <v>12.71</v>
      </c>
      <c r="L159" s="15">
        <v>18.940000000000001</v>
      </c>
      <c r="M159" s="54"/>
      <c r="N159" s="15">
        <v>27.817511337999999</v>
      </c>
      <c r="O159" s="15">
        <v>40.816125681999999</v>
      </c>
      <c r="P159" s="15" t="s">
        <v>13</v>
      </c>
      <c r="Q159" s="16" t="s">
        <v>13</v>
      </c>
      <c r="R159" s="37" t="s">
        <v>604</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231</v>
      </c>
      <c r="D160" s="17" t="s">
        <v>232</v>
      </c>
      <c r="E160" s="17">
        <v>0</v>
      </c>
      <c r="F160" s="14">
        <v>4.8</v>
      </c>
      <c r="G160" s="14">
        <v>3.27</v>
      </c>
      <c r="H160" s="14">
        <v>1.75</v>
      </c>
      <c r="I160" s="14"/>
      <c r="J160" s="14">
        <v>5.13</v>
      </c>
      <c r="K160" s="14">
        <v>8.17</v>
      </c>
      <c r="L160" s="14">
        <v>13.09</v>
      </c>
      <c r="M160" s="54"/>
      <c r="N160" s="14">
        <v>31.901535200000001</v>
      </c>
      <c r="O160" s="31">
        <v>45.290325500000002</v>
      </c>
      <c r="P160" s="31" t="s">
        <v>13</v>
      </c>
      <c r="Q160" s="17" t="s">
        <v>13</v>
      </c>
      <c r="R160" s="38" t="s">
        <v>605</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410</v>
      </c>
      <c r="D161" s="16" t="s">
        <v>411</v>
      </c>
      <c r="E161" s="16">
        <v>3</v>
      </c>
      <c r="F161" s="15">
        <v>1.55</v>
      </c>
      <c r="G161" s="15">
        <v>1.33</v>
      </c>
      <c r="H161" s="15">
        <v>1.1200000000000001</v>
      </c>
      <c r="I161" s="14"/>
      <c r="J161" s="15">
        <v>1.6</v>
      </c>
      <c r="K161" s="15">
        <v>2.02</v>
      </c>
      <c r="L161" s="15">
        <v>2.71</v>
      </c>
      <c r="M161" s="54"/>
      <c r="N161" s="15">
        <v>35.750491171999997</v>
      </c>
      <c r="O161" s="15">
        <v>2.1204711818000002</v>
      </c>
      <c r="P161" s="15" t="s">
        <v>16</v>
      </c>
      <c r="Q161" s="16" t="s">
        <v>13</v>
      </c>
      <c r="R161" s="37" t="s">
        <v>606</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233</v>
      </c>
      <c r="D162" s="17" t="s">
        <v>234</v>
      </c>
      <c r="E162" s="17">
        <v>0</v>
      </c>
      <c r="F162" s="14">
        <v>27.85</v>
      </c>
      <c r="G162" s="14">
        <v>25.4</v>
      </c>
      <c r="H162" s="14">
        <v>22.96</v>
      </c>
      <c r="I162" s="14"/>
      <c r="J162" s="14">
        <v>28.59</v>
      </c>
      <c r="K162" s="14">
        <v>33.47</v>
      </c>
      <c r="L162" s="14">
        <v>41.39</v>
      </c>
      <c r="M162" s="54"/>
      <c r="N162" s="14">
        <v>43.190037588999999</v>
      </c>
      <c r="O162" s="31">
        <v>89.330836727000005</v>
      </c>
      <c r="P162" s="31" t="s">
        <v>13</v>
      </c>
      <c r="Q162" s="17" t="s">
        <v>13</v>
      </c>
      <c r="R162" s="38" t="s">
        <v>607</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235</v>
      </c>
      <c r="D163" s="16" t="s">
        <v>236</v>
      </c>
      <c r="E163" s="16">
        <v>6</v>
      </c>
      <c r="F163" s="15">
        <v>7.7</v>
      </c>
      <c r="G163" s="15">
        <v>6.52</v>
      </c>
      <c r="H163" s="15">
        <v>5.35</v>
      </c>
      <c r="I163" s="14"/>
      <c r="J163" s="15">
        <v>11.15</v>
      </c>
      <c r="K163" s="15">
        <v>13.49</v>
      </c>
      <c r="L163" s="15">
        <v>17.28</v>
      </c>
      <c r="M163" s="54"/>
      <c r="N163" s="15">
        <v>53.620036124999999</v>
      </c>
      <c r="O163" s="15">
        <v>124.06073840000001</v>
      </c>
      <c r="P163" s="15" t="s">
        <v>13</v>
      </c>
      <c r="Q163" s="16" t="s">
        <v>16</v>
      </c>
      <c r="R163" s="37" t="s">
        <v>608</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438</v>
      </c>
      <c r="D164" s="17" t="s">
        <v>439</v>
      </c>
      <c r="E164" s="17">
        <v>0</v>
      </c>
      <c r="F164" s="14">
        <v>7.71</v>
      </c>
      <c r="G164" s="14">
        <v>6.62</v>
      </c>
      <c r="H164" s="14">
        <v>5.54</v>
      </c>
      <c r="I164" s="14"/>
      <c r="J164" s="14">
        <v>7.92</v>
      </c>
      <c r="K164" s="14">
        <v>10.08</v>
      </c>
      <c r="L164" s="14">
        <v>13.59</v>
      </c>
      <c r="M164" s="54"/>
      <c r="N164" s="14">
        <v>45.937648261</v>
      </c>
      <c r="O164" s="31">
        <v>4.9756605686000004</v>
      </c>
      <c r="P164" s="31" t="s">
        <v>13</v>
      </c>
      <c r="Q164" s="17" t="s">
        <v>13</v>
      </c>
      <c r="R164" s="38" t="s">
        <v>609</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237</v>
      </c>
      <c r="D165" s="16" t="s">
        <v>238</v>
      </c>
      <c r="E165" s="16">
        <v>4</v>
      </c>
      <c r="F165" s="15">
        <v>11.39</v>
      </c>
      <c r="G165" s="15">
        <v>10.210000000000001</v>
      </c>
      <c r="H165" s="15">
        <v>9.0299999999999994</v>
      </c>
      <c r="I165" s="14"/>
      <c r="J165" s="15">
        <v>13.28</v>
      </c>
      <c r="K165" s="15">
        <v>15.63</v>
      </c>
      <c r="L165" s="15">
        <v>19.440000000000001</v>
      </c>
      <c r="M165" s="54"/>
      <c r="N165" s="15">
        <v>53.375145898</v>
      </c>
      <c r="O165" s="15">
        <v>62.601181704000005</v>
      </c>
      <c r="P165" s="15" t="s">
        <v>13</v>
      </c>
      <c r="Q165" s="16" t="s">
        <v>16</v>
      </c>
      <c r="R165" s="37" t="s">
        <v>610</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239</v>
      </c>
      <c r="D166" s="17" t="s">
        <v>240</v>
      </c>
      <c r="E166" s="17">
        <v>9</v>
      </c>
      <c r="F166" s="14">
        <v>20.85</v>
      </c>
      <c r="G166" s="14">
        <v>18.82</v>
      </c>
      <c r="H166" s="14">
        <v>16.79</v>
      </c>
      <c r="I166" s="14"/>
      <c r="J166" s="14">
        <v>24.54</v>
      </c>
      <c r="K166" s="14">
        <v>28.59</v>
      </c>
      <c r="L166" s="14">
        <v>35.159999999999997</v>
      </c>
      <c r="M166" s="54"/>
      <c r="N166" s="14">
        <v>56.594755972000002</v>
      </c>
      <c r="O166" s="31">
        <v>85.447508089999999</v>
      </c>
      <c r="P166" s="31" t="s">
        <v>16</v>
      </c>
      <c r="Q166" s="17" t="s">
        <v>16</v>
      </c>
      <c r="R166" s="38" t="s">
        <v>611</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241</v>
      </c>
      <c r="D167" s="16" t="s">
        <v>242</v>
      </c>
      <c r="E167" s="16">
        <v>10</v>
      </c>
      <c r="F167" s="15">
        <v>10.36</v>
      </c>
      <c r="G167" s="15">
        <v>9.65</v>
      </c>
      <c r="H167" s="15">
        <v>8.94</v>
      </c>
      <c r="I167" s="14"/>
      <c r="J167" s="15">
        <v>10.87</v>
      </c>
      <c r="K167" s="15">
        <v>12.28</v>
      </c>
      <c r="L167" s="15">
        <v>14.57</v>
      </c>
      <c r="M167" s="54"/>
      <c r="N167" s="15">
        <v>60.129445253</v>
      </c>
      <c r="O167" s="15">
        <v>6.7074760455</v>
      </c>
      <c r="P167" s="15" t="s">
        <v>16</v>
      </c>
      <c r="Q167" s="16" t="s">
        <v>16</v>
      </c>
      <c r="R167" s="37" t="s">
        <v>612</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243</v>
      </c>
      <c r="D168" s="17" t="s">
        <v>244</v>
      </c>
      <c r="E168" s="17">
        <v>0</v>
      </c>
      <c r="F168" s="14">
        <v>1.06</v>
      </c>
      <c r="G168" s="14">
        <v>0.55000000000000004</v>
      </c>
      <c r="H168" s="14">
        <v>0.05</v>
      </c>
      <c r="I168" s="14"/>
      <c r="J168" s="14">
        <v>1.1200000000000001</v>
      </c>
      <c r="K168" s="14">
        <v>2.12</v>
      </c>
      <c r="L168" s="14">
        <v>3.75</v>
      </c>
      <c r="M168" s="54"/>
      <c r="N168" s="14">
        <v>37.137224988</v>
      </c>
      <c r="O168" s="31">
        <v>10.251032908999999</v>
      </c>
      <c r="P168" s="31" t="s">
        <v>13</v>
      </c>
      <c r="Q168" s="17" t="s">
        <v>13</v>
      </c>
      <c r="R168" s="38" t="s">
        <v>613</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387</v>
      </c>
      <c r="D169" s="16" t="s">
        <v>388</v>
      </c>
      <c r="E169" s="16">
        <v>0</v>
      </c>
      <c r="F169" s="15">
        <v>118.5</v>
      </c>
      <c r="G169" s="15">
        <v>88.74</v>
      </c>
      <c r="H169" s="15">
        <v>58.98</v>
      </c>
      <c r="I169" s="14"/>
      <c r="J169" s="15">
        <v>122.4</v>
      </c>
      <c r="K169" s="15">
        <v>181.91</v>
      </c>
      <c r="L169" s="15">
        <v>278.22000000000003</v>
      </c>
      <c r="M169" s="54"/>
      <c r="N169" s="15">
        <v>20.184747455</v>
      </c>
      <c r="O169" s="15">
        <v>17.832765670000001</v>
      </c>
      <c r="P169" s="15" t="s">
        <v>13</v>
      </c>
      <c r="Q169" s="16" t="s">
        <v>13</v>
      </c>
      <c r="R169" s="37" t="s">
        <v>614</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245</v>
      </c>
      <c r="D170" s="17" t="s">
        <v>246</v>
      </c>
      <c r="E170" s="17">
        <v>3</v>
      </c>
      <c r="F170" s="14">
        <v>74.400000000000006</v>
      </c>
      <c r="G170" s="14">
        <v>67.739999999999995</v>
      </c>
      <c r="H170" s="14">
        <v>61.08</v>
      </c>
      <c r="I170" s="14"/>
      <c r="J170" s="14">
        <v>76.92</v>
      </c>
      <c r="K170" s="14">
        <v>90.23</v>
      </c>
      <c r="L170" s="14">
        <v>111.78</v>
      </c>
      <c r="M170" s="54"/>
      <c r="N170" s="14">
        <v>34.005697165999997</v>
      </c>
      <c r="O170" s="31">
        <v>52.296181908999998</v>
      </c>
      <c r="P170" s="31" t="s">
        <v>16</v>
      </c>
      <c r="Q170" s="17" t="s">
        <v>13</v>
      </c>
      <c r="R170" s="38" t="s">
        <v>615</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247</v>
      </c>
      <c r="D171" s="16" t="s">
        <v>248</v>
      </c>
      <c r="E171" s="16">
        <v>4</v>
      </c>
      <c r="F171" s="15">
        <v>2.61</v>
      </c>
      <c r="G171" s="15">
        <v>2.1</v>
      </c>
      <c r="H171" s="15">
        <v>1.6</v>
      </c>
      <c r="I171" s="14"/>
      <c r="J171" s="15">
        <v>3.02</v>
      </c>
      <c r="K171" s="15">
        <v>4.0199999999999996</v>
      </c>
      <c r="L171" s="15">
        <v>5.64</v>
      </c>
      <c r="M171" s="54"/>
      <c r="N171" s="15">
        <v>78.857066458999995</v>
      </c>
      <c r="O171" s="15">
        <v>11.556477181</v>
      </c>
      <c r="P171" s="15" t="s">
        <v>13</v>
      </c>
      <c r="Q171" s="16" t="s">
        <v>16</v>
      </c>
      <c r="R171" s="37" t="s">
        <v>616</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249</v>
      </c>
      <c r="D172" s="17" t="s">
        <v>250</v>
      </c>
      <c r="E172" s="17">
        <v>0</v>
      </c>
      <c r="F172" s="14">
        <v>3.6</v>
      </c>
      <c r="G172" s="14">
        <v>2.62</v>
      </c>
      <c r="H172" s="14">
        <v>1.64</v>
      </c>
      <c r="I172" s="14"/>
      <c r="J172" s="14">
        <v>3.71</v>
      </c>
      <c r="K172" s="14">
        <v>5.66</v>
      </c>
      <c r="L172" s="14">
        <v>8.83</v>
      </c>
      <c r="M172" s="54"/>
      <c r="N172" s="14">
        <v>33.742640635999997</v>
      </c>
      <c r="O172" s="31">
        <v>17.981588273</v>
      </c>
      <c r="P172" s="31" t="s">
        <v>13</v>
      </c>
      <c r="Q172" s="17" t="s">
        <v>13</v>
      </c>
      <c r="R172" s="38" t="s">
        <v>617</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389</v>
      </c>
      <c r="D173" s="16" t="s">
        <v>390</v>
      </c>
      <c r="E173" s="16">
        <v>4</v>
      </c>
      <c r="F173" s="15">
        <v>217.52</v>
      </c>
      <c r="G173" s="15">
        <v>186.1</v>
      </c>
      <c r="H173" s="15">
        <v>154.68</v>
      </c>
      <c r="I173" s="14"/>
      <c r="J173" s="15">
        <v>285.67</v>
      </c>
      <c r="K173" s="15">
        <v>348.5</v>
      </c>
      <c r="L173" s="15">
        <v>450.17</v>
      </c>
      <c r="M173" s="54"/>
      <c r="N173" s="15">
        <v>60.745755817000003</v>
      </c>
      <c r="O173" s="15">
        <v>6.1541434585999992</v>
      </c>
      <c r="P173" s="15" t="s">
        <v>13</v>
      </c>
      <c r="Q173" s="16" t="s">
        <v>16</v>
      </c>
      <c r="R173" s="37" t="s">
        <v>618</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251</v>
      </c>
      <c r="D174" s="17" t="s">
        <v>252</v>
      </c>
      <c r="E174" s="17">
        <v>9</v>
      </c>
      <c r="F174" s="14">
        <v>43.34</v>
      </c>
      <c r="G174" s="14">
        <v>39.22</v>
      </c>
      <c r="H174" s="14">
        <v>35.11</v>
      </c>
      <c r="I174" s="14"/>
      <c r="J174" s="14">
        <v>54.62</v>
      </c>
      <c r="K174" s="14">
        <v>62.84</v>
      </c>
      <c r="L174" s="14">
        <v>76.14</v>
      </c>
      <c r="M174" s="54"/>
      <c r="N174" s="14">
        <v>59.510022745999997</v>
      </c>
      <c r="O174" s="31">
        <v>446.72980940999997</v>
      </c>
      <c r="P174" s="31" t="s">
        <v>16</v>
      </c>
      <c r="Q174" s="17" t="s">
        <v>16</v>
      </c>
      <c r="R174" s="38" t="s">
        <v>619</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251</v>
      </c>
      <c r="D175" s="16" t="s">
        <v>254</v>
      </c>
      <c r="E175" s="16">
        <v>9</v>
      </c>
      <c r="F175" s="15">
        <v>39</v>
      </c>
      <c r="G175" s="15">
        <v>35.36</v>
      </c>
      <c r="H175" s="15">
        <v>31.72</v>
      </c>
      <c r="I175" s="14"/>
      <c r="J175" s="15">
        <v>49.16</v>
      </c>
      <c r="K175" s="15">
        <v>56.43</v>
      </c>
      <c r="L175" s="15">
        <v>68.2</v>
      </c>
      <c r="M175" s="54"/>
      <c r="N175" s="15">
        <v>59.970163354999997</v>
      </c>
      <c r="O175" s="15">
        <v>1449.3771614000002</v>
      </c>
      <c r="P175" s="15" t="s">
        <v>16</v>
      </c>
      <c r="Q175" s="16" t="s">
        <v>16</v>
      </c>
      <c r="R175" s="37" t="s">
        <v>620</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255</v>
      </c>
      <c r="D176" s="17" t="s">
        <v>256</v>
      </c>
      <c r="E176" s="17">
        <v>6</v>
      </c>
      <c r="F176" s="14">
        <v>9.74</v>
      </c>
      <c r="G176" s="14">
        <v>8.24</v>
      </c>
      <c r="H176" s="14">
        <v>6.74</v>
      </c>
      <c r="I176" s="14"/>
      <c r="J176" s="14">
        <v>14.24</v>
      </c>
      <c r="K176" s="14">
        <v>17.23</v>
      </c>
      <c r="L176" s="14">
        <v>22.08</v>
      </c>
      <c r="M176" s="54"/>
      <c r="N176" s="14">
        <v>54.923339554999998</v>
      </c>
      <c r="O176" s="31">
        <v>27.925034682</v>
      </c>
      <c r="P176" s="31" t="s">
        <v>13</v>
      </c>
      <c r="Q176" s="17" t="s">
        <v>16</v>
      </c>
      <c r="R176" s="38" t="s">
        <v>621</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344</v>
      </c>
      <c r="D177" s="16" t="s">
        <v>257</v>
      </c>
      <c r="E177" s="16">
        <v>10</v>
      </c>
      <c r="F177" s="15">
        <v>56.3</v>
      </c>
      <c r="G177" s="15">
        <v>49.61</v>
      </c>
      <c r="H177" s="15">
        <v>42.93</v>
      </c>
      <c r="I177" s="14"/>
      <c r="J177" s="15">
        <v>72.98</v>
      </c>
      <c r="K177" s="15">
        <v>86.34</v>
      </c>
      <c r="L177" s="15">
        <v>107.96</v>
      </c>
      <c r="M177" s="54"/>
      <c r="N177" s="15">
        <v>57.025226467000003</v>
      </c>
      <c r="O177" s="15">
        <v>540.78893535999998</v>
      </c>
      <c r="P177" s="15" t="s">
        <v>16</v>
      </c>
      <c r="Q177" s="16" t="s">
        <v>16</v>
      </c>
      <c r="R177" s="37" t="s">
        <v>622</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360</v>
      </c>
      <c r="D178" s="17" t="s">
        <v>258</v>
      </c>
      <c r="E178" s="17">
        <v>0</v>
      </c>
      <c r="F178" s="14">
        <v>3.1</v>
      </c>
      <c r="G178" s="14">
        <v>2.71</v>
      </c>
      <c r="H178" s="14">
        <v>2.33</v>
      </c>
      <c r="I178" s="14"/>
      <c r="J178" s="14">
        <v>3.15</v>
      </c>
      <c r="K178" s="14">
        <v>3.91</v>
      </c>
      <c r="L178" s="14">
        <v>5.15</v>
      </c>
      <c r="M178" s="54"/>
      <c r="N178" s="14">
        <v>32.886479246</v>
      </c>
      <c r="O178" s="31">
        <v>7.0698412273000004</v>
      </c>
      <c r="P178" s="31" t="s">
        <v>13</v>
      </c>
      <c r="Q178" s="17" t="s">
        <v>13</v>
      </c>
      <c r="R178" s="38" t="s">
        <v>623</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351</v>
      </c>
      <c r="D179" s="16" t="s">
        <v>259</v>
      </c>
      <c r="E179" s="16">
        <v>4</v>
      </c>
      <c r="F179" s="15">
        <v>12.07</v>
      </c>
      <c r="G179" s="15">
        <v>10.39</v>
      </c>
      <c r="H179" s="15">
        <v>8.7100000000000009</v>
      </c>
      <c r="I179" s="14"/>
      <c r="J179" s="15">
        <v>12.78</v>
      </c>
      <c r="K179" s="15">
        <v>16.13</v>
      </c>
      <c r="L179" s="15">
        <v>21.55</v>
      </c>
      <c r="M179" s="54"/>
      <c r="N179" s="15">
        <v>44.402759258000003</v>
      </c>
      <c r="O179" s="15">
        <v>12.133212636</v>
      </c>
      <c r="P179" s="15" t="s">
        <v>16</v>
      </c>
      <c r="Q179" s="16" t="s">
        <v>13</v>
      </c>
      <c r="R179" s="37" t="s">
        <v>624</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367</v>
      </c>
      <c r="D180" s="17" t="s">
        <v>260</v>
      </c>
      <c r="E180" s="17">
        <v>2</v>
      </c>
      <c r="F180" s="14">
        <v>7.52</v>
      </c>
      <c r="G180" s="14">
        <v>5.2</v>
      </c>
      <c r="H180" s="14">
        <v>2.89</v>
      </c>
      <c r="I180" s="14"/>
      <c r="J180" s="14">
        <v>7.79</v>
      </c>
      <c r="K180" s="14">
        <v>12.41</v>
      </c>
      <c r="L180" s="14">
        <v>19.89</v>
      </c>
      <c r="M180" s="54"/>
      <c r="N180" s="14">
        <v>35.550027896000003</v>
      </c>
      <c r="O180" s="31">
        <v>24.154544591000001</v>
      </c>
      <c r="P180" s="31" t="s">
        <v>13</v>
      </c>
      <c r="Q180" s="17" t="s">
        <v>13</v>
      </c>
      <c r="R180" s="38" t="s">
        <v>625</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365</v>
      </c>
      <c r="D181" s="16" t="s">
        <v>261</v>
      </c>
      <c r="E181" s="16">
        <v>9</v>
      </c>
      <c r="F181" s="15">
        <v>51.33</v>
      </c>
      <c r="G181" s="15">
        <v>48.05</v>
      </c>
      <c r="H181" s="15">
        <v>44.77</v>
      </c>
      <c r="I181" s="14"/>
      <c r="J181" s="15">
        <v>55.18</v>
      </c>
      <c r="K181" s="15">
        <v>61.73</v>
      </c>
      <c r="L181" s="15">
        <v>72.34</v>
      </c>
      <c r="M181" s="54"/>
      <c r="N181" s="15">
        <v>52.958542317999999</v>
      </c>
      <c r="O181" s="15">
        <v>71.279139364000002</v>
      </c>
      <c r="P181" s="15" t="s">
        <v>16</v>
      </c>
      <c r="Q181" s="16" t="s">
        <v>16</v>
      </c>
      <c r="R181" s="37" t="s">
        <v>626</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347</v>
      </c>
      <c r="D182" s="17" t="s">
        <v>262</v>
      </c>
      <c r="E182" s="17">
        <v>2</v>
      </c>
      <c r="F182" s="14">
        <v>3.72</v>
      </c>
      <c r="G182" s="14">
        <v>3.25</v>
      </c>
      <c r="H182" s="14">
        <v>2.79</v>
      </c>
      <c r="I182" s="14"/>
      <c r="J182" s="14">
        <v>3.82</v>
      </c>
      <c r="K182" s="14">
        <v>4.74</v>
      </c>
      <c r="L182" s="14">
        <v>6.24</v>
      </c>
      <c r="M182" s="54"/>
      <c r="N182" s="14">
        <v>40.875526557999997</v>
      </c>
      <c r="O182" s="31">
        <v>3.7348949545000001</v>
      </c>
      <c r="P182" s="31" t="s">
        <v>13</v>
      </c>
      <c r="Q182" s="17" t="s">
        <v>13</v>
      </c>
      <c r="R182" s="38" t="s">
        <v>627</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362</v>
      </c>
      <c r="D183" s="16" t="s">
        <v>263</v>
      </c>
      <c r="E183" s="16">
        <v>7</v>
      </c>
      <c r="F183" s="15">
        <v>18.07</v>
      </c>
      <c r="G183" s="15">
        <v>16.57</v>
      </c>
      <c r="H183" s="15">
        <v>15.08</v>
      </c>
      <c r="I183" s="14"/>
      <c r="J183" s="15">
        <v>21.95</v>
      </c>
      <c r="K183" s="15">
        <v>24.93</v>
      </c>
      <c r="L183" s="15">
        <v>29.76</v>
      </c>
      <c r="M183" s="54"/>
      <c r="N183" s="15">
        <v>54.945844661999999</v>
      </c>
      <c r="O183" s="15">
        <v>7.1018752272999999</v>
      </c>
      <c r="P183" s="15" t="s">
        <v>16</v>
      </c>
      <c r="Q183" s="16" t="s">
        <v>16</v>
      </c>
      <c r="R183" s="37" t="s">
        <v>628</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366</v>
      </c>
      <c r="D184" s="17" t="s">
        <v>264</v>
      </c>
      <c r="E184" s="17">
        <v>0</v>
      </c>
      <c r="F184" s="14">
        <v>1.57</v>
      </c>
      <c r="G184" s="14">
        <v>1.28</v>
      </c>
      <c r="H184" s="14">
        <v>0.99</v>
      </c>
      <c r="I184" s="14"/>
      <c r="J184" s="14">
        <v>1.62</v>
      </c>
      <c r="K184" s="14">
        <v>2.19</v>
      </c>
      <c r="L184" s="14">
        <v>3.11</v>
      </c>
      <c r="M184" s="54"/>
      <c r="N184" s="14">
        <v>32.371920131000003</v>
      </c>
      <c r="O184" s="31">
        <v>4.6565620908999996</v>
      </c>
      <c r="P184" s="31" t="s">
        <v>13</v>
      </c>
      <c r="Q184" s="17" t="s">
        <v>13</v>
      </c>
      <c r="R184" s="38" t="s">
        <v>629</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372</v>
      </c>
      <c r="D185" s="16" t="s">
        <v>265</v>
      </c>
      <c r="E185" s="16">
        <v>0</v>
      </c>
      <c r="F185" s="15">
        <v>1.17</v>
      </c>
      <c r="G185" s="15">
        <v>0.83</v>
      </c>
      <c r="H185" s="15">
        <v>0.49</v>
      </c>
      <c r="I185" s="14"/>
      <c r="J185" s="15">
        <v>1.22</v>
      </c>
      <c r="K185" s="15">
        <v>1.89</v>
      </c>
      <c r="L185" s="15">
        <v>2.98</v>
      </c>
      <c r="M185" s="54"/>
      <c r="N185" s="15">
        <v>28.050125933</v>
      </c>
      <c r="O185" s="15">
        <v>3.6153155909000003</v>
      </c>
      <c r="P185" s="15" t="s">
        <v>13</v>
      </c>
      <c r="Q185" s="16" t="s">
        <v>13</v>
      </c>
      <c r="R185" s="37" t="s">
        <v>630</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403</v>
      </c>
      <c r="D186" s="17" t="s">
        <v>266</v>
      </c>
      <c r="E186" s="17">
        <v>4</v>
      </c>
      <c r="F186" s="14">
        <v>17.21</v>
      </c>
      <c r="G186" s="14">
        <v>14.6</v>
      </c>
      <c r="H186" s="14">
        <v>11.99</v>
      </c>
      <c r="I186" s="14"/>
      <c r="J186" s="14">
        <v>24.53</v>
      </c>
      <c r="K186" s="14">
        <v>29.74</v>
      </c>
      <c r="L186" s="14">
        <v>38.17</v>
      </c>
      <c r="M186" s="54"/>
      <c r="N186" s="14">
        <v>52.522310652000002</v>
      </c>
      <c r="O186" s="31">
        <v>167.07359718000001</v>
      </c>
      <c r="P186" s="31" t="s">
        <v>13</v>
      </c>
      <c r="Q186" s="17" t="s">
        <v>16</v>
      </c>
      <c r="R186" s="38" t="s">
        <v>631</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415</v>
      </c>
      <c r="D187" s="16" t="s">
        <v>267</v>
      </c>
      <c r="E187" s="16">
        <v>0</v>
      </c>
      <c r="F187" s="15">
        <v>0.37</v>
      </c>
      <c r="G187" s="15">
        <v>0.27</v>
      </c>
      <c r="H187" s="15">
        <v>0.17</v>
      </c>
      <c r="I187" s="14"/>
      <c r="J187" s="15">
        <v>0.39</v>
      </c>
      <c r="K187" s="15">
        <v>0.57999999999999996</v>
      </c>
      <c r="L187" s="15">
        <v>0.89</v>
      </c>
      <c r="M187" s="54"/>
      <c r="N187" s="15">
        <v>39.995681898000001</v>
      </c>
      <c r="O187" s="15">
        <v>6.8166869544999997</v>
      </c>
      <c r="P187" s="15" t="s">
        <v>13</v>
      </c>
      <c r="Q187" s="16" t="s">
        <v>13</v>
      </c>
      <c r="R187" s="37" t="s">
        <v>632</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412</v>
      </c>
      <c r="D188" s="17" t="s">
        <v>268</v>
      </c>
      <c r="E188" s="17">
        <v>0</v>
      </c>
      <c r="F188" s="14">
        <v>4.37</v>
      </c>
      <c r="G188" s="14">
        <v>3.65</v>
      </c>
      <c r="H188" s="14">
        <v>2.93</v>
      </c>
      <c r="I188" s="14"/>
      <c r="J188" s="14">
        <v>4.49</v>
      </c>
      <c r="K188" s="14">
        <v>5.92</v>
      </c>
      <c r="L188" s="14">
        <v>8.24</v>
      </c>
      <c r="M188" s="54"/>
      <c r="N188" s="14">
        <v>34.667428618999999</v>
      </c>
      <c r="O188" s="31">
        <v>15.228744453999999</v>
      </c>
      <c r="P188" s="31" t="s">
        <v>13</v>
      </c>
      <c r="Q188" s="17" t="s">
        <v>13</v>
      </c>
      <c r="R188" s="38" t="s">
        <v>633</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634</v>
      </c>
      <c r="D189" s="16" t="s">
        <v>635</v>
      </c>
      <c r="E189" s="16">
        <v>3</v>
      </c>
      <c r="F189" s="15">
        <v>0.41</v>
      </c>
      <c r="G189" s="15">
        <v>0.05</v>
      </c>
      <c r="H189" s="15">
        <v>-0.3</v>
      </c>
      <c r="I189" s="14"/>
      <c r="J189" s="15">
        <v>0.45</v>
      </c>
      <c r="K189" s="15">
        <v>1.1599999999999999</v>
      </c>
      <c r="L189" s="15">
        <v>2.31</v>
      </c>
      <c r="M189" s="54"/>
      <c r="N189" s="15">
        <v>36.791468735999999</v>
      </c>
      <c r="O189" s="15">
        <v>2.1771963636000002</v>
      </c>
      <c r="P189" s="15" t="s">
        <v>13</v>
      </c>
      <c r="Q189" s="16" t="s">
        <v>13</v>
      </c>
      <c r="R189" s="37" t="s">
        <v>636</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637</v>
      </c>
      <c r="D190" s="17" t="s">
        <v>269</v>
      </c>
      <c r="E190" s="17">
        <v>1</v>
      </c>
      <c r="F190" s="14">
        <v>33.799999999999997</v>
      </c>
      <c r="G190" s="14">
        <v>30.4</v>
      </c>
      <c r="H190" s="14">
        <v>27</v>
      </c>
      <c r="I190" s="14"/>
      <c r="J190" s="14">
        <v>34.85</v>
      </c>
      <c r="K190" s="14">
        <v>41.64</v>
      </c>
      <c r="L190" s="14">
        <v>52.63</v>
      </c>
      <c r="M190" s="54"/>
      <c r="N190" s="14">
        <v>42.592787358999999</v>
      </c>
      <c r="O190" s="31">
        <v>225.11821022999999</v>
      </c>
      <c r="P190" s="31" t="s">
        <v>13</v>
      </c>
      <c r="Q190" s="17" t="s">
        <v>13</v>
      </c>
      <c r="R190" s="38" t="s">
        <v>638</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346</v>
      </c>
      <c r="D191" s="16" t="s">
        <v>270</v>
      </c>
      <c r="E191" s="16">
        <v>5</v>
      </c>
      <c r="F191" s="15">
        <v>8.27</v>
      </c>
      <c r="G191" s="15">
        <v>7.36</v>
      </c>
      <c r="H191" s="15">
        <v>6.46</v>
      </c>
      <c r="I191" s="14"/>
      <c r="J191" s="15">
        <v>8.52</v>
      </c>
      <c r="K191" s="15">
        <v>10.32</v>
      </c>
      <c r="L191" s="15">
        <v>13.25</v>
      </c>
      <c r="M191" s="54"/>
      <c r="N191" s="15">
        <v>34.532821656000003</v>
      </c>
      <c r="O191" s="15">
        <v>10.187250045000001</v>
      </c>
      <c r="P191" s="15" t="s">
        <v>16</v>
      </c>
      <c r="Q191" s="16" t="s">
        <v>13</v>
      </c>
      <c r="R191" s="37" t="s">
        <v>639</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271</v>
      </c>
      <c r="E192" s="17">
        <v>4</v>
      </c>
      <c r="F192" s="14">
        <v>13.17</v>
      </c>
      <c r="G192" s="14">
        <v>11.59</v>
      </c>
      <c r="H192" s="14">
        <v>10.01</v>
      </c>
      <c r="I192" s="14"/>
      <c r="J192" s="14">
        <v>17.260000000000002</v>
      </c>
      <c r="K192" s="14">
        <v>20.41</v>
      </c>
      <c r="L192" s="14">
        <v>25.52</v>
      </c>
      <c r="M192" s="54"/>
      <c r="N192" s="14">
        <v>45.405341909000001</v>
      </c>
      <c r="O192" s="31">
        <v>139.98670504999998</v>
      </c>
      <c r="P192" s="31" t="s">
        <v>13</v>
      </c>
      <c r="Q192" s="17" t="s">
        <v>16</v>
      </c>
      <c r="R192" s="38" t="s">
        <v>640</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272</v>
      </c>
      <c r="D193" s="16" t="s">
        <v>273</v>
      </c>
      <c r="E193" s="16">
        <v>7</v>
      </c>
      <c r="F193" s="15">
        <v>29.15</v>
      </c>
      <c r="G193" s="15">
        <v>26.49</v>
      </c>
      <c r="H193" s="15">
        <v>23.83</v>
      </c>
      <c r="I193" s="14"/>
      <c r="J193" s="15">
        <v>35.31</v>
      </c>
      <c r="K193" s="15">
        <v>40.619999999999997</v>
      </c>
      <c r="L193" s="15">
        <v>49.23</v>
      </c>
      <c r="M193" s="54"/>
      <c r="N193" s="15">
        <v>52.115176251000001</v>
      </c>
      <c r="O193" s="15">
        <v>400.67722791</v>
      </c>
      <c r="P193" s="15" t="s">
        <v>16</v>
      </c>
      <c r="Q193" s="16" t="s">
        <v>16</v>
      </c>
      <c r="R193" s="37" t="s">
        <v>641</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274</v>
      </c>
      <c r="D194" s="17" t="s">
        <v>275</v>
      </c>
      <c r="E194" s="17">
        <v>0</v>
      </c>
      <c r="F194" s="14">
        <v>6.95</v>
      </c>
      <c r="G194" s="14">
        <v>6.3</v>
      </c>
      <c r="H194" s="14">
        <v>5.65</v>
      </c>
      <c r="I194" s="14"/>
      <c r="J194" s="14">
        <v>7.05</v>
      </c>
      <c r="K194" s="14">
        <v>8.34</v>
      </c>
      <c r="L194" s="14">
        <v>10.43</v>
      </c>
      <c r="M194" s="54"/>
      <c r="N194" s="14">
        <v>32.881478397000002</v>
      </c>
      <c r="O194" s="31">
        <v>7.7714258636000002</v>
      </c>
      <c r="P194" s="31" t="s">
        <v>13</v>
      </c>
      <c r="Q194" s="17" t="s">
        <v>13</v>
      </c>
      <c r="R194" s="38" t="s">
        <v>642</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274</v>
      </c>
      <c r="D195" s="16" t="s">
        <v>276</v>
      </c>
      <c r="E195" s="16">
        <v>2</v>
      </c>
      <c r="F195" s="15">
        <v>35.770000000000003</v>
      </c>
      <c r="G195" s="15">
        <v>32.299999999999997</v>
      </c>
      <c r="H195" s="15">
        <v>28.83</v>
      </c>
      <c r="I195" s="14"/>
      <c r="J195" s="15">
        <v>36.35</v>
      </c>
      <c r="K195" s="15">
        <v>43.28</v>
      </c>
      <c r="L195" s="15">
        <v>54.5</v>
      </c>
      <c r="M195" s="54"/>
      <c r="N195" s="15">
        <v>37.135218762999997</v>
      </c>
      <c r="O195" s="15">
        <v>54.174563773000003</v>
      </c>
      <c r="P195" s="15" t="s">
        <v>13</v>
      </c>
      <c r="Q195" s="16" t="s">
        <v>13</v>
      </c>
      <c r="R195" s="37" t="s">
        <v>643</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277</v>
      </c>
      <c r="D196" s="17" t="s">
        <v>440</v>
      </c>
      <c r="E196" s="17">
        <v>0</v>
      </c>
      <c r="F196" s="14">
        <v>12.24</v>
      </c>
      <c r="G196" s="14">
        <v>10.92</v>
      </c>
      <c r="H196" s="14">
        <v>9.61</v>
      </c>
      <c r="I196" s="14"/>
      <c r="J196" s="14">
        <v>12.57</v>
      </c>
      <c r="K196" s="14">
        <v>15.19</v>
      </c>
      <c r="L196" s="14">
        <v>19.440000000000001</v>
      </c>
      <c r="M196" s="54"/>
      <c r="N196" s="14">
        <v>24.754247587999998</v>
      </c>
      <c r="O196" s="31">
        <v>1.3219649091000001</v>
      </c>
      <c r="P196" s="31" t="s">
        <v>13</v>
      </c>
      <c r="Q196" s="17" t="s">
        <v>13</v>
      </c>
      <c r="R196" s="38" t="s">
        <v>644</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277</v>
      </c>
      <c r="D197" s="16" t="s">
        <v>376</v>
      </c>
      <c r="E197" s="16">
        <v>0</v>
      </c>
      <c r="F197" s="15">
        <v>13.26</v>
      </c>
      <c r="G197" s="15">
        <v>12.22</v>
      </c>
      <c r="H197" s="15">
        <v>11.18</v>
      </c>
      <c r="I197" s="14"/>
      <c r="J197" s="15">
        <v>13.6</v>
      </c>
      <c r="K197" s="15">
        <v>15.67</v>
      </c>
      <c r="L197" s="15">
        <v>19.03</v>
      </c>
      <c r="M197" s="54"/>
      <c r="N197" s="15">
        <v>29.963408748999999</v>
      </c>
      <c r="O197" s="15">
        <v>1.7979552272999999</v>
      </c>
      <c r="P197" s="15" t="s">
        <v>13</v>
      </c>
      <c r="Q197" s="16" t="s">
        <v>13</v>
      </c>
      <c r="R197" s="37" t="s">
        <v>645</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277</v>
      </c>
      <c r="D198" s="17" t="s">
        <v>278</v>
      </c>
      <c r="E198" s="17">
        <v>0</v>
      </c>
      <c r="F198" s="14">
        <v>25.47</v>
      </c>
      <c r="G198" s="14">
        <v>23.2</v>
      </c>
      <c r="H198" s="14">
        <v>20.94</v>
      </c>
      <c r="I198" s="14"/>
      <c r="J198" s="14">
        <v>26.05</v>
      </c>
      <c r="K198" s="14">
        <v>30.57</v>
      </c>
      <c r="L198" s="14">
        <v>37.9</v>
      </c>
      <c r="M198" s="54"/>
      <c r="N198" s="14">
        <v>25.979487486</v>
      </c>
      <c r="O198" s="31">
        <v>82.296993044999994</v>
      </c>
      <c r="P198" s="31" t="s">
        <v>13</v>
      </c>
      <c r="Q198" s="17" t="s">
        <v>13</v>
      </c>
      <c r="R198" s="38" t="s">
        <v>646</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279</v>
      </c>
      <c r="D199" s="16" t="s">
        <v>280</v>
      </c>
      <c r="E199" s="16">
        <v>3</v>
      </c>
      <c r="F199" s="15">
        <v>15.17</v>
      </c>
      <c r="G199" s="15">
        <v>12.94</v>
      </c>
      <c r="H199" s="15">
        <v>10.72</v>
      </c>
      <c r="I199" s="14"/>
      <c r="J199" s="15">
        <v>21.39</v>
      </c>
      <c r="K199" s="15">
        <v>25.83</v>
      </c>
      <c r="L199" s="15">
        <v>33.020000000000003</v>
      </c>
      <c r="M199" s="54"/>
      <c r="N199" s="15">
        <v>47.867574527999999</v>
      </c>
      <c r="O199" s="15">
        <v>26.789512999999999</v>
      </c>
      <c r="P199" s="15" t="s">
        <v>13</v>
      </c>
      <c r="Q199" s="16" t="s">
        <v>16</v>
      </c>
      <c r="R199" s="37" t="s">
        <v>647</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398</v>
      </c>
      <c r="D200" s="17" t="s">
        <v>399</v>
      </c>
      <c r="E200" s="17">
        <v>1</v>
      </c>
      <c r="F200" s="14">
        <v>4.43</v>
      </c>
      <c r="G200" s="14">
        <v>4.0999999999999996</v>
      </c>
      <c r="H200" s="14">
        <v>3.78</v>
      </c>
      <c r="I200" s="14"/>
      <c r="J200" s="14">
        <v>4.57</v>
      </c>
      <c r="K200" s="14">
        <v>5.21</v>
      </c>
      <c r="L200" s="14">
        <v>6.26</v>
      </c>
      <c r="M200" s="54"/>
      <c r="N200" s="14">
        <v>24.954957474</v>
      </c>
      <c r="O200" s="31">
        <v>1.8354146364000001</v>
      </c>
      <c r="P200" s="31" t="s">
        <v>13</v>
      </c>
      <c r="Q200" s="17" t="s">
        <v>13</v>
      </c>
      <c r="R200" s="38" t="s">
        <v>648</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441</v>
      </c>
      <c r="D201" s="16" t="s">
        <v>442</v>
      </c>
      <c r="E201" s="16">
        <v>5</v>
      </c>
      <c r="F201" s="15">
        <v>4233.5200000000004</v>
      </c>
      <c r="G201" s="15">
        <v>2958.81</v>
      </c>
      <c r="H201" s="15">
        <v>1684.1</v>
      </c>
      <c r="I201" s="14"/>
      <c r="J201" s="15">
        <v>4422.47</v>
      </c>
      <c r="K201" s="15">
        <v>6971.88</v>
      </c>
      <c r="L201" s="15">
        <v>11097.15</v>
      </c>
      <c r="M201" s="54"/>
      <c r="N201" s="15">
        <v>39.740734985000003</v>
      </c>
      <c r="O201" s="15">
        <v>2.6179694481999998</v>
      </c>
      <c r="P201" s="15" t="s">
        <v>16</v>
      </c>
      <c r="Q201" s="16" t="s">
        <v>13</v>
      </c>
      <c r="R201" s="37" t="s">
        <v>649</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281</v>
      </c>
      <c r="D202" s="17" t="s">
        <v>282</v>
      </c>
      <c r="E202" s="17">
        <v>7</v>
      </c>
      <c r="F202" s="14">
        <v>11.25</v>
      </c>
      <c r="G202" s="14">
        <v>9.81</v>
      </c>
      <c r="H202" s="14">
        <v>8.3800000000000008</v>
      </c>
      <c r="I202" s="14"/>
      <c r="J202" s="14">
        <v>14.14</v>
      </c>
      <c r="K202" s="14">
        <v>17</v>
      </c>
      <c r="L202" s="14">
        <v>21.62</v>
      </c>
      <c r="M202" s="54"/>
      <c r="N202" s="14">
        <v>50.213948504000001</v>
      </c>
      <c r="O202" s="31">
        <v>7.8136454090999994</v>
      </c>
      <c r="P202" s="31" t="s">
        <v>16</v>
      </c>
      <c r="Q202" s="17" t="s">
        <v>16</v>
      </c>
      <c r="R202" s="38" t="s">
        <v>650</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283</v>
      </c>
      <c r="D203" s="16" t="s">
        <v>284</v>
      </c>
      <c r="E203" s="16">
        <v>0</v>
      </c>
      <c r="F203" s="15">
        <v>4.57</v>
      </c>
      <c r="G203" s="15">
        <v>3.48</v>
      </c>
      <c r="H203" s="15">
        <v>2.4</v>
      </c>
      <c r="I203" s="14"/>
      <c r="J203" s="15">
        <v>4.74</v>
      </c>
      <c r="K203" s="15">
        <v>6.9</v>
      </c>
      <c r="L203" s="15">
        <v>10.41</v>
      </c>
      <c r="M203" s="54"/>
      <c r="N203" s="15">
        <v>29.208953126000001</v>
      </c>
      <c r="O203" s="15">
        <v>82.783572773000003</v>
      </c>
      <c r="P203" s="15" t="s">
        <v>13</v>
      </c>
      <c r="Q203" s="16" t="s">
        <v>13</v>
      </c>
      <c r="R203" s="37" t="s">
        <v>651</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285</v>
      </c>
      <c r="D204" s="17" t="s">
        <v>286</v>
      </c>
      <c r="E204" s="17">
        <v>0</v>
      </c>
      <c r="F204" s="14">
        <v>7.45</v>
      </c>
      <c r="G204" s="14">
        <v>5.78</v>
      </c>
      <c r="H204" s="14">
        <v>4.1100000000000003</v>
      </c>
      <c r="I204" s="14"/>
      <c r="J204" s="14">
        <v>7.71</v>
      </c>
      <c r="K204" s="14">
        <v>11.04</v>
      </c>
      <c r="L204" s="14">
        <v>16.440000000000001</v>
      </c>
      <c r="M204" s="54"/>
      <c r="N204" s="14">
        <v>34.8271175</v>
      </c>
      <c r="O204" s="31">
        <v>19.124903955000001</v>
      </c>
      <c r="P204" s="31" t="s">
        <v>13</v>
      </c>
      <c r="Q204" s="17" t="s">
        <v>13</v>
      </c>
      <c r="R204" s="38" t="s">
        <v>652</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391</v>
      </c>
      <c r="D205" s="16" t="s">
        <v>287</v>
      </c>
      <c r="E205" s="16">
        <v>3</v>
      </c>
      <c r="F205" s="15">
        <v>13.05</v>
      </c>
      <c r="G205" s="15">
        <v>10.91</v>
      </c>
      <c r="H205" s="15">
        <v>8.7799999999999994</v>
      </c>
      <c r="I205" s="14"/>
      <c r="J205" s="15">
        <v>13.32</v>
      </c>
      <c r="K205" s="15">
        <v>17.579999999999998</v>
      </c>
      <c r="L205" s="15">
        <v>24.48</v>
      </c>
      <c r="M205" s="54"/>
      <c r="N205" s="15">
        <v>43.361625537000002</v>
      </c>
      <c r="O205" s="15">
        <v>49.621300135999995</v>
      </c>
      <c r="P205" s="15" t="s">
        <v>13</v>
      </c>
      <c r="Q205" s="16" t="s">
        <v>13</v>
      </c>
      <c r="R205" s="37" t="s">
        <v>653</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288</v>
      </c>
      <c r="D206" s="17" t="s">
        <v>289</v>
      </c>
      <c r="E206" s="17">
        <v>4</v>
      </c>
      <c r="F206" s="14">
        <v>19.22</v>
      </c>
      <c r="G206" s="14">
        <v>17.86</v>
      </c>
      <c r="H206" s="14">
        <v>16.5</v>
      </c>
      <c r="I206" s="14"/>
      <c r="J206" s="14">
        <v>20.95</v>
      </c>
      <c r="K206" s="14">
        <v>23.66</v>
      </c>
      <c r="L206" s="14">
        <v>28.05</v>
      </c>
      <c r="M206" s="54"/>
      <c r="N206" s="14">
        <v>50.864019466999999</v>
      </c>
      <c r="O206" s="31">
        <v>95.389913954999997</v>
      </c>
      <c r="P206" s="31" t="s">
        <v>13</v>
      </c>
      <c r="Q206" s="17" t="s">
        <v>16</v>
      </c>
      <c r="R206" s="38" t="s">
        <v>654</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443</v>
      </c>
      <c r="D207" s="16" t="s">
        <v>392</v>
      </c>
      <c r="E207" s="16">
        <v>0</v>
      </c>
      <c r="F207" s="15">
        <v>52.44</v>
      </c>
      <c r="G207" s="15">
        <v>45.73</v>
      </c>
      <c r="H207" s="15">
        <v>39.03</v>
      </c>
      <c r="I207" s="14"/>
      <c r="J207" s="15">
        <v>57.3</v>
      </c>
      <c r="K207" s="15">
        <v>70.7</v>
      </c>
      <c r="L207" s="15">
        <v>92.39</v>
      </c>
      <c r="M207" s="54"/>
      <c r="N207" s="15">
        <v>36.321765824000003</v>
      </c>
      <c r="O207" s="15">
        <v>6.5901551200000004</v>
      </c>
      <c r="P207" s="15" t="s">
        <v>13</v>
      </c>
      <c r="Q207" s="16" t="s">
        <v>13</v>
      </c>
      <c r="R207" s="37" t="s">
        <v>655</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359</v>
      </c>
      <c r="D208" s="17" t="s">
        <v>290</v>
      </c>
      <c r="E208" s="17">
        <v>0</v>
      </c>
      <c r="F208" s="14">
        <v>6.74</v>
      </c>
      <c r="G208" s="14">
        <v>4.3499999999999996</v>
      </c>
      <c r="H208" s="14">
        <v>1.96</v>
      </c>
      <c r="I208" s="14"/>
      <c r="J208" s="14">
        <v>6.98</v>
      </c>
      <c r="K208" s="14">
        <v>11.75</v>
      </c>
      <c r="L208" s="14">
        <v>19.47</v>
      </c>
      <c r="M208" s="54"/>
      <c r="N208" s="14">
        <v>38.227956302000003</v>
      </c>
      <c r="O208" s="31">
        <v>25.696715668</v>
      </c>
      <c r="P208" s="31" t="s">
        <v>13</v>
      </c>
      <c r="Q208" s="17" t="s">
        <v>13</v>
      </c>
      <c r="R208" s="38" t="s">
        <v>656</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291</v>
      </c>
      <c r="D209" s="16" t="s">
        <v>292</v>
      </c>
      <c r="E209" s="16">
        <v>0</v>
      </c>
      <c r="F209" s="15">
        <v>40.1</v>
      </c>
      <c r="G209" s="15">
        <v>34.54</v>
      </c>
      <c r="H209" s="15">
        <v>28.99</v>
      </c>
      <c r="I209" s="14"/>
      <c r="J209" s="15">
        <v>40.98</v>
      </c>
      <c r="K209" s="15">
        <v>52.08</v>
      </c>
      <c r="L209" s="15">
        <v>70.040000000000006</v>
      </c>
      <c r="M209" s="54"/>
      <c r="N209" s="15">
        <v>45.069161932999997</v>
      </c>
      <c r="O209" s="15">
        <v>242.94872768000002</v>
      </c>
      <c r="P209" s="15" t="s">
        <v>13</v>
      </c>
      <c r="Q209" s="16" t="s">
        <v>13</v>
      </c>
      <c r="R209" s="37" t="s">
        <v>657</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444</v>
      </c>
      <c r="D210" s="17" t="s">
        <v>445</v>
      </c>
      <c r="E210" s="17">
        <v>7</v>
      </c>
      <c r="F210" s="14">
        <v>4.01</v>
      </c>
      <c r="G210" s="14">
        <v>3.58</v>
      </c>
      <c r="H210" s="14">
        <v>3.15</v>
      </c>
      <c r="I210" s="14"/>
      <c r="J210" s="14">
        <v>4.84</v>
      </c>
      <c r="K210" s="14">
        <v>5.69</v>
      </c>
      <c r="L210" s="14">
        <v>7.08</v>
      </c>
      <c r="M210" s="54"/>
      <c r="N210" s="14">
        <v>54.109573357000002</v>
      </c>
      <c r="O210" s="31">
        <v>1.8574068635999998</v>
      </c>
      <c r="P210" s="31" t="s">
        <v>13</v>
      </c>
      <c r="Q210" s="17" t="s">
        <v>16</v>
      </c>
      <c r="R210" s="38" t="s">
        <v>658</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293</v>
      </c>
      <c r="D211" s="16" t="s">
        <v>659</v>
      </c>
      <c r="E211" s="16">
        <v>4</v>
      </c>
      <c r="F211" s="15">
        <v>13.11</v>
      </c>
      <c r="G211" s="15">
        <v>12.49</v>
      </c>
      <c r="H211" s="15">
        <v>11.87</v>
      </c>
      <c r="I211" s="14"/>
      <c r="J211" s="15">
        <v>13.34</v>
      </c>
      <c r="K211" s="15">
        <v>14.57</v>
      </c>
      <c r="L211" s="15">
        <v>16.579999999999998</v>
      </c>
      <c r="M211" s="54"/>
      <c r="N211" s="15">
        <v>46.175991461000002</v>
      </c>
      <c r="O211" s="15">
        <v>1.2248706818000001</v>
      </c>
      <c r="P211" s="15" t="s">
        <v>16</v>
      </c>
      <c r="Q211" s="16" t="s">
        <v>13</v>
      </c>
      <c r="R211" s="37" t="s">
        <v>660</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293</v>
      </c>
      <c r="D212" s="17" t="s">
        <v>294</v>
      </c>
      <c r="E212" s="17">
        <v>7</v>
      </c>
      <c r="F212" s="14">
        <v>13.38</v>
      </c>
      <c r="G212" s="14">
        <v>12.69</v>
      </c>
      <c r="H212" s="14">
        <v>12</v>
      </c>
      <c r="I212" s="14"/>
      <c r="J212" s="14">
        <v>14.95</v>
      </c>
      <c r="K212" s="14">
        <v>16.32</v>
      </c>
      <c r="L212" s="14">
        <v>18.53</v>
      </c>
      <c r="M212" s="54"/>
      <c r="N212" s="14">
        <v>49.846589322</v>
      </c>
      <c r="O212" s="31">
        <v>1.8078710909</v>
      </c>
      <c r="P212" s="31" t="s">
        <v>16</v>
      </c>
      <c r="Q212" s="17" t="s">
        <v>16</v>
      </c>
      <c r="R212" s="38" t="s">
        <v>661</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293</v>
      </c>
      <c r="D213" s="16" t="s">
        <v>295</v>
      </c>
      <c r="E213" s="16">
        <v>4</v>
      </c>
      <c r="F213" s="15">
        <v>39.76</v>
      </c>
      <c r="G213" s="15">
        <v>37.72</v>
      </c>
      <c r="H213" s="15">
        <v>35.69</v>
      </c>
      <c r="I213" s="14"/>
      <c r="J213" s="15">
        <v>40.61</v>
      </c>
      <c r="K213" s="15">
        <v>44.67</v>
      </c>
      <c r="L213" s="15">
        <v>51.25</v>
      </c>
      <c r="M213" s="54"/>
      <c r="N213" s="15">
        <v>46.617155230999998</v>
      </c>
      <c r="O213" s="15">
        <v>57.864990454999997</v>
      </c>
      <c r="P213" s="15" t="s">
        <v>16</v>
      </c>
      <c r="Q213" s="16" t="s">
        <v>13</v>
      </c>
      <c r="R213" s="37" t="s">
        <v>662</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296</v>
      </c>
      <c r="D214" s="17" t="s">
        <v>297</v>
      </c>
      <c r="E214" s="17">
        <v>5</v>
      </c>
      <c r="F214" s="14">
        <v>275.33</v>
      </c>
      <c r="G214" s="14">
        <v>243.79</v>
      </c>
      <c r="H214" s="14">
        <v>212.25</v>
      </c>
      <c r="I214" s="14"/>
      <c r="J214" s="14">
        <v>283.35000000000002</v>
      </c>
      <c r="K214" s="14">
        <v>346.42</v>
      </c>
      <c r="L214" s="14">
        <v>448.49</v>
      </c>
      <c r="M214" s="54"/>
      <c r="N214" s="14">
        <v>46.566319472000004</v>
      </c>
      <c r="O214" s="31">
        <v>24.328760085000003</v>
      </c>
      <c r="P214" s="31" t="s">
        <v>16</v>
      </c>
      <c r="Q214" s="17" t="s">
        <v>13</v>
      </c>
      <c r="R214" s="38" t="s">
        <v>663</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664</v>
      </c>
      <c r="D215" s="16" t="s">
        <v>665</v>
      </c>
      <c r="E215" s="16">
        <v>0</v>
      </c>
      <c r="F215" s="15">
        <v>4.57</v>
      </c>
      <c r="G215" s="15">
        <v>3.95</v>
      </c>
      <c r="H215" s="15">
        <v>3.33</v>
      </c>
      <c r="I215" s="14"/>
      <c r="J215" s="15">
        <v>4.75</v>
      </c>
      <c r="K215" s="15">
        <v>5.98</v>
      </c>
      <c r="L215" s="15">
        <v>7.99</v>
      </c>
      <c r="M215" s="54"/>
      <c r="N215" s="15">
        <v>38.720426668000002</v>
      </c>
      <c r="O215" s="15">
        <v>1.5946140909000002</v>
      </c>
      <c r="P215" s="15" t="s">
        <v>13</v>
      </c>
      <c r="Q215" s="16" t="s">
        <v>13</v>
      </c>
      <c r="R215" s="37" t="s">
        <v>666</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298</v>
      </c>
      <c r="D216" s="17" t="s">
        <v>299</v>
      </c>
      <c r="E216" s="17">
        <v>0</v>
      </c>
      <c r="F216" s="14">
        <v>29.5</v>
      </c>
      <c r="G216" s="14">
        <v>25.46</v>
      </c>
      <c r="H216" s="14">
        <v>21.43</v>
      </c>
      <c r="I216" s="14"/>
      <c r="J216" s="14">
        <v>30.24</v>
      </c>
      <c r="K216" s="14">
        <v>38.299999999999997</v>
      </c>
      <c r="L216" s="14">
        <v>51.35</v>
      </c>
      <c r="M216" s="54"/>
      <c r="N216" s="14">
        <v>41.764435110000001</v>
      </c>
      <c r="O216" s="31">
        <v>4.3035713182000004</v>
      </c>
      <c r="P216" s="31" t="s">
        <v>13</v>
      </c>
      <c r="Q216" s="17" t="s">
        <v>13</v>
      </c>
      <c r="R216" s="38" t="s">
        <v>667</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300</v>
      </c>
      <c r="D217" s="16" t="s">
        <v>301</v>
      </c>
      <c r="E217" s="16">
        <v>5</v>
      </c>
      <c r="F217" s="15">
        <v>34.11</v>
      </c>
      <c r="G217" s="15">
        <v>31.3</v>
      </c>
      <c r="H217" s="15">
        <v>28.49</v>
      </c>
      <c r="I217" s="14"/>
      <c r="J217" s="15">
        <v>41.22</v>
      </c>
      <c r="K217" s="15">
        <v>46.83</v>
      </c>
      <c r="L217" s="15">
        <v>55.92</v>
      </c>
      <c r="M217" s="54"/>
      <c r="N217" s="15">
        <v>53.409343409999998</v>
      </c>
      <c r="O217" s="15">
        <v>162.54845605</v>
      </c>
      <c r="P217" s="15" t="s">
        <v>13</v>
      </c>
      <c r="Q217" s="16" t="s">
        <v>16</v>
      </c>
      <c r="R217" s="37" t="s">
        <v>668</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302</v>
      </c>
      <c r="D218" s="17" t="s">
        <v>303</v>
      </c>
      <c r="E218" s="17">
        <v>3</v>
      </c>
      <c r="F218" s="14">
        <v>32.57</v>
      </c>
      <c r="G218" s="14">
        <v>29.16</v>
      </c>
      <c r="H218" s="14">
        <v>25.76</v>
      </c>
      <c r="I218" s="14"/>
      <c r="J218" s="14">
        <v>34.9</v>
      </c>
      <c r="K218" s="14">
        <v>41.7</v>
      </c>
      <c r="L218" s="14">
        <v>52.71</v>
      </c>
      <c r="M218" s="54"/>
      <c r="N218" s="14">
        <v>32.966497035000003</v>
      </c>
      <c r="O218" s="31">
        <v>92.218852318000003</v>
      </c>
      <c r="P218" s="31" t="s">
        <v>16</v>
      </c>
      <c r="Q218" s="17" t="s">
        <v>13</v>
      </c>
      <c r="R218" s="38" t="s">
        <v>669</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304</v>
      </c>
      <c r="D219" s="16" t="s">
        <v>305</v>
      </c>
      <c r="E219" s="16">
        <v>0</v>
      </c>
      <c r="F219" s="15">
        <v>62.8</v>
      </c>
      <c r="G219" s="15">
        <v>57.57</v>
      </c>
      <c r="H219" s="15">
        <v>52.34</v>
      </c>
      <c r="I219" s="14"/>
      <c r="J219" s="15">
        <v>64.47</v>
      </c>
      <c r="K219" s="15">
        <v>74.92</v>
      </c>
      <c r="L219" s="15">
        <v>91.84</v>
      </c>
      <c r="M219" s="54"/>
      <c r="N219" s="15">
        <v>46.066135643999999</v>
      </c>
      <c r="O219" s="15">
        <v>58.112318244000001</v>
      </c>
      <c r="P219" s="15" t="s">
        <v>13</v>
      </c>
      <c r="Q219" s="16" t="s">
        <v>13</v>
      </c>
      <c r="R219" s="37" t="s">
        <v>670</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446</v>
      </c>
      <c r="D220" s="17" t="s">
        <v>447</v>
      </c>
      <c r="E220" s="17">
        <v>4</v>
      </c>
      <c r="F220" s="14">
        <v>174.16</v>
      </c>
      <c r="G220" s="14">
        <v>156.41999999999999</v>
      </c>
      <c r="H220" s="14">
        <v>138.69</v>
      </c>
      <c r="I220" s="14"/>
      <c r="J220" s="14">
        <v>178</v>
      </c>
      <c r="K220" s="14">
        <v>213.46</v>
      </c>
      <c r="L220" s="14">
        <v>270.86</v>
      </c>
      <c r="M220" s="54"/>
      <c r="N220" s="14">
        <v>44.497873660000003</v>
      </c>
      <c r="O220" s="31">
        <v>4.4312504986000008</v>
      </c>
      <c r="P220" s="31" t="s">
        <v>16</v>
      </c>
      <c r="Q220" s="17" t="s">
        <v>13</v>
      </c>
      <c r="R220" s="38" t="s">
        <v>671</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306</v>
      </c>
      <c r="D221" s="16" t="s">
        <v>307</v>
      </c>
      <c r="E221" s="16">
        <v>4</v>
      </c>
      <c r="F221" s="15">
        <v>22.29</v>
      </c>
      <c r="G221" s="15">
        <v>20.079999999999998</v>
      </c>
      <c r="H221" s="15">
        <v>17.87</v>
      </c>
      <c r="I221" s="14"/>
      <c r="J221" s="15">
        <v>28.05</v>
      </c>
      <c r="K221" s="15">
        <v>32.46</v>
      </c>
      <c r="L221" s="15">
        <v>39.61</v>
      </c>
      <c r="M221" s="54"/>
      <c r="N221" s="15">
        <v>49.762059542000003</v>
      </c>
      <c r="O221" s="15">
        <v>116.05808381</v>
      </c>
      <c r="P221" s="15" t="s">
        <v>13</v>
      </c>
      <c r="Q221" s="16" t="s">
        <v>16</v>
      </c>
      <c r="R221" s="37" t="s">
        <v>672</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308</v>
      </c>
      <c r="D222" s="17" t="s">
        <v>309</v>
      </c>
      <c r="E222" s="17">
        <v>5</v>
      </c>
      <c r="F222" s="14">
        <v>28.21</v>
      </c>
      <c r="G222" s="14">
        <v>24.76</v>
      </c>
      <c r="H222" s="14">
        <v>21.31</v>
      </c>
      <c r="I222" s="14"/>
      <c r="J222" s="14">
        <v>37.96</v>
      </c>
      <c r="K222" s="14">
        <v>44.85</v>
      </c>
      <c r="L222" s="14">
        <v>56.01</v>
      </c>
      <c r="M222" s="54"/>
      <c r="N222" s="14">
        <v>49.877602357999997</v>
      </c>
      <c r="O222" s="31">
        <v>135.92526655</v>
      </c>
      <c r="P222" s="31" t="s">
        <v>13</v>
      </c>
      <c r="Q222" s="17" t="s">
        <v>16</v>
      </c>
      <c r="R222" s="38" t="s">
        <v>673</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310</v>
      </c>
      <c r="D223" s="16" t="s">
        <v>311</v>
      </c>
      <c r="E223" s="16">
        <v>0</v>
      </c>
      <c r="F223" s="15">
        <v>14.61</v>
      </c>
      <c r="G223" s="15">
        <v>13.62</v>
      </c>
      <c r="H223" s="15">
        <v>12.64</v>
      </c>
      <c r="I223" s="14"/>
      <c r="J223" s="15">
        <v>15.03</v>
      </c>
      <c r="K223" s="15">
        <v>16.989999999999998</v>
      </c>
      <c r="L223" s="15">
        <v>20.170000000000002</v>
      </c>
      <c r="M223" s="54"/>
      <c r="N223" s="15">
        <v>41.170067824</v>
      </c>
      <c r="O223" s="15">
        <v>8.719239</v>
      </c>
      <c r="P223" s="15" t="s">
        <v>13</v>
      </c>
      <c r="Q223" s="16" t="s">
        <v>13</v>
      </c>
      <c r="R223" s="37" t="s">
        <v>674</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448</v>
      </c>
      <c r="D224" s="17" t="s">
        <v>449</v>
      </c>
      <c r="E224" s="17">
        <v>4</v>
      </c>
      <c r="F224" s="14">
        <v>4.2300000000000004</v>
      </c>
      <c r="G224" s="14">
        <v>3.19</v>
      </c>
      <c r="H224" s="14">
        <v>2.15</v>
      </c>
      <c r="I224" s="14"/>
      <c r="J224" s="14">
        <v>7.2</v>
      </c>
      <c r="K224" s="14">
        <v>9.27</v>
      </c>
      <c r="L224" s="14">
        <v>12.62</v>
      </c>
      <c r="M224" s="54"/>
      <c r="N224" s="14">
        <v>58.171427995000002</v>
      </c>
      <c r="O224" s="31">
        <v>1.1934270909</v>
      </c>
      <c r="P224" s="31" t="s">
        <v>13</v>
      </c>
      <c r="Q224" s="17" t="s">
        <v>16</v>
      </c>
      <c r="R224" s="38" t="s">
        <v>675</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312</v>
      </c>
      <c r="D225" s="16" t="s">
        <v>313</v>
      </c>
      <c r="E225" s="16">
        <v>6</v>
      </c>
      <c r="F225" s="15">
        <v>13.93</v>
      </c>
      <c r="G225" s="15">
        <v>12.24</v>
      </c>
      <c r="H225" s="15">
        <v>10.56</v>
      </c>
      <c r="I225" s="14"/>
      <c r="J225" s="15">
        <v>16.03</v>
      </c>
      <c r="K225" s="15">
        <v>19.39</v>
      </c>
      <c r="L225" s="15">
        <v>24.83</v>
      </c>
      <c r="M225" s="54"/>
      <c r="N225" s="15">
        <v>47.905308873999999</v>
      </c>
      <c r="O225" s="15">
        <v>11.831314545</v>
      </c>
      <c r="P225" s="15" t="s">
        <v>16</v>
      </c>
      <c r="Q225" s="16" t="s">
        <v>16</v>
      </c>
      <c r="R225" s="37" t="s">
        <v>676</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314</v>
      </c>
      <c r="D226" s="17" t="s">
        <v>315</v>
      </c>
      <c r="E226" s="17">
        <v>10</v>
      </c>
      <c r="F226" s="14">
        <v>28.3</v>
      </c>
      <c r="G226" s="14">
        <v>26.04</v>
      </c>
      <c r="H226" s="14">
        <v>23.78</v>
      </c>
      <c r="I226" s="14"/>
      <c r="J226" s="14">
        <v>30.81</v>
      </c>
      <c r="K226" s="14">
        <v>35.32</v>
      </c>
      <c r="L226" s="14">
        <v>42.62</v>
      </c>
      <c r="M226" s="54"/>
      <c r="N226" s="14">
        <v>84.899915338</v>
      </c>
      <c r="O226" s="31">
        <v>159.25288691</v>
      </c>
      <c r="P226" s="31" t="s">
        <v>16</v>
      </c>
      <c r="Q226" s="17" t="s">
        <v>16</v>
      </c>
      <c r="R226" s="38" t="s">
        <v>677</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316</v>
      </c>
      <c r="D227" s="16" t="s">
        <v>317</v>
      </c>
      <c r="E227" s="16">
        <v>9</v>
      </c>
      <c r="F227" s="15">
        <v>5.78</v>
      </c>
      <c r="G227" s="15">
        <v>4.9800000000000004</v>
      </c>
      <c r="H227" s="15">
        <v>4.1900000000000004</v>
      </c>
      <c r="I227" s="14"/>
      <c r="J227" s="15">
        <v>7.76</v>
      </c>
      <c r="K227" s="15">
        <v>9.34</v>
      </c>
      <c r="L227" s="15">
        <v>11.9</v>
      </c>
      <c r="M227" s="54"/>
      <c r="N227" s="15">
        <v>58.801836035999997</v>
      </c>
      <c r="O227" s="15">
        <v>3.8132962726999997</v>
      </c>
      <c r="P227" s="15" t="s">
        <v>16</v>
      </c>
      <c r="Q227" s="16" t="s">
        <v>16</v>
      </c>
      <c r="R227" s="37" t="s">
        <v>678</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318</v>
      </c>
      <c r="D228" s="17" t="s">
        <v>319</v>
      </c>
      <c r="E228" s="17">
        <v>5</v>
      </c>
      <c r="F228" s="14">
        <v>59.36</v>
      </c>
      <c r="G228" s="14">
        <v>55.1</v>
      </c>
      <c r="H228" s="14">
        <v>50.85</v>
      </c>
      <c r="I228" s="14"/>
      <c r="J228" s="14">
        <v>70.81</v>
      </c>
      <c r="K228" s="14">
        <v>79.31</v>
      </c>
      <c r="L228" s="14">
        <v>93.08</v>
      </c>
      <c r="M228" s="54"/>
      <c r="N228" s="14">
        <v>57.621309414000002</v>
      </c>
      <c r="O228" s="31">
        <v>8.9604552726999991</v>
      </c>
      <c r="P228" s="31" t="s">
        <v>13</v>
      </c>
      <c r="Q228" s="17" t="s">
        <v>16</v>
      </c>
      <c r="R228" s="38" t="s">
        <v>679</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320</v>
      </c>
      <c r="D229" s="16" t="s">
        <v>345</v>
      </c>
      <c r="E229" s="16">
        <v>3</v>
      </c>
      <c r="F229" s="15">
        <v>7.38</v>
      </c>
      <c r="G229" s="15">
        <v>5.88</v>
      </c>
      <c r="H229" s="15">
        <v>4.3899999999999997</v>
      </c>
      <c r="I229" s="14"/>
      <c r="J229" s="15">
        <v>7.6</v>
      </c>
      <c r="K229" s="15">
        <v>10.58</v>
      </c>
      <c r="L229" s="15">
        <v>15.41</v>
      </c>
      <c r="M229" s="54"/>
      <c r="N229" s="15">
        <v>31.047176593</v>
      </c>
      <c r="O229" s="15">
        <v>3.9651539544999999</v>
      </c>
      <c r="P229" s="15" t="s">
        <v>16</v>
      </c>
      <c r="Q229" s="16" t="s">
        <v>13</v>
      </c>
      <c r="R229" s="37" t="s">
        <v>680</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320</v>
      </c>
      <c r="D230" s="17" t="s">
        <v>321</v>
      </c>
      <c r="E230" s="17">
        <v>3</v>
      </c>
      <c r="F230" s="14">
        <v>8.17</v>
      </c>
      <c r="G230" s="14">
        <v>6.28</v>
      </c>
      <c r="H230" s="14">
        <v>4.4000000000000004</v>
      </c>
      <c r="I230" s="14"/>
      <c r="J230" s="14">
        <v>8.44</v>
      </c>
      <c r="K230" s="14">
        <v>12.2</v>
      </c>
      <c r="L230" s="14">
        <v>18.3</v>
      </c>
      <c r="M230" s="54"/>
      <c r="N230" s="14">
        <v>30.584194454999999</v>
      </c>
      <c r="O230" s="31">
        <v>122.0668419</v>
      </c>
      <c r="P230" s="31" t="s">
        <v>16</v>
      </c>
      <c r="Q230" s="17" t="s">
        <v>13</v>
      </c>
      <c r="R230" s="38" t="s">
        <v>681</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322</v>
      </c>
      <c r="D231" s="16" t="s">
        <v>323</v>
      </c>
      <c r="E231" s="16">
        <v>0</v>
      </c>
      <c r="F231" s="15">
        <v>72.349999999999994</v>
      </c>
      <c r="G231" s="15">
        <v>66.97</v>
      </c>
      <c r="H231" s="15">
        <v>61.59</v>
      </c>
      <c r="I231" s="14"/>
      <c r="J231" s="15">
        <v>75.22</v>
      </c>
      <c r="K231" s="15">
        <v>85.97</v>
      </c>
      <c r="L231" s="15">
        <v>103.37</v>
      </c>
      <c r="M231" s="54"/>
      <c r="N231" s="15">
        <v>20.450228899999999</v>
      </c>
      <c r="O231" s="15">
        <v>1385.2273498</v>
      </c>
      <c r="P231" s="15" t="s">
        <v>13</v>
      </c>
      <c r="Q231" s="16" t="s">
        <v>13</v>
      </c>
      <c r="R231" s="37" t="s">
        <v>682</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324</v>
      </c>
      <c r="D232" s="17" t="s">
        <v>325</v>
      </c>
      <c r="E232" s="17">
        <v>2</v>
      </c>
      <c r="F232" s="14">
        <v>17</v>
      </c>
      <c r="G232" s="14">
        <v>15.58</v>
      </c>
      <c r="H232" s="14">
        <v>14.17</v>
      </c>
      <c r="I232" s="14"/>
      <c r="J232" s="14">
        <v>17.190000000000001</v>
      </c>
      <c r="K232" s="14">
        <v>20.010000000000002</v>
      </c>
      <c r="L232" s="14">
        <v>24.59</v>
      </c>
      <c r="M232" s="54"/>
      <c r="N232" s="14">
        <v>45.591187716</v>
      </c>
      <c r="O232" s="31">
        <v>4.0908469544999999</v>
      </c>
      <c r="P232" s="31" t="s">
        <v>13</v>
      </c>
      <c r="Q232" s="17" t="s">
        <v>13</v>
      </c>
      <c r="R232" s="38" t="s">
        <v>683</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326</v>
      </c>
      <c r="D233" s="16" t="s">
        <v>327</v>
      </c>
      <c r="E233" s="16">
        <v>1</v>
      </c>
      <c r="F233" s="15">
        <v>2.77</v>
      </c>
      <c r="G233" s="15">
        <v>2.16</v>
      </c>
      <c r="H233" s="15">
        <v>1.55</v>
      </c>
      <c r="I233" s="14"/>
      <c r="J233" s="15">
        <v>2.88</v>
      </c>
      <c r="K233" s="15">
        <v>4.09</v>
      </c>
      <c r="L233" s="15">
        <v>6.05</v>
      </c>
      <c r="M233" s="54"/>
      <c r="N233" s="15">
        <v>43.910706775000001</v>
      </c>
      <c r="O233" s="15">
        <v>34.659949636</v>
      </c>
      <c r="P233" s="15" t="s">
        <v>13</v>
      </c>
      <c r="Q233" s="16" t="s">
        <v>13</v>
      </c>
      <c r="R233" s="37" t="s">
        <v>684</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328</v>
      </c>
      <c r="D234" s="17" t="s">
        <v>329</v>
      </c>
      <c r="E234" s="17">
        <v>10</v>
      </c>
      <c r="F234" s="14">
        <v>30.79</v>
      </c>
      <c r="G234" s="14">
        <v>28.77</v>
      </c>
      <c r="H234" s="14">
        <v>26.76</v>
      </c>
      <c r="I234" s="14"/>
      <c r="J234" s="14">
        <v>33.65</v>
      </c>
      <c r="K234" s="14">
        <v>37.67</v>
      </c>
      <c r="L234" s="14">
        <v>44.19</v>
      </c>
      <c r="M234" s="54"/>
      <c r="N234" s="14">
        <v>74.466367583999997</v>
      </c>
      <c r="O234" s="31">
        <v>237.97513409000001</v>
      </c>
      <c r="P234" s="31" t="s">
        <v>16</v>
      </c>
      <c r="Q234" s="17" t="s">
        <v>16</v>
      </c>
      <c r="R234" s="38" t="s">
        <v>685</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686</v>
      </c>
      <c r="D235" s="16" t="s">
        <v>687</v>
      </c>
      <c r="E235" s="16">
        <v>7</v>
      </c>
      <c r="F235" s="15">
        <v>89.1</v>
      </c>
      <c r="G235" s="15">
        <v>83.31</v>
      </c>
      <c r="H235" s="15">
        <v>77.52</v>
      </c>
      <c r="I235" s="14"/>
      <c r="J235" s="15">
        <v>94.34</v>
      </c>
      <c r="K235" s="15">
        <v>105.91</v>
      </c>
      <c r="L235" s="15">
        <v>124.63</v>
      </c>
      <c r="M235" s="54"/>
      <c r="N235" s="15">
        <v>54.859740514999999</v>
      </c>
      <c r="O235" s="15">
        <v>1.3781319814000002</v>
      </c>
      <c r="P235" s="15" t="s">
        <v>16</v>
      </c>
      <c r="Q235" s="16" t="s">
        <v>16</v>
      </c>
      <c r="R235" s="37" t="s">
        <v>688</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330</v>
      </c>
      <c r="D236" s="17" t="s">
        <v>331</v>
      </c>
      <c r="E236" s="17">
        <v>0</v>
      </c>
      <c r="F236" s="14">
        <v>12.62</v>
      </c>
      <c r="G236" s="14">
        <v>11.51</v>
      </c>
      <c r="H236" s="14">
        <v>10.41</v>
      </c>
      <c r="I236" s="14"/>
      <c r="J236" s="14">
        <v>13.08</v>
      </c>
      <c r="K236" s="14">
        <v>15.28</v>
      </c>
      <c r="L236" s="14">
        <v>18.84</v>
      </c>
      <c r="M236" s="54"/>
      <c r="N236" s="14">
        <v>42.641278391999997</v>
      </c>
      <c r="O236" s="31">
        <v>8.2612612273000003</v>
      </c>
      <c r="P236" s="31" t="s">
        <v>13</v>
      </c>
      <c r="Q236" s="17" t="s">
        <v>13</v>
      </c>
      <c r="R236" s="38" t="s">
        <v>689</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332</v>
      </c>
      <c r="D237" s="16" t="s">
        <v>333</v>
      </c>
      <c r="E237" s="16">
        <v>4</v>
      </c>
      <c r="F237" s="15">
        <v>22.07</v>
      </c>
      <c r="G237" s="15">
        <v>18.46</v>
      </c>
      <c r="H237" s="15">
        <v>14.86</v>
      </c>
      <c r="I237" s="14"/>
      <c r="J237" s="15">
        <v>31.7</v>
      </c>
      <c r="K237" s="15">
        <v>38.9</v>
      </c>
      <c r="L237" s="15">
        <v>50.56</v>
      </c>
      <c r="M237" s="54"/>
      <c r="N237" s="15">
        <v>45.837441212999998</v>
      </c>
      <c r="O237" s="15">
        <v>56.854452772999998</v>
      </c>
      <c r="P237" s="15" t="s">
        <v>13</v>
      </c>
      <c r="Q237" s="16" t="s">
        <v>16</v>
      </c>
      <c r="R237" s="37" t="s">
        <v>690</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691</v>
      </c>
      <c r="D238" s="17" t="s">
        <v>692</v>
      </c>
      <c r="E238" s="17">
        <v>0</v>
      </c>
      <c r="F238" s="14">
        <v>0.59</v>
      </c>
      <c r="G238" s="14">
        <v>0.19</v>
      </c>
      <c r="H238" s="14">
        <v>-0.19</v>
      </c>
      <c r="I238" s="14"/>
      <c r="J238" s="14">
        <v>0.64</v>
      </c>
      <c r="K238" s="14">
        <v>1.42</v>
      </c>
      <c r="L238" s="14">
        <v>2.69</v>
      </c>
      <c r="M238" s="54"/>
      <c r="N238" s="14">
        <v>22.031748184000001</v>
      </c>
      <c r="O238" s="31">
        <v>2.6520476818000001</v>
      </c>
      <c r="P238" s="31" t="s">
        <v>13</v>
      </c>
      <c r="Q238" s="17" t="s">
        <v>13</v>
      </c>
      <c r="R238" s="38" t="s">
        <v>693</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334</v>
      </c>
      <c r="D239" s="16" t="s">
        <v>335</v>
      </c>
      <c r="E239" s="16">
        <v>0</v>
      </c>
      <c r="F239" s="15">
        <v>13.54</v>
      </c>
      <c r="G239" s="15">
        <v>12.06</v>
      </c>
      <c r="H239" s="15">
        <v>10.59</v>
      </c>
      <c r="I239" s="14"/>
      <c r="J239" s="15">
        <v>13.85</v>
      </c>
      <c r="K239" s="15">
        <v>16.79</v>
      </c>
      <c r="L239" s="15">
        <v>21.56</v>
      </c>
      <c r="M239" s="54"/>
      <c r="N239" s="15">
        <v>29.292134303000001</v>
      </c>
      <c r="O239" s="15">
        <v>17.860016318000003</v>
      </c>
      <c r="P239" s="15" t="s">
        <v>13</v>
      </c>
      <c r="Q239" s="16" t="s">
        <v>13</v>
      </c>
      <c r="R239" s="37" t="s">
        <v>694</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336</v>
      </c>
      <c r="D240" s="17" t="s">
        <v>337</v>
      </c>
      <c r="E240" s="17">
        <v>7</v>
      </c>
      <c r="F240" s="14">
        <v>45.12</v>
      </c>
      <c r="G240" s="14">
        <v>41.4</v>
      </c>
      <c r="H240" s="14">
        <v>37.69</v>
      </c>
      <c r="I240" s="14"/>
      <c r="J240" s="14">
        <v>53.21</v>
      </c>
      <c r="K240" s="14">
        <v>60.63</v>
      </c>
      <c r="L240" s="14">
        <v>72.66</v>
      </c>
      <c r="M240" s="54"/>
      <c r="N240" s="14">
        <v>46.042969943000003</v>
      </c>
      <c r="O240" s="31">
        <v>308.39177236</v>
      </c>
      <c r="P240" s="31" t="s">
        <v>16</v>
      </c>
      <c r="Q240" s="17" t="s">
        <v>16</v>
      </c>
      <c r="R240" s="38" t="s">
        <v>695</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450</v>
      </c>
      <c r="D241" s="16" t="s">
        <v>451</v>
      </c>
      <c r="E241" s="16">
        <v>5</v>
      </c>
      <c r="F241" s="15">
        <v>2648.25</v>
      </c>
      <c r="G241" s="15">
        <v>1757.49</v>
      </c>
      <c r="H241" s="15">
        <v>866.73</v>
      </c>
      <c r="I241" s="14"/>
      <c r="J241" s="15">
        <v>2882.01</v>
      </c>
      <c r="K241" s="15">
        <v>4663.5200000000004</v>
      </c>
      <c r="L241" s="15">
        <v>7546.23</v>
      </c>
      <c r="M241" s="54"/>
      <c r="N241" s="15">
        <v>41.585705484999998</v>
      </c>
      <c r="O241" s="15">
        <v>4.6633970013999999</v>
      </c>
      <c r="P241" s="15" t="s">
        <v>16</v>
      </c>
      <c r="Q241" s="16" t="s">
        <v>13</v>
      </c>
      <c r="R241" s="37" t="s">
        <v>696</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338</v>
      </c>
      <c r="D242" s="17" t="s">
        <v>339</v>
      </c>
      <c r="E242" s="17">
        <v>4</v>
      </c>
      <c r="F242" s="14">
        <v>8.18</v>
      </c>
      <c r="G242" s="14">
        <v>7.52</v>
      </c>
      <c r="H242" s="14">
        <v>6.86</v>
      </c>
      <c r="I242" s="14"/>
      <c r="J242" s="14">
        <v>9.4499999999999993</v>
      </c>
      <c r="K242" s="14">
        <v>10.76</v>
      </c>
      <c r="L242" s="14">
        <v>12.88</v>
      </c>
      <c r="M242" s="54"/>
      <c r="N242" s="14">
        <v>67.720790375999997</v>
      </c>
      <c r="O242" s="31">
        <v>2.6761546364000002</v>
      </c>
      <c r="P242" s="31" t="s">
        <v>13</v>
      </c>
      <c r="Q242" s="17" t="s">
        <v>16</v>
      </c>
      <c r="R242" s="38" t="s">
        <v>697</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340</v>
      </c>
      <c r="D243" s="16" t="s">
        <v>341</v>
      </c>
      <c r="E243" s="16">
        <v>1</v>
      </c>
      <c r="F243" s="15" t="s">
        <v>29</v>
      </c>
      <c r="G243" s="15" t="s">
        <v>29</v>
      </c>
      <c r="H243" s="15" t="s">
        <v>29</v>
      </c>
      <c r="I243" s="14"/>
      <c r="J243" s="15" t="s">
        <v>29</v>
      </c>
      <c r="K243" s="15" t="s">
        <v>29</v>
      </c>
      <c r="L243" s="15" t="s">
        <v>29</v>
      </c>
      <c r="M243" s="54"/>
      <c r="N243" s="15" t="s">
        <v>29</v>
      </c>
      <c r="O243" s="15" t="s">
        <v>29</v>
      </c>
      <c r="P243" s="15" t="s">
        <v>29</v>
      </c>
      <c r="Q243" s="16" t="s">
        <v>29</v>
      </c>
      <c r="R243" s="37" t="s">
        <v>30</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342</v>
      </c>
      <c r="D244" s="17" t="s">
        <v>343</v>
      </c>
      <c r="E244" s="17">
        <v>0</v>
      </c>
      <c r="F244" s="14">
        <v>8.1300000000000008</v>
      </c>
      <c r="G244" s="14">
        <v>6.64</v>
      </c>
      <c r="H244" s="14">
        <v>5.15</v>
      </c>
      <c r="I244" s="14"/>
      <c r="J244" s="14">
        <v>8.36</v>
      </c>
      <c r="K244" s="14">
        <v>11.33</v>
      </c>
      <c r="L244" s="14">
        <v>16.149999999999999</v>
      </c>
      <c r="M244" s="54"/>
      <c r="N244" s="14">
        <v>32.570090579000002</v>
      </c>
      <c r="O244" s="31">
        <v>31.158291409</v>
      </c>
      <c r="P244" s="31" t="s">
        <v>13</v>
      </c>
      <c r="Q244" s="17" t="s">
        <v>13</v>
      </c>
      <c r="R244" s="38" t="s">
        <v>698</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452</v>
      </c>
      <c r="D245" s="16" t="s">
        <v>453</v>
      </c>
      <c r="E245" s="16">
        <v>4</v>
      </c>
      <c r="F245" s="15">
        <v>89.23</v>
      </c>
      <c r="G245" s="15">
        <v>84.03</v>
      </c>
      <c r="H245" s="15">
        <v>78.84</v>
      </c>
      <c r="I245" s="14"/>
      <c r="J245" s="15">
        <v>91.03</v>
      </c>
      <c r="K245" s="15">
        <v>101.41</v>
      </c>
      <c r="L245" s="15">
        <v>118.21</v>
      </c>
      <c r="M245" s="54"/>
      <c r="N245" s="15">
        <v>41.962010374000002</v>
      </c>
      <c r="O245" s="15">
        <v>12.576288537</v>
      </c>
      <c r="P245" s="15" t="s">
        <v>16</v>
      </c>
      <c r="Q245" s="16" t="s">
        <v>13</v>
      </c>
      <c r="R245" s="37" t="s">
        <v>699</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454</v>
      </c>
      <c r="D246" s="17" t="s">
        <v>455</v>
      </c>
      <c r="E246" s="17">
        <v>1</v>
      </c>
      <c r="F246" s="14">
        <v>38.04</v>
      </c>
      <c r="G246" s="14">
        <v>34.49</v>
      </c>
      <c r="H246" s="14">
        <v>30.95</v>
      </c>
      <c r="I246" s="14"/>
      <c r="J246" s="14">
        <v>38.58</v>
      </c>
      <c r="K246" s="14">
        <v>45.66</v>
      </c>
      <c r="L246" s="14">
        <v>57.12</v>
      </c>
      <c r="M246" s="54"/>
      <c r="N246" s="14">
        <v>45.018268909</v>
      </c>
      <c r="O246" s="31">
        <v>3.0018018618000002</v>
      </c>
      <c r="P246" s="31" t="s">
        <v>13</v>
      </c>
      <c r="Q246" s="17" t="s">
        <v>13</v>
      </c>
      <c r="R246" s="38" t="s">
        <v>700</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701</v>
      </c>
      <c r="D247" s="16" t="s">
        <v>702</v>
      </c>
      <c r="E247" s="16">
        <v>7</v>
      </c>
      <c r="F247" s="15">
        <v>107.6</v>
      </c>
      <c r="G247" s="15">
        <v>103.48</v>
      </c>
      <c r="H247" s="15">
        <v>99.37</v>
      </c>
      <c r="I247" s="14"/>
      <c r="J247" s="15">
        <v>109.72</v>
      </c>
      <c r="K247" s="15">
        <v>117.94</v>
      </c>
      <c r="L247" s="15">
        <v>131.26</v>
      </c>
      <c r="M247" s="54"/>
      <c r="N247" s="15">
        <v>52.977935529</v>
      </c>
      <c r="O247" s="15">
        <v>3.1065160055000001</v>
      </c>
      <c r="P247" s="15" t="s">
        <v>16</v>
      </c>
      <c r="Q247" s="16" t="s">
        <v>16</v>
      </c>
      <c r="R247" s="37" t="s">
        <v>703</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418</v>
      </c>
      <c r="D248" s="17" t="s">
        <v>419</v>
      </c>
      <c r="E248" s="17">
        <v>0</v>
      </c>
      <c r="F248" s="14">
        <v>36.630000000000003</v>
      </c>
      <c r="G248" s="14">
        <v>33.299999999999997</v>
      </c>
      <c r="H248" s="14">
        <v>29.98</v>
      </c>
      <c r="I248" s="14"/>
      <c r="J248" s="14">
        <v>37.89</v>
      </c>
      <c r="K248" s="14">
        <v>44.53</v>
      </c>
      <c r="L248" s="14">
        <v>55.29</v>
      </c>
      <c r="M248" s="54"/>
      <c r="N248" s="14">
        <v>29.606386844999999</v>
      </c>
      <c r="O248" s="31">
        <v>1.4782640932</v>
      </c>
      <c r="P248" s="31" t="s">
        <v>13</v>
      </c>
      <c r="Q248" s="17" t="s">
        <v>13</v>
      </c>
      <c r="R248" s="38" t="s">
        <v>704</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705</v>
      </c>
      <c r="D249" s="16" t="s">
        <v>706</v>
      </c>
      <c r="E249" s="16">
        <v>1</v>
      </c>
      <c r="F249" s="15">
        <v>71.5</v>
      </c>
      <c r="G249" s="15">
        <v>63.92</v>
      </c>
      <c r="H249" s="15">
        <v>56.35</v>
      </c>
      <c r="I249" s="14"/>
      <c r="J249" s="15">
        <v>72.36</v>
      </c>
      <c r="K249" s="15">
        <v>87.5</v>
      </c>
      <c r="L249" s="15">
        <v>112</v>
      </c>
      <c r="M249" s="54"/>
      <c r="N249" s="15">
        <v>46.861578946000002</v>
      </c>
      <c r="O249" s="15">
        <v>10.318239659000001</v>
      </c>
      <c r="P249" s="15" t="s">
        <v>13</v>
      </c>
      <c r="Q249" s="16" t="s">
        <v>13</v>
      </c>
      <c r="R249" s="37" t="s">
        <v>707</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708</v>
      </c>
      <c r="D250" s="17" t="s">
        <v>709</v>
      </c>
      <c r="E250" s="17">
        <v>4</v>
      </c>
      <c r="F250" s="14">
        <v>25.56</v>
      </c>
      <c r="G250" s="14">
        <v>21.62</v>
      </c>
      <c r="H250" s="14">
        <v>17.68</v>
      </c>
      <c r="I250" s="14"/>
      <c r="J250" s="14">
        <v>35.56</v>
      </c>
      <c r="K250" s="14">
        <v>43.43</v>
      </c>
      <c r="L250" s="14">
        <v>56.17</v>
      </c>
      <c r="M250" s="54"/>
      <c r="N250" s="14">
        <v>51.581667645000003</v>
      </c>
      <c r="O250" s="31">
        <v>6.4351911332</v>
      </c>
      <c r="P250" s="31" t="s">
        <v>13</v>
      </c>
      <c r="Q250" s="17" t="s">
        <v>16</v>
      </c>
      <c r="R250" s="38" t="s">
        <v>710</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711</v>
      </c>
      <c r="D251" s="16" t="s">
        <v>712</v>
      </c>
      <c r="E251" s="16">
        <v>4</v>
      </c>
      <c r="F251" s="15">
        <v>41.04</v>
      </c>
      <c r="G251" s="15">
        <v>36.65</v>
      </c>
      <c r="H251" s="15">
        <v>32.26</v>
      </c>
      <c r="I251" s="14"/>
      <c r="J251" s="15">
        <v>53</v>
      </c>
      <c r="K251" s="15">
        <v>61.77</v>
      </c>
      <c r="L251" s="15">
        <v>75.97</v>
      </c>
      <c r="M251" s="54"/>
      <c r="N251" s="15">
        <v>47.594023814000003</v>
      </c>
      <c r="O251" s="15">
        <v>15.617324184999999</v>
      </c>
      <c r="P251" s="15" t="s">
        <v>13</v>
      </c>
      <c r="Q251" s="16" t="s">
        <v>16</v>
      </c>
      <c r="R251" s="37" t="s">
        <v>713</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714</v>
      </c>
      <c r="D252" s="17" t="s">
        <v>715</v>
      </c>
      <c r="E252" s="17">
        <v>5</v>
      </c>
      <c r="F252" s="14">
        <v>36.200000000000003</v>
      </c>
      <c r="G252" s="14">
        <v>29.91</v>
      </c>
      <c r="H252" s="14">
        <v>23.62</v>
      </c>
      <c r="I252" s="14"/>
      <c r="J252" s="14">
        <v>37.64</v>
      </c>
      <c r="K252" s="14">
        <v>50.21</v>
      </c>
      <c r="L252" s="14">
        <v>70.55</v>
      </c>
      <c r="M252" s="54"/>
      <c r="N252" s="14">
        <v>43.441974182000003</v>
      </c>
      <c r="O252" s="31">
        <v>8.6156781095999992</v>
      </c>
      <c r="P252" s="31" t="s">
        <v>16</v>
      </c>
      <c r="Q252" s="17" t="s">
        <v>13</v>
      </c>
      <c r="R252" s="38" t="s">
        <v>716</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717</v>
      </c>
      <c r="D253" s="16" t="s">
        <v>718</v>
      </c>
      <c r="E253" s="16">
        <v>1</v>
      </c>
      <c r="F253" s="15">
        <v>53.35</v>
      </c>
      <c r="G253" s="15">
        <v>47.55</v>
      </c>
      <c r="H253" s="15">
        <v>41.76</v>
      </c>
      <c r="I253" s="14"/>
      <c r="J253" s="15">
        <v>54.58</v>
      </c>
      <c r="K253" s="15">
        <v>66.16</v>
      </c>
      <c r="L253" s="15">
        <v>84.9</v>
      </c>
      <c r="M253" s="54"/>
      <c r="N253" s="15">
        <v>46.946244599000003</v>
      </c>
      <c r="O253" s="15">
        <v>1.4396024763999999</v>
      </c>
      <c r="P253" s="15" t="s">
        <v>13</v>
      </c>
      <c r="Q253" s="16" t="s">
        <v>13</v>
      </c>
      <c r="R253" s="37" t="s">
        <v>719</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720</v>
      </c>
      <c r="D254" s="17" t="s">
        <v>721</v>
      </c>
      <c r="E254" s="17">
        <v>4</v>
      </c>
      <c r="F254" s="14">
        <v>144.03</v>
      </c>
      <c r="G254" s="14">
        <v>137.31</v>
      </c>
      <c r="H254" s="14">
        <v>130.6</v>
      </c>
      <c r="I254" s="14"/>
      <c r="J254" s="14">
        <v>145.15</v>
      </c>
      <c r="K254" s="14">
        <v>158.57</v>
      </c>
      <c r="L254" s="14">
        <v>180.29</v>
      </c>
      <c r="M254" s="54"/>
      <c r="N254" s="14">
        <v>46.173906477000003</v>
      </c>
      <c r="O254" s="31">
        <v>6.1716649154999992</v>
      </c>
      <c r="P254" s="31" t="s">
        <v>16</v>
      </c>
      <c r="Q254" s="17" t="s">
        <v>13</v>
      </c>
      <c r="R254" s="38" t="s">
        <v>722</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723</v>
      </c>
      <c r="D255" s="16" t="s">
        <v>724</v>
      </c>
      <c r="E255" s="16">
        <v>4</v>
      </c>
      <c r="F255" s="15">
        <v>122.23</v>
      </c>
      <c r="G255" s="15">
        <v>114.05</v>
      </c>
      <c r="H255" s="15">
        <v>105.87</v>
      </c>
      <c r="I255" s="14"/>
      <c r="J255" s="15">
        <v>143.85</v>
      </c>
      <c r="K255" s="15">
        <v>160.19999999999999</v>
      </c>
      <c r="L255" s="15">
        <v>186.66</v>
      </c>
      <c r="M255" s="54"/>
      <c r="N255" s="15">
        <v>48.192586538</v>
      </c>
      <c r="O255" s="15">
        <v>2.0912306309000002</v>
      </c>
      <c r="P255" s="15" t="s">
        <v>13</v>
      </c>
      <c r="Q255" s="16" t="s">
        <v>16</v>
      </c>
      <c r="R255" s="37" t="s">
        <v>725</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726</v>
      </c>
      <c r="D256" s="17" t="s">
        <v>727</v>
      </c>
      <c r="E256" s="17">
        <v>3</v>
      </c>
      <c r="F256" s="14">
        <v>167.06</v>
      </c>
      <c r="G256" s="14">
        <v>157.44</v>
      </c>
      <c r="H256" s="14">
        <v>147.82</v>
      </c>
      <c r="I256" s="14"/>
      <c r="J256" s="14">
        <v>168.83</v>
      </c>
      <c r="K256" s="14">
        <v>188.06</v>
      </c>
      <c r="L256" s="14">
        <v>219.18</v>
      </c>
      <c r="M256" s="54"/>
      <c r="N256" s="14">
        <v>41.739536024000003</v>
      </c>
      <c r="O256" s="31">
        <v>484.01398785999999</v>
      </c>
      <c r="P256" s="31" t="s">
        <v>16</v>
      </c>
      <c r="Q256" s="17" t="s">
        <v>13</v>
      </c>
      <c r="R256" s="38" t="s">
        <v>728</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729</v>
      </c>
      <c r="D257" s="16" t="s">
        <v>730</v>
      </c>
      <c r="E257" s="16">
        <v>4</v>
      </c>
      <c r="F257" s="15">
        <v>136.75</v>
      </c>
      <c r="G257" s="15">
        <v>128.94999999999999</v>
      </c>
      <c r="H257" s="15">
        <v>121.15</v>
      </c>
      <c r="I257" s="14"/>
      <c r="J257" s="15">
        <v>158.13</v>
      </c>
      <c r="K257" s="15">
        <v>173.72</v>
      </c>
      <c r="L257" s="15">
        <v>198.95</v>
      </c>
      <c r="M257" s="54"/>
      <c r="N257" s="15">
        <v>46.584510399000003</v>
      </c>
      <c r="O257" s="15">
        <v>1.3333539068</v>
      </c>
      <c r="P257" s="15" t="s">
        <v>13</v>
      </c>
      <c r="Q257" s="16" t="s">
        <v>16</v>
      </c>
      <c r="R257" s="37" t="s">
        <v>731</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732</v>
      </c>
      <c r="D258" s="17" t="s">
        <v>733</v>
      </c>
      <c r="E258" s="17">
        <v>7</v>
      </c>
      <c r="F258" s="14">
        <v>95.91</v>
      </c>
      <c r="G258" s="14">
        <v>91.19</v>
      </c>
      <c r="H258" s="14">
        <v>86.48</v>
      </c>
      <c r="I258" s="14"/>
      <c r="J258" s="14">
        <v>98.32</v>
      </c>
      <c r="K258" s="14">
        <v>107.74</v>
      </c>
      <c r="L258" s="14">
        <v>122.99</v>
      </c>
      <c r="M258" s="54"/>
      <c r="N258" s="14">
        <v>48.627952315000002</v>
      </c>
      <c r="O258" s="31">
        <v>2.1771482581999999</v>
      </c>
      <c r="P258" s="31" t="s">
        <v>16</v>
      </c>
      <c r="Q258" s="17" t="s">
        <v>16</v>
      </c>
      <c r="R258" s="38" t="s">
        <v>734</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735</v>
      </c>
      <c r="D259" s="16" t="s">
        <v>736</v>
      </c>
      <c r="E259" s="16">
        <v>7</v>
      </c>
      <c r="F259" s="15">
        <v>62.98</v>
      </c>
      <c r="G259" s="15">
        <v>61.07</v>
      </c>
      <c r="H259" s="15">
        <v>59.17</v>
      </c>
      <c r="I259" s="14"/>
      <c r="J259" s="15">
        <v>63.83</v>
      </c>
      <c r="K259" s="15">
        <v>67.63</v>
      </c>
      <c r="L259" s="15">
        <v>73.78</v>
      </c>
      <c r="M259" s="54"/>
      <c r="N259" s="15">
        <v>64.044252133000001</v>
      </c>
      <c r="O259" s="15">
        <v>1.0460263117999999</v>
      </c>
      <c r="P259" s="15" t="s">
        <v>16</v>
      </c>
      <c r="Q259" s="16" t="s">
        <v>16</v>
      </c>
      <c r="R259" s="37" t="s">
        <v>737</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738</v>
      </c>
      <c r="D260" s="17" t="s">
        <v>739</v>
      </c>
      <c r="E260" s="17">
        <v>0</v>
      </c>
      <c r="F260" s="14">
        <v>123.04</v>
      </c>
      <c r="G260" s="14">
        <v>114.85</v>
      </c>
      <c r="H260" s="14">
        <v>106.66</v>
      </c>
      <c r="I260" s="14"/>
      <c r="J260" s="14">
        <v>123.55</v>
      </c>
      <c r="K260" s="14">
        <v>139.91999999999999</v>
      </c>
      <c r="L260" s="14">
        <v>166.41</v>
      </c>
      <c r="M260" s="54"/>
      <c r="N260" s="14">
        <v>40.367607546999999</v>
      </c>
      <c r="O260" s="31">
        <v>1.5420754294999999</v>
      </c>
      <c r="P260" s="31" t="s">
        <v>13</v>
      </c>
      <c r="Q260" s="17" t="s">
        <v>13</v>
      </c>
      <c r="R260" s="38" t="s">
        <v>740</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741</v>
      </c>
      <c r="D261" s="16" t="s">
        <v>742</v>
      </c>
      <c r="E261" s="16">
        <v>6</v>
      </c>
      <c r="F261" s="15">
        <v>58.54</v>
      </c>
      <c r="G261" s="15">
        <v>53.35</v>
      </c>
      <c r="H261" s="15">
        <v>48.16</v>
      </c>
      <c r="I261" s="14"/>
      <c r="J261" s="15">
        <v>59.32</v>
      </c>
      <c r="K261" s="15">
        <v>69.69</v>
      </c>
      <c r="L261" s="15">
        <v>86.49</v>
      </c>
      <c r="M261" s="54"/>
      <c r="N261" s="15">
        <v>44.596336049000001</v>
      </c>
      <c r="O261" s="15">
        <v>1.2720435640999999</v>
      </c>
      <c r="P261" s="15" t="s">
        <v>16</v>
      </c>
      <c r="Q261" s="16" t="s">
        <v>13</v>
      </c>
      <c r="R261" s="37" t="s">
        <v>743</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744</v>
      </c>
      <c r="D262" s="17" t="s">
        <v>745</v>
      </c>
      <c r="E262" s="17">
        <v>6</v>
      </c>
      <c r="F262" s="14">
        <v>112.13</v>
      </c>
      <c r="G262" s="14">
        <v>90.36</v>
      </c>
      <c r="H262" s="14">
        <v>68.59</v>
      </c>
      <c r="I262" s="14"/>
      <c r="J262" s="14">
        <v>117.51</v>
      </c>
      <c r="K262" s="14">
        <v>161.04</v>
      </c>
      <c r="L262" s="14">
        <v>231.48</v>
      </c>
      <c r="M262" s="54"/>
      <c r="N262" s="14">
        <v>40.254241477999997</v>
      </c>
      <c r="O262" s="31">
        <v>3.7286554918000001</v>
      </c>
      <c r="P262" s="31" t="s">
        <v>16</v>
      </c>
      <c r="Q262" s="17" t="s">
        <v>13</v>
      </c>
      <c r="R262" s="38" t="s">
        <v>746</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747</v>
      </c>
      <c r="D263" s="16" t="s">
        <v>748</v>
      </c>
      <c r="E263" s="16">
        <v>7</v>
      </c>
      <c r="F263" s="15">
        <v>431.61</v>
      </c>
      <c r="G263" s="15">
        <v>410.57</v>
      </c>
      <c r="H263" s="15">
        <v>389.53</v>
      </c>
      <c r="I263" s="14"/>
      <c r="J263" s="15">
        <v>442.34</v>
      </c>
      <c r="K263" s="15">
        <v>484.41</v>
      </c>
      <c r="L263" s="15">
        <v>552.5</v>
      </c>
      <c r="M263" s="54"/>
      <c r="N263" s="15">
        <v>50.658742684000003</v>
      </c>
      <c r="O263" s="15">
        <v>54.555915949000003</v>
      </c>
      <c r="P263" s="15" t="s">
        <v>16</v>
      </c>
      <c r="Q263" s="16" t="s">
        <v>16</v>
      </c>
      <c r="R263" s="37" t="s">
        <v>749</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750</v>
      </c>
      <c r="D264" s="17" t="s">
        <v>751</v>
      </c>
      <c r="E264" s="17">
        <v>6</v>
      </c>
      <c r="F264" s="14">
        <v>86.94</v>
      </c>
      <c r="G264" s="14">
        <v>81.709999999999994</v>
      </c>
      <c r="H264" s="14">
        <v>76.48</v>
      </c>
      <c r="I264" s="14"/>
      <c r="J264" s="14">
        <v>89.18</v>
      </c>
      <c r="K264" s="14">
        <v>99.63</v>
      </c>
      <c r="L264" s="14">
        <v>116.55</v>
      </c>
      <c r="M264" s="54"/>
      <c r="N264" s="14">
        <v>49.587712686000003</v>
      </c>
      <c r="O264" s="31">
        <v>1.2108514495</v>
      </c>
      <c r="P264" s="31" t="s">
        <v>16</v>
      </c>
      <c r="Q264" s="17" t="s">
        <v>16</v>
      </c>
      <c r="R264" s="38" t="s">
        <v>752</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753</v>
      </c>
      <c r="D265" s="16" t="s">
        <v>754</v>
      </c>
      <c r="E265" s="16">
        <v>0</v>
      </c>
      <c r="F265" s="15">
        <v>89.1</v>
      </c>
      <c r="G265" s="15">
        <v>72.849999999999994</v>
      </c>
      <c r="H265" s="15">
        <v>56.61</v>
      </c>
      <c r="I265" s="14"/>
      <c r="J265" s="15">
        <v>91.49</v>
      </c>
      <c r="K265" s="15">
        <v>123.97</v>
      </c>
      <c r="L265" s="15">
        <v>176.54</v>
      </c>
      <c r="M265" s="54"/>
      <c r="N265" s="15">
        <v>32.316507545</v>
      </c>
      <c r="O265" s="15">
        <v>4.8857062591</v>
      </c>
      <c r="P265" s="15" t="s">
        <v>13</v>
      </c>
      <c r="Q265" s="16" t="s">
        <v>13</v>
      </c>
      <c r="R265" s="37" t="s">
        <v>755</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756</v>
      </c>
      <c r="D266" s="17" t="s">
        <v>757</v>
      </c>
      <c r="E266" s="17">
        <v>0</v>
      </c>
      <c r="F266" s="14">
        <v>104.81</v>
      </c>
      <c r="G266" s="14">
        <v>97.8</v>
      </c>
      <c r="H266" s="14">
        <v>90.8</v>
      </c>
      <c r="I266" s="14"/>
      <c r="J266" s="14">
        <v>106.54</v>
      </c>
      <c r="K266" s="14">
        <v>120.54</v>
      </c>
      <c r="L266" s="14">
        <v>143.19999999999999</v>
      </c>
      <c r="M266" s="54"/>
      <c r="N266" s="14">
        <v>37.282488198000003</v>
      </c>
      <c r="O266" s="31">
        <v>254.96597062000001</v>
      </c>
      <c r="P266" s="31" t="s">
        <v>13</v>
      </c>
      <c r="Q266" s="17" t="s">
        <v>13</v>
      </c>
      <c r="R266" s="38" t="s">
        <v>758</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759</v>
      </c>
      <c r="D267" s="16" t="s">
        <v>760</v>
      </c>
      <c r="E267" s="16">
        <v>4</v>
      </c>
      <c r="F267" s="15">
        <v>175.29</v>
      </c>
      <c r="G267" s="15">
        <v>165.25</v>
      </c>
      <c r="H267" s="15">
        <v>155.21</v>
      </c>
      <c r="I267" s="14"/>
      <c r="J267" s="15">
        <v>178.99</v>
      </c>
      <c r="K267" s="15">
        <v>199.06</v>
      </c>
      <c r="L267" s="15">
        <v>231.54</v>
      </c>
      <c r="M267" s="54"/>
      <c r="N267" s="15">
        <v>42.787601205999998</v>
      </c>
      <c r="O267" s="15">
        <v>62.000400866000007</v>
      </c>
      <c r="P267" s="15" t="s">
        <v>16</v>
      </c>
      <c r="Q267" s="16" t="s">
        <v>13</v>
      </c>
      <c r="R267" s="37" t="s">
        <v>761</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762</v>
      </c>
      <c r="D268" s="17" t="s">
        <v>763</v>
      </c>
      <c r="E268" s="17">
        <v>7</v>
      </c>
      <c r="F268" s="14">
        <v>124.07</v>
      </c>
      <c r="G268" s="14">
        <v>117.1</v>
      </c>
      <c r="H268" s="14">
        <v>110.14</v>
      </c>
      <c r="I268" s="14"/>
      <c r="J268" s="14">
        <v>142.37</v>
      </c>
      <c r="K268" s="14">
        <v>156.29</v>
      </c>
      <c r="L268" s="14">
        <v>178.82</v>
      </c>
      <c r="M268" s="54"/>
      <c r="N268" s="14">
        <v>51.712749088000002</v>
      </c>
      <c r="O268" s="31">
        <v>18.686100672000002</v>
      </c>
      <c r="P268" s="31" t="s">
        <v>16</v>
      </c>
      <c r="Q268" s="17" t="s">
        <v>16</v>
      </c>
      <c r="R268" s="38" t="s">
        <v>764</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765</v>
      </c>
      <c r="D269" s="16" t="s">
        <v>766</v>
      </c>
      <c r="E269" s="16">
        <v>4</v>
      </c>
      <c r="F269" s="15">
        <v>171.41</v>
      </c>
      <c r="G269" s="15">
        <v>158.71</v>
      </c>
      <c r="H269" s="15">
        <v>146.02000000000001</v>
      </c>
      <c r="I269" s="14"/>
      <c r="J269" s="15">
        <v>205.98</v>
      </c>
      <c r="K269" s="15">
        <v>231.36</v>
      </c>
      <c r="L269" s="15">
        <v>272.43</v>
      </c>
      <c r="M269" s="54"/>
      <c r="N269" s="15">
        <v>46.280375001000003</v>
      </c>
      <c r="O269" s="15">
        <v>7.0751143973000001</v>
      </c>
      <c r="P269" s="15" t="s">
        <v>13</v>
      </c>
      <c r="Q269" s="16" t="s">
        <v>16</v>
      </c>
      <c r="R269" s="37" t="s">
        <v>767</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768</v>
      </c>
      <c r="D270" s="17" t="s">
        <v>769</v>
      </c>
      <c r="E270" s="17">
        <v>7</v>
      </c>
      <c r="F270" s="14">
        <v>71.709999999999994</v>
      </c>
      <c r="G270" s="14">
        <v>67.5</v>
      </c>
      <c r="H270" s="14">
        <v>63.3</v>
      </c>
      <c r="I270" s="14"/>
      <c r="J270" s="14">
        <v>73.16</v>
      </c>
      <c r="K270" s="14">
        <v>81.56</v>
      </c>
      <c r="L270" s="14">
        <v>95.16</v>
      </c>
      <c r="M270" s="54"/>
      <c r="N270" s="14">
        <v>54.177268126000001</v>
      </c>
      <c r="O270" s="31">
        <v>16.742643966999999</v>
      </c>
      <c r="P270" s="31" t="s">
        <v>16</v>
      </c>
      <c r="Q270" s="17" t="s">
        <v>16</v>
      </c>
      <c r="R270" s="38" t="s">
        <v>770</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771</v>
      </c>
      <c r="D271" s="16" t="s">
        <v>772</v>
      </c>
      <c r="E271" s="16">
        <v>7</v>
      </c>
      <c r="F271" s="15">
        <v>52.52</v>
      </c>
      <c r="G271" s="15">
        <v>49.92</v>
      </c>
      <c r="H271" s="15">
        <v>47.32</v>
      </c>
      <c r="I271" s="14"/>
      <c r="J271" s="15">
        <v>53.86</v>
      </c>
      <c r="K271" s="15">
        <v>59.05</v>
      </c>
      <c r="L271" s="15">
        <v>67.459999999999994</v>
      </c>
      <c r="M271" s="54"/>
      <c r="N271" s="15">
        <v>51.229648924000003</v>
      </c>
      <c r="O271" s="15">
        <v>10.316552752</v>
      </c>
      <c r="P271" s="15" t="s">
        <v>16</v>
      </c>
      <c r="Q271" s="16" t="s">
        <v>16</v>
      </c>
      <c r="R271" s="37" t="s">
        <v>773</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774</v>
      </c>
      <c r="D272" s="17" t="s">
        <v>775</v>
      </c>
      <c r="E272" s="17">
        <v>9</v>
      </c>
      <c r="F272" s="14">
        <v>113.8</v>
      </c>
      <c r="G272" s="14">
        <v>103.73</v>
      </c>
      <c r="H272" s="14">
        <v>93.67</v>
      </c>
      <c r="I272" s="14"/>
      <c r="J272" s="14">
        <v>122.25</v>
      </c>
      <c r="K272" s="14">
        <v>142.37</v>
      </c>
      <c r="L272" s="14">
        <v>174.93</v>
      </c>
      <c r="M272" s="54"/>
      <c r="N272" s="14">
        <v>56.990882636000002</v>
      </c>
      <c r="O272" s="31">
        <v>11.103132624000001</v>
      </c>
      <c r="P272" s="31" t="s">
        <v>16</v>
      </c>
      <c r="Q272" s="17" t="s">
        <v>16</v>
      </c>
      <c r="R272" s="38" t="s">
        <v>776</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777</v>
      </c>
      <c r="D273" s="16" t="s">
        <v>778</v>
      </c>
      <c r="E273" s="16">
        <v>0</v>
      </c>
      <c r="F273" s="15">
        <v>78.180000000000007</v>
      </c>
      <c r="G273" s="15">
        <v>70.3</v>
      </c>
      <c r="H273" s="15">
        <v>62.42</v>
      </c>
      <c r="I273" s="14"/>
      <c r="J273" s="15">
        <v>79.239999999999995</v>
      </c>
      <c r="K273" s="15">
        <v>94.99</v>
      </c>
      <c r="L273" s="15">
        <v>120.49</v>
      </c>
      <c r="M273" s="54"/>
      <c r="N273" s="15">
        <v>34.508939327</v>
      </c>
      <c r="O273" s="15">
        <v>2.1302018209</v>
      </c>
      <c r="P273" s="15" t="s">
        <v>13</v>
      </c>
      <c r="Q273" s="16" t="s">
        <v>13</v>
      </c>
      <c r="R273" s="37" t="s">
        <v>779</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780</v>
      </c>
      <c r="D274" s="17" t="s">
        <v>781</v>
      </c>
      <c r="E274" s="17">
        <v>4</v>
      </c>
      <c r="F274" s="14">
        <v>139.86000000000001</v>
      </c>
      <c r="G274" s="14">
        <v>131.76</v>
      </c>
      <c r="H274" s="14">
        <v>123.66</v>
      </c>
      <c r="I274" s="14"/>
      <c r="J274" s="14">
        <v>141.34</v>
      </c>
      <c r="K274" s="14">
        <v>157.53</v>
      </c>
      <c r="L274" s="14">
        <v>183.73</v>
      </c>
      <c r="M274" s="54"/>
      <c r="N274" s="14">
        <v>43.009911213000002</v>
      </c>
      <c r="O274" s="31">
        <v>9.5662482123000014</v>
      </c>
      <c r="P274" s="31" t="s">
        <v>16</v>
      </c>
      <c r="Q274" s="17" t="s">
        <v>13</v>
      </c>
      <c r="R274" s="38" t="s">
        <v>782</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783</v>
      </c>
      <c r="D275" s="16" t="s">
        <v>784</v>
      </c>
      <c r="E275" s="16">
        <v>1</v>
      </c>
      <c r="F275" s="15">
        <v>19.239999999999998</v>
      </c>
      <c r="G275" s="15">
        <v>17.23</v>
      </c>
      <c r="H275" s="15">
        <v>15.22</v>
      </c>
      <c r="I275" s="14"/>
      <c r="J275" s="15">
        <v>19.489999999999998</v>
      </c>
      <c r="K275" s="15">
        <v>23.5</v>
      </c>
      <c r="L275" s="15">
        <v>29.99</v>
      </c>
      <c r="M275" s="54"/>
      <c r="N275" s="15">
        <v>46.169358858000002</v>
      </c>
      <c r="O275" s="15">
        <v>3.6478447726999996</v>
      </c>
      <c r="P275" s="15" t="s">
        <v>13</v>
      </c>
      <c r="Q275" s="16" t="s">
        <v>13</v>
      </c>
      <c r="R275" s="37" t="s">
        <v>785</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786</v>
      </c>
      <c r="D276" s="17" t="s">
        <v>787</v>
      </c>
      <c r="E276" s="17">
        <v>7</v>
      </c>
      <c r="F276" s="14">
        <v>16.39</v>
      </c>
      <c r="G276" s="14">
        <v>15.57</v>
      </c>
      <c r="H276" s="14">
        <v>14.75</v>
      </c>
      <c r="I276" s="14"/>
      <c r="J276" s="14">
        <v>16.899999999999999</v>
      </c>
      <c r="K276" s="14">
        <v>18.53</v>
      </c>
      <c r="L276" s="14">
        <v>21.17</v>
      </c>
      <c r="M276" s="54"/>
      <c r="N276" s="14">
        <v>48.548675699</v>
      </c>
      <c r="O276" s="31">
        <v>8.3332495641000008</v>
      </c>
      <c r="P276" s="31" t="s">
        <v>16</v>
      </c>
      <c r="Q276" s="17" t="s">
        <v>16</v>
      </c>
      <c r="R276" s="38" t="s">
        <v>788</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789</v>
      </c>
      <c r="D277" s="16" t="s">
        <v>790</v>
      </c>
      <c r="E277" s="16">
        <v>4</v>
      </c>
      <c r="F277" s="15">
        <v>47.59</v>
      </c>
      <c r="G277" s="15">
        <v>46.11</v>
      </c>
      <c r="H277" s="15">
        <v>44.64</v>
      </c>
      <c r="I277" s="14"/>
      <c r="J277" s="15">
        <v>49.02</v>
      </c>
      <c r="K277" s="15">
        <v>51.96</v>
      </c>
      <c r="L277" s="15">
        <v>56.72</v>
      </c>
      <c r="M277" s="54"/>
      <c r="N277" s="15">
        <v>51.780398136999999</v>
      </c>
      <c r="O277" s="15">
        <v>3.2791837163999999</v>
      </c>
      <c r="P277" s="15" t="s">
        <v>13</v>
      </c>
      <c r="Q277" s="16" t="s">
        <v>16</v>
      </c>
      <c r="R277" s="37" t="s">
        <v>791</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792</v>
      </c>
      <c r="D278" s="17" t="s">
        <v>793</v>
      </c>
      <c r="E278" s="17">
        <v>7</v>
      </c>
      <c r="F278" s="14" t="s">
        <v>29</v>
      </c>
      <c r="G278" s="14" t="s">
        <v>29</v>
      </c>
      <c r="H278" s="14" t="s">
        <v>29</v>
      </c>
      <c r="I278" s="14"/>
      <c r="J278" s="14" t="s">
        <v>29</v>
      </c>
      <c r="K278" s="14" t="s">
        <v>29</v>
      </c>
      <c r="L278" s="14" t="s">
        <v>29</v>
      </c>
      <c r="M278" s="54"/>
      <c r="N278" s="14" t="s">
        <v>29</v>
      </c>
      <c r="O278" s="31" t="s">
        <v>29</v>
      </c>
      <c r="P278" s="31" t="s">
        <v>29</v>
      </c>
      <c r="Q278" s="17" t="s">
        <v>29</v>
      </c>
      <c r="R278" s="38" t="s">
        <v>30</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794</v>
      </c>
      <c r="D279" s="16" t="s">
        <v>795</v>
      </c>
      <c r="E279" s="16">
        <v>4</v>
      </c>
      <c r="F279" s="15">
        <v>17.440000000000001</v>
      </c>
      <c r="G279" s="15">
        <v>16.420000000000002</v>
      </c>
      <c r="H279" s="15">
        <v>15.4</v>
      </c>
      <c r="I279" s="14"/>
      <c r="J279" s="15">
        <v>17.670000000000002</v>
      </c>
      <c r="K279" s="15">
        <v>19.7</v>
      </c>
      <c r="L279" s="15">
        <v>22.99</v>
      </c>
      <c r="M279" s="54"/>
      <c r="N279" s="15">
        <v>41.373741680000002</v>
      </c>
      <c r="O279" s="15">
        <v>11.145507534</v>
      </c>
      <c r="P279" s="15" t="s">
        <v>16</v>
      </c>
      <c r="Q279" s="16" t="s">
        <v>13</v>
      </c>
      <c r="R279" s="37" t="s">
        <v>796</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797</v>
      </c>
      <c r="D280" s="17" t="s">
        <v>798</v>
      </c>
      <c r="E280" s="17">
        <v>5</v>
      </c>
      <c r="F280" s="14">
        <v>20.73</v>
      </c>
      <c r="G280" s="14">
        <v>19.09</v>
      </c>
      <c r="H280" s="14">
        <v>17.45</v>
      </c>
      <c r="I280" s="14"/>
      <c r="J280" s="14">
        <v>21</v>
      </c>
      <c r="K280" s="14">
        <v>24.27</v>
      </c>
      <c r="L280" s="14">
        <v>29.57</v>
      </c>
      <c r="M280" s="54"/>
      <c r="N280" s="14">
        <v>43.335313004</v>
      </c>
      <c r="O280" s="31">
        <v>21.210686770999999</v>
      </c>
      <c r="P280" s="31" t="s">
        <v>16</v>
      </c>
      <c r="Q280" s="17" t="s">
        <v>13</v>
      </c>
      <c r="R280" s="38" t="s">
        <v>799</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t="s">
        <v>800</v>
      </c>
      <c r="D281" s="16" t="s">
        <v>801</v>
      </c>
      <c r="E281" s="16">
        <v>0</v>
      </c>
      <c r="F281" s="15">
        <v>21.59</v>
      </c>
      <c r="G281" s="15">
        <v>19.43</v>
      </c>
      <c r="H281" s="15">
        <v>17.27</v>
      </c>
      <c r="I281" s="14"/>
      <c r="J281" s="15">
        <v>21.88</v>
      </c>
      <c r="K281" s="15">
        <v>26.19</v>
      </c>
      <c r="L281" s="15">
        <v>33.18</v>
      </c>
      <c r="M281" s="54"/>
      <c r="N281" s="15">
        <v>41.175281349000002</v>
      </c>
      <c r="O281" s="15">
        <v>70.533329682000002</v>
      </c>
      <c r="P281" s="15" t="s">
        <v>13</v>
      </c>
      <c r="Q281" s="16" t="s">
        <v>13</v>
      </c>
      <c r="R281" s="37" t="s">
        <v>802</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t="s">
        <v>803</v>
      </c>
      <c r="D282" s="17" t="s">
        <v>804</v>
      </c>
      <c r="E282" s="17">
        <v>0</v>
      </c>
      <c r="F282" s="14">
        <v>46</v>
      </c>
      <c r="G282" s="14">
        <v>41.36</v>
      </c>
      <c r="H282" s="14">
        <v>36.729999999999997</v>
      </c>
      <c r="I282" s="14"/>
      <c r="J282" s="14">
        <v>48.8</v>
      </c>
      <c r="K282" s="14">
        <v>58.07</v>
      </c>
      <c r="L282" s="14">
        <v>73.069999999999993</v>
      </c>
      <c r="M282" s="54"/>
      <c r="N282" s="14">
        <v>42.977551216999998</v>
      </c>
      <c r="O282" s="31">
        <v>33.161551693</v>
      </c>
      <c r="P282" s="31" t="s">
        <v>13</v>
      </c>
      <c r="Q282" s="17" t="s">
        <v>13</v>
      </c>
      <c r="R282" s="38" t="s">
        <v>805</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t="s">
        <v>806</v>
      </c>
      <c r="D283" s="16" t="s">
        <v>807</v>
      </c>
      <c r="E283" s="16">
        <v>4</v>
      </c>
      <c r="F283" s="15">
        <v>56.19</v>
      </c>
      <c r="G283" s="15">
        <v>52.21</v>
      </c>
      <c r="H283" s="15">
        <v>48.24</v>
      </c>
      <c r="I283" s="14"/>
      <c r="J283" s="15">
        <v>59.59</v>
      </c>
      <c r="K283" s="15">
        <v>67.53</v>
      </c>
      <c r="L283" s="15">
        <v>80.38</v>
      </c>
      <c r="M283" s="54"/>
      <c r="N283" s="15">
        <v>54.566352105999997</v>
      </c>
      <c r="O283" s="15">
        <v>4.2641776355000003</v>
      </c>
      <c r="P283" s="15" t="s">
        <v>13</v>
      </c>
      <c r="Q283" s="16" t="s">
        <v>16</v>
      </c>
      <c r="R283" s="37" t="s">
        <v>808</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t="s">
        <v>809</v>
      </c>
      <c r="D284" s="17" t="s">
        <v>810</v>
      </c>
      <c r="E284" s="17">
        <v>6</v>
      </c>
      <c r="F284" s="14">
        <v>27.64</v>
      </c>
      <c r="G284" s="14">
        <v>24.67</v>
      </c>
      <c r="H284" s="14">
        <v>21.71</v>
      </c>
      <c r="I284" s="14"/>
      <c r="J284" s="14">
        <v>28.21</v>
      </c>
      <c r="K284" s="14">
        <v>34.130000000000003</v>
      </c>
      <c r="L284" s="14">
        <v>43.71</v>
      </c>
      <c r="M284" s="54"/>
      <c r="N284" s="14">
        <v>47.266053692</v>
      </c>
      <c r="O284" s="31">
        <v>2.014173735</v>
      </c>
      <c r="P284" s="31" t="s">
        <v>16</v>
      </c>
      <c r="Q284" s="17" t="s">
        <v>13</v>
      </c>
      <c r="R284" s="38" t="s">
        <v>811</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t="s">
        <v>812</v>
      </c>
      <c r="D285" s="16" t="s">
        <v>813</v>
      </c>
      <c r="E285" s="16">
        <v>0</v>
      </c>
      <c r="F285" s="15">
        <v>123.97</v>
      </c>
      <c r="G285" s="15">
        <v>104.49</v>
      </c>
      <c r="H285" s="15">
        <v>85.01</v>
      </c>
      <c r="I285" s="14"/>
      <c r="J285" s="15">
        <v>128.34</v>
      </c>
      <c r="K285" s="15">
        <v>167.29</v>
      </c>
      <c r="L285" s="15">
        <v>230.32</v>
      </c>
      <c r="M285" s="54"/>
      <c r="N285" s="15">
        <v>35.194552907000002</v>
      </c>
      <c r="O285" s="15">
        <v>1.4914021949999998</v>
      </c>
      <c r="P285" s="15" t="s">
        <v>13</v>
      </c>
      <c r="Q285" s="16" t="s">
        <v>13</v>
      </c>
      <c r="R285" s="37" t="s">
        <v>814</v>
      </c>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393</v>
      </c>
      <c r="E5" s="59" t="s">
        <v>402</v>
      </c>
    </row>
    <row r="6" spans="4:6" x14ac:dyDescent="0.25">
      <c r="F6" t="s">
        <v>380</v>
      </c>
    </row>
    <row r="7" spans="4:6" ht="123.75" customHeight="1" x14ac:dyDescent="0.25">
      <c r="D7" s="56" t="s">
        <v>394</v>
      </c>
      <c r="E7" s="58" t="str">
        <f>_xlfn.XLOOKUP($E5,Tendencias!$D$17:$D$352,Tendencias!$R$17:$R$352)</f>
        <v>KLBN4 apesar de estar em tendência de baixa no longo prazo pela média de 200 dias, no curto prazo está com sinal de recuperação favorecendo repiques de alta. Acima dos 3,44 pode seguir repique altista na direção resistências nos 3,53 ou 3,66. Caso perca os 3,39 teria sinal de baixa projetando de 3,31 a 3,24.</v>
      </c>
      <c r="F7" s="57">
        <f>_xlfn.XLOOKUP($E5,Tendencias!$D$17:$D$352,Tendencias!$E$17:$E$352)</f>
        <v>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2026-07-08T22:47:43Z</cp:lastPrinted>
  <dcterms:created xsi:type="dcterms:W3CDTF">2020-05-21T15:06:06Z</dcterms:created>
  <dcterms:modified xsi:type="dcterms:W3CDTF">2026-07-08T22:50:23Z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