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C28FC23D-CECA-47ED-A02F-1079B83E7702}" xr6:coauthVersionLast="47" xr6:coauthVersionMax="47" xr10:uidLastSave="{489506D9-2DB4-4BD5-A6F6-192E8C862CEE}"/>
  <bookViews>
    <workbookView xWindow="-27795" yWindow="2115" windowWidth="21180" windowHeight="1341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<sst xmlns="http://schemas.openxmlformats.org/spreadsheetml/2006/main" count="1234" uniqueCount="714">
  <si>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</si>
  <si>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</si>
  <si>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</si>
  <si>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</si>
  <si>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</si>
  <si>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</si>
  <si>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</si>
  <si>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</si>
  <si>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</si>
  <si>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</si>
  <si>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</si>
  <si>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</si>
  <si>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</si>
  <si>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</si>
  <si>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</si>
  <si>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</si>
  <si>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</si>
  <si>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</si>
  <si>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</si>
  <si>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</si>
  <si>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</si>
  <si>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</si>
  <si>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</si>
  <si>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</si>
  <si>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</si>
  <si>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</si>
  <si>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</si>
  <si>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</si>
  <si>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</si>
  <si>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</si>
  <si>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</si>
  <si>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</si>
  <si>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</si>
  <si>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</si>
  <si>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</si>
  <si>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</si>
  <si>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</si>
  <si>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</si>
  <si>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</si>
  <si>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</si>
  <si>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</si>
  <si>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</si>
  <si>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</si>
  <si>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</si>
  <si>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</si>
  <si>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</si>
  <si>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</si>
  <si>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</si>
  <si>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</si>
  <si>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</si>
  <si>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</si>
  <si>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</si>
  <si>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</si>
  <si>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</si>
  <si>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</si>
  <si>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</si>
  <si>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</si>
  <si>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</si>
  <si>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</si>
  <si>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</si>
  <si>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</si>
  <si>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</si>
  <si>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</si>
  <si>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</si>
  <si>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</si>
  <si>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</si>
  <si>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</si>
  <si>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</si>
  <si>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</si>
  <si>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</si>
  <si>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</si>
  <si>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</si>
  <si>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</si>
  <si>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</si>
  <si>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</si>
  <si>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</si>
  <si>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</si>
  <si>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</si>
  <si>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</si>
  <si>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</si>
  <si>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</si>
  <si>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</si>
  <si>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</si>
  <si>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</si>
  <si>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</si>
  <si>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</si>
  <si>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</si>
  <si>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</si>
  <si>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</si>
  <si>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</si>
  <si>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</si>
  <si>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</si>
  <si>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</si>
  <si>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</si>
  <si>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</si>
  <si>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</si>
  <si>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</si>
  <si>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</si>
  <si>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</si>
  <si>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</si>
  <si>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</si>
  <si>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</si>
  <si>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</si>
  <si>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</si>
  <si>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</si>
  <si>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</si>
  <si>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</si>
  <si>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</si>
  <si>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</si>
  <si>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</si>
  <si>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</si>
  <si>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</si>
  <si>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</si>
  <si>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</si>
  <si>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</si>
  <si>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</si>
  <si>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</si>
  <si>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</si>
  <si>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</si>
  <si>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</si>
  <si>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</si>
  <si>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</si>
  <si>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</si>
  <si>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</si>
  <si>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</si>
  <si>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</si>
  <si>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</si>
  <si>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</si>
  <si>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</si>
  <si>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</si>
  <si>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</si>
  <si>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</si>
  <si>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</si>
  <si>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</si>
  <si>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</si>
  <si>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</si>
  <si>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</si>
  <si>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</si>
  <si>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</si>
  <si>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</si>
  <si>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</si>
  <si>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</si>
  <si>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</si>
  <si>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</si>
  <si>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</si>
  <si>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</si>
  <si>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</si>
  <si>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</si>
  <si>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</si>
  <si>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</si>
  <si>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</si>
  <si>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</si>
  <si>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</si>
  <si>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</si>
  <si>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</si>
  <si>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</si>
  <si>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</si>
  <si>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</si>
  <si>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</si>
  <si>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</si>
  <si>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</si>
  <si>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</si>
  <si>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</si>
  <si>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</si>
  <si>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</si>
  <si>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</si>
  <si>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</si>
  <si>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</si>
  <si>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</si>
  <si>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</si>
  <si>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</si>
  <si>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</si>
  <si>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</si>
  <si>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</si>
  <si>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</si>
  <si>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</si>
  <si>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</si>
  <si>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</si>
  <si>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</si>
  <si>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</si>
  <si>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</si>
  <si>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</si>
  <si>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</si>
  <si>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</si>
  <si>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</si>
  <si>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</si>
  <si>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</si>
  <si>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</si>
  <si>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</si>
  <si>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</si>
  <si>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</si>
  <si>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</si>
  <si>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</si>
  <si>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</si>
  <si>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</si>
  <si>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</si>
  <si>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</si>
  <si>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</si>
  <si>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</si>
  <si>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</si>
  <si>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</si>
  <si>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</si>
  <si>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</si>
  <si>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</si>
  <si>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</si>
  <si>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</si>
  <si>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</si>
  <si>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</si>
  <si>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</si>
  <si>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</si>
  <si>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</si>
  <si>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</si>
  <si>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</si>
  <si>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</si>
  <si>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</si>
  <si>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</si>
  <si>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</si>
  <si>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</si>
  <si>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</si>
  <si>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</si>
  <si>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</si>
  <si>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</si>
  <si>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</si>
  <si>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</si>
  <si>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</si>
  <si>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</si>
  <si>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</si>
  <si>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</si>
  <si>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</si>
  <si>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</si>
  <si>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</si>
  <si>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</si>
  <si>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</si>
  <si>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</si>
  <si>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</si>
  <si>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</si>
  <si>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</si>
  <si>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</si>
  <si>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</si>
  <si>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</si>
  <si>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</si>
  <si>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</si>
  <si>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</si>
  <si>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</si>
  <si>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</si>
  <si>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</si>
  <si>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</si>
  <si>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</si>
  <si>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</si>
  <si>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</si>
  <si>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</si>
  <si>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</si>
  <si>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</si>
  <si>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</si>
  <si>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</si>
  <si>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</si>
  <si>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</si>
  <si>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</si>
  <si>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</si>
  <si>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</si>
  <si>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</si>
  <si>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</si>
  <si>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</si>
  <si>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</si>
  <si>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</si>
  <si>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</si>
  <si>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</si>
  <si>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</si>
  <si>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</si>
  <si>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</si>
  <si>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</si>
  <si>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</si>
  <si>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</si>
  <si>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</si>
  <si>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</si>
  <si>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</si>
  <si>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</si>
  <si>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</si>
  <si>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</si>
  <si>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</si>
  <si>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</si>
  <si>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</si>
  <si>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</si>
  <si>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</si>
  <si>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</si>
  <si>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</si>
  <si>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</si>
  <si>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</si>
  <si>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</si>
  <si>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</si>
  <si>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</si>
  <si>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</si>
  <si>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</si>
  <si>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</si>
  <si>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</si>
  <si>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</si>
  <si>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</si>
  <si>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</si>
  <si>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</si>
  <si>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</si>
  <si>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</si>
  <si>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</si>
  <si>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</si>
  <si>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</si>
  <si>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</si>
  <si>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</si>
  <si>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</si>
  <si>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</si>
  <si>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</si>
  <si>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</si>
  <si>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</si>
  <si>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</si>
  <si>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</si>
  <si>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</si>
  <si>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</si>
  <si>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</si>
  <si>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</si>
  <si>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</si>
  <si>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</si>
  <si>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</si>
  <si>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</si>
  <si>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</si>
  <si>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</si>
  <si>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</si>
  <si>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</si>
  <si>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</si>
  <si>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</si>
  <si>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</si>
  <si>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</si>
  <si>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</si>
  <si>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</si>
  <si>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</si>
  <si>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</si>
  <si>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</si>
  <si>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</si>
  <si>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</si>
  <si>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</si>
  <si>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</si>
  <si>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</si>
  <si>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</si>
  <si>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</si>
  <si>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</si>
  <si>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</si>
  <si>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</si>
  <si>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Petrorio</t>
  </si>
  <si>
    <t>USIM3</t>
  </si>
  <si>
    <t>Riachuelo</t>
  </si>
  <si>
    <t>Positivo Tec</t>
  </si>
  <si>
    <t>Nota media</t>
  </si>
  <si>
    <t>Rumo S.A.</t>
  </si>
  <si>
    <t>Bradsaude</t>
  </si>
  <si>
    <t>SAUD3</t>
  </si>
  <si>
    <t>Pine</t>
  </si>
  <si>
    <t>Advanced Micro Devices Inc</t>
  </si>
  <si>
    <t>Alphabet Inc</t>
  </si>
  <si>
    <t>Hapvida</t>
  </si>
  <si>
    <t>HAPV3</t>
  </si>
  <si>
    <t>Jallesmachad</t>
  </si>
  <si>
    <t>Jpmorgan Chase &amp; Co</t>
  </si>
  <si>
    <t>Micron Technology, Inc</t>
  </si>
  <si>
    <t>Strategy Inc</t>
  </si>
  <si>
    <t>Petzcobasi</t>
  </si>
  <si>
    <t>NotaBDR</t>
  </si>
  <si>
    <t>Priner</t>
  </si>
  <si>
    <t>Marvell Technology Group Ltd</t>
  </si>
  <si>
    <t>M2RV34</t>
  </si>
  <si>
    <t>Porto Seguro</t>
  </si>
  <si>
    <t>Qualicorp</t>
  </si>
  <si>
    <t>Planoeplano</t>
  </si>
  <si>
    <t>Compass Gas</t>
  </si>
  <si>
    <t>PASS3</t>
  </si>
  <si>
    <t>Azul</t>
  </si>
  <si>
    <t>AZUL3</t>
  </si>
  <si>
    <t>Quero-Quero</t>
  </si>
  <si>
    <t>Mercantil</t>
  </si>
  <si>
    <t>BMEB4</t>
  </si>
  <si>
    <t>ativo</t>
  </si>
  <si>
    <t>SANB4</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</si>
  <si>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</si>
  <si>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</si>
  <si>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</si>
  <si>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</si>
  <si>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</si>
  <si>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</si>
  <si>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</si>
  <si>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</si>
  <si>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</si>
  <si>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</si>
  <si>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</si>
  <si>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</si>
  <si>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</si>
  <si>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</si>
  <si>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</si>
  <si>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</si>
  <si>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</si>
  <si>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</si>
  <si>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</si>
  <si>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</si>
  <si>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</si>
  <si>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</si>
  <si>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</si>
  <si>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 xml:space="preserve">Gilberto Pereira Coelho Jr. (CNPI-T 5854) </t>
  </si>
  <si>
    <t>Analista Técnico</t>
  </si>
  <si>
    <t>klbn4</t>
  </si>
  <si>
    <t>RaiaDrogasil</t>
  </si>
  <si>
    <t>Btgp Golb</t>
  </si>
  <si>
    <t>GOLB11</t>
  </si>
  <si>
    <t>Blau</t>
  </si>
  <si>
    <t>BLAU3</t>
  </si>
  <si>
    <t>Dasa</t>
  </si>
  <si>
    <t>DASA3</t>
  </si>
  <si>
    <t>Helbor</t>
  </si>
  <si>
    <t>HBOR3</t>
  </si>
  <si>
    <t>RENT4</t>
  </si>
  <si>
    <t>Multilaser</t>
  </si>
  <si>
    <t>MLAS3</t>
  </si>
  <si>
    <t>Randon Part</t>
  </si>
  <si>
    <t>Armac</t>
  </si>
  <si>
    <t>ARML3</t>
  </si>
  <si>
    <t>Raizen</t>
  </si>
  <si>
    <t>Etf Brad Bov</t>
  </si>
  <si>
    <t>BOVB11</t>
  </si>
  <si>
    <t>Eucatex</t>
  </si>
  <si>
    <t>EUCA4</t>
  </si>
  <si>
    <t>RAIZ4 está em tendência de baixa pelas médias de 21 e 200 dias, mas começa a dar sinais de repiques de alta. Acima dos 0,4 teria sinal de repique altista mirando resistências nos 0,55 ou 0,65. Já uma perda dos 0,38 traria de volta o sinal de baixa projetando de 0,32 a 0,27.</t>
  </si>
  <si>
    <t>Global X Copper Miners</t>
  </si>
  <si>
    <t>BCPX39</t>
  </si>
  <si>
    <t>TTEN3 está em tendência de baixa pela média de 200 dias, a parece ter completado movimento de repique de alta de curto prazo e pode estar retomando o movimento baixista. Abaixo dos 14,74 pode seguir em queda na direção dos suportes 13,75 ou 13,23. Teria sinal de repique altista fechando acima dos 15,43 mirando resistências em 16,46 ou 18,14.</t>
  </si>
  <si>
    <t>ABCB4 está em tendência de alta pelas médias de 21 e 200 dias e vai mantendo sinal de força altista. Acima dos 24,14 pode buscar projeções nos 25,23 ou 27. Teria sinal de realização na perda dos 23,79 mirando os 22,37 ou 21,82.</t>
  </si>
  <si>
    <t>A1MD34 apesar de estar em tendência de alta no longo prazo pela média de 200 dias, no curto prazo está em realização. Abaixo dos 323,46 pode seguir em baixa no curto prazo mirando suportes em 284,14 ou 255,22. Teria sinal de retomada altista fechando acima dos 340,56 mirando resistências em 377,73 ou 435,56.</t>
  </si>
  <si>
    <t>Alibaba Group Holding Ltd</t>
  </si>
  <si>
    <t>BABA34</t>
  </si>
  <si>
    <t>BABA34 está em tendência de baixa pelas médias de 21 e 200 dias, mas começa a dar sinais de repiques de alta. Acima dos 18,3 teria sinal de repique altista mirando resistências nos 22,52 ou 25,93. Já uma perda dos 17,77 traria de volta o sinal de baixa projetando de 16,99 a 15,28.</t>
  </si>
  <si>
    <t>ALLD3 está em clara tendência de baixa pelas médias de 21 e 200 dias e segue em movimento de baixa. Abaixo dos 4,52 pode buscar suportes 4,22 ou 3,92. Teria sinal de repique altista fechando acima dos 4,78 mirando resistências em 5,48 ou 6,07. O IFR sobrevendido alerta para recuperações se superar 4,78</t>
  </si>
  <si>
    <t>ALOS3 está em tendência de baixa pela média de 200 dias, a parece ter completado movimento de repique de alta de curto prazo e pode estar retomando o movimento baixista. Abaixo dos 27,09 pode seguir em queda na direção dos suportes 25,88 ou 25,09. Teria sinal de repique altista fechando acima dos 27,72 mirando resistências em 28,43 ou 30.</t>
  </si>
  <si>
    <t>ALPA4 apesar de estar em tendência de alta no longo prazo pela média de 200 dias, no curto prazo está em realização. Abaixo dos 11,62 pode seguir em baixa no curto prazo mirando suportes em 11 ou 10,38. Teria sinal de retomada altista fechando acima dos 11,92 mirando resistências em 13,62 ou 14,85. O IFR sobrevendido alerta para recuperações se superar 11,92</t>
  </si>
  <si>
    <t>GOGL34 está em tendência de alta pelas médias de 21 e 200 dias e vai mantendo sinal de força altista. Acima dos 160,01 pode buscar projeções nos 169,79 ou 185,62. Teria sinal de realização na perda dos 156,85 mirando os 144,18 ou 139,28.</t>
  </si>
  <si>
    <t>ALUP11 apesar de estar em tendência de baixa no longo prazo pela média de 200 dias, no curto prazo está com sinal de recuperação favorecendo repiques de alta. Acima dos 33,19 pode seguir repique altista na direção resistências nos 34,57 ou 36,81. Caso perca os 32,41 teria sinal de baixa projetando de 30,95 a 30,25.</t>
  </si>
  <si>
    <t>AMZO34 está em tendência de alta pelas médias de 21 e 200 dias e vai mantendo sinal de força altista. Acima dos 64,75 pode buscar projeções nos 68,61 ou 74,87. Teria sinal de realização na perda dos 62,43 mirando os 58,49 ou 56,55.</t>
  </si>
  <si>
    <t>ABEV3 apesar de estar em tendência de alta no longo prazo pela média de 200 dias, no curto prazo está em realização. Abaixo dos 15,56 pode seguir em baixa no curto prazo mirando suportes em 15,16 ou 14,76. Teria sinal de retomada altista fechando acima dos 16,12 mirando resistências em 16,85 ou 17,64. O IFR sobrevendido alerta para recuperações se superar 16,12</t>
  </si>
  <si>
    <t>AMER3 está em clara tendência de baixa pelas médias de 21 e 200 dias e segue em movimento de baixa. Abaixo dos 3,37 pode buscar suportes 2,89 ou 2,41. Teria sinal de repique altista fechando acima dos 3,99 mirando resistências em 4,91 ou 5,86.</t>
  </si>
  <si>
    <t>ANIM3 está em clara tendência de baixa pelas médias de 21 e 200 dias e segue em movimento de baixa. Abaixo dos 2,51 pode buscar suportes 2,29 ou 2,07. Teria sinal de repique altista fechando acima dos 2,7 mirando resistências em 3,21 ou 3,64.</t>
  </si>
  <si>
    <t>AAPL34 está em tendência de alta pelas médias de 21 e 200 dias, mas começa a dar sinal de possível realização. Abaixo dos 79,87 poderia realizar na direção dos suportes 70,87 ou 67,7. Caso supere os 81,1 retomaria sinal de alta com projeções nos 87,42 ou 97,65.</t>
  </si>
  <si>
    <t>Applied Materials Inc</t>
  </si>
  <si>
    <t>A1MT34</t>
  </si>
  <si>
    <t>A1MT34 apesar de estar em tendência de alta no longo prazo pela média de 200 dias, no curto prazo está em realização. Abaixo dos 271,57 pode seguir em baixa no curto prazo mirando suportes em 243,04 ou 199,89. Teria sinal de retomada altista fechando acima dos 289,89 mirando resistências em 382,67 ou 468,96.</t>
  </si>
  <si>
    <t>ARML3 está em clara tendência de baixa pelas médias de 21 e 200 dias e segue em movimento de baixa. Abaixo dos 2,71 pode buscar suportes 2,49 ou 2,28. Teria sinal de repique altista fechando acima dos 2,88 mirando resistências em 3,4 ou 3,82.</t>
  </si>
  <si>
    <t>ASML34 apesar de estar em tendência de alta no longo prazo pela média de 200 dias, no curto prazo está em realização. Abaixo dos 158,05 pode seguir em baixa no curto prazo mirando suportes em 148,02 ou 137,99. Teria sinal de retomada altista fechando acima dos 164,99 mirando resistências em 190,5 ou 210,55.</t>
  </si>
  <si>
    <t>ASAI3 está em tendência de baixa pela média de 200 dias, a parece ter completado movimento de repique de alta de curto prazo e pode estar retomando o movimento baixista. Abaixo dos 8,4 pode seguir em queda na direção dos suportes 7,59 ou 7,12. Teria sinal de repique altista fechando acima dos 9,08 mirando resistências em 10 ou 11,49.</t>
  </si>
  <si>
    <t>AURA33 está em tendência de alta pelas médias de 21 e 200 dias, mas começa a dar sinal de possível realização. Abaixo dos 106,76 poderia realizar na direção dos suportes 90,8 ou 81,83. Caso supere os 119,81 retomaria sinal de alta com projeções nos 137,73 ou 166,74.</t>
  </si>
  <si>
    <t>AURE3 está em tendência de alta pelas médias de 21 e 200 dias, mas começa a dar sinal de possível realização. Abaixo dos 11,94 poderia realizar na direção dos suportes 11,16 ou 10,77. Caso supere os 12,41 retomaria sinal de alta com projeções nos 13,18 ou 14,43.</t>
  </si>
  <si>
    <t>AXIA3 está em tendência de alta pelas médias de 21 e 200 dias, mas começa a dar sinal de possível realização. Abaixo dos 52,79 poderia realizar na direção dos suportes 49,76 ou 47,85. Caso supere os 53,9 retomaria sinal de alta com projeções nos 55,94 ou 59,75.</t>
  </si>
  <si>
    <t>AXIA7 está em tendência de baixa pela média de 200 dias, a parece ter completado movimento de repique de alta de curto prazo e pode estar retomando o movimento baixista. Abaixo dos 51,63 pode seguir em queda na direção dos suportes 48,01 ou 45,94. Teria sinal de repique altista fechando acima dos 52,61 mirando resistências em 54,68 ou 58,8.</t>
  </si>
  <si>
    <t>Azevedo</t>
  </si>
  <si>
    <t>AZEV4</t>
  </si>
  <si>
    <t>AZEV4 está em clara tendência de baixa pelas médias de 21 e 200 dias e segue em movimento de baixa. Abaixo dos 1,41 pode buscar suportes 1,04 ou 0,67. Teria sinal de repique altista fechando acima dos 1,69 mirando resistências em 2,6 ou 3,33.</t>
  </si>
  <si>
    <t>AZUL3 está em tendência de baixa pela média de 200 dias, a parece ter completado movimento de repique de alta de curto prazo e pode estar retomando o movimento baixista. Abaixo dos 23,28 pode seguir em queda na direção dos suportes 20,73 ou 19,17. Teria sinal de repique altista fechando acima dos 23,93 mirando resistências em 25,75 ou 28,85.</t>
  </si>
  <si>
    <t>AZZA3 apesar de estar em tendência de baixa no longo prazo pela média de 200 dias, no curto prazo está com sinal de recuperação favorecendo repiques de alta. Acima dos 18,48 pode seguir repique altista na direção resistências nos 20,23 ou 22,78. Caso perca os 17,5 teria sinal de baixa projetando de 16,1 a 14,82.</t>
  </si>
  <si>
    <t>B3SA3 está em clara tendência de baixa pelas médias de 21 e 200 dias e segue em movimento de baixa. Abaixo dos 14,46 pode buscar suportes 14 ou 13,52. Teria sinal de repique altista fechando acima dos 14,88 mirando resistências em 15,54 ou 16,49.</t>
  </si>
  <si>
    <t>BMGB4 está em tendência de alta pelas médias de 21 e 200 dias e vai mantendo sinal de força altista. Acima dos 5,37 pode buscar projeções nos 5,52 ou 5,89. Teria sinal de realização na perda dos 5,26 mirando os 4,91 ou 4,72. O padrão de volume favorece a alta.</t>
  </si>
  <si>
    <t>BRSR6 está em clara tendência de baixa pelas médias de 21 e 200 dias e segue em movimento de baixa. Abaixo dos 13,9 pode buscar suportes 13,15 ou 12,55. Teria sinal de repique altista fechando acima dos 14,21 mirando resistências em 15,09 ou 16,28.</t>
  </si>
  <si>
    <t>BBSE3 está em tendência de alta pelas médias de 21 e 200 dias, mas começa a dar sinal de possível realização. Abaixo dos 38,47 poderia realizar na direção dos suportes 35,94 ou 34,64. Caso supere os 38,96 retomaria sinal de alta com projeções nos 40,12 ou 42,7.</t>
  </si>
  <si>
    <t>BMOB3 está em clara tendência de baixa pelas médias de 21 e 200 dias e segue em movimento de baixa. Abaixo dos 22,67 pode buscar suportes 21,85 ou 21,04. Teria sinal de repique altista fechando acima dos 23,39 mirando resistências em 25,3 ou 26,92.</t>
  </si>
  <si>
    <t>BERK34 está em tendência de alta pelas médias de 21 e 200 dias e vai mantendo sinal de força altista. Acima dos 132,14 pode buscar projeções nos 138,03 ou 147,57. Teria sinal de realização na perda dos 129,9 mirando os 122,6 ou 119,65.</t>
  </si>
  <si>
    <t>BLAU3 está em tendência de alta pelas médias de 21 e 200 dias e vai mantendo sinal de força altista. Acima dos 10,31 pode buscar projeções nos 10,86 ou 11,75. Teria sinal de realização na perda dos 10 mirando os 9,42 ou 9,14.</t>
  </si>
  <si>
    <t>SOJA3 está em clara tendência de baixa pelas médias de 21 e 200 dias e segue em movimento de baixa. Abaixo dos 5,73 pode buscar suportes 5,46 ou 5,2. Teria sinal de repique altista fechando acima dos 6,07 mirando resistências em 6,58 ou 7,1.</t>
  </si>
  <si>
    <t>BRBI11 está em clara tendência de baixa pelas médias de 21 e 200 dias e segue em movimento de baixa. Abaixo dos 14,1 pode buscar suportes 13,61 ou 13,12. Teria sinal de repique altista fechando acima dos 14,66 mirando resistências em 15,68 ou 16,65.</t>
  </si>
  <si>
    <t>BBDC3 está em tendência de alta pelas médias de 21 e 200 dias e vai mantendo sinal de força altista. Acima dos 15,76 pode buscar projeções nos 16,43 ou 17,52. Teria sinal de realização na perda dos 15,44 mirando os 14,67 ou 14,33.</t>
  </si>
  <si>
    <t>BBDC4 está em tendência de baixa pela média de 200 dias, a parece ter completado movimento de repique de alta de curto prazo e pode estar retomando o movimento baixista. Abaixo dos 17,72 pode seguir em queda na direção dos suportes 16,81 ou 16,39. Teria sinal de repique altista fechando acima dos 18,15 mirando resistências em 18,97 ou 20,31.</t>
  </si>
  <si>
    <t>BRAP4 apesar de estar em tendência de alta no longo prazo pela média de 200 dias, no curto prazo está em realização. Abaixo dos 21,34 pode seguir em baixa no curto prazo mirando suportes em 20,68 ou 20,02. Teria sinal de retomada altista fechando acima dos 22,26 mirando resistências em 23,47 ou 24,78.</t>
  </si>
  <si>
    <t>SAUD3 está em tendência de alta pelas médias de 21 e 200 dias e vai mantendo sinal de força altista. Acima dos 14,88 pode buscar projeções nos 16,36 ou 18,76. Teria sinal de realização na perda dos 14,66 mirando os 12,48 ou 11,73. O IFR sobrecomprado alerta realizações se perder 14,66.</t>
  </si>
  <si>
    <t>BBAS3 está em tendência de baixa pela média de 200 dias, a parece ter completado movimento de repique de alta de curto prazo e pode estar retomando o movimento baixista. Abaixo dos 19,72 pode seguir em queda na direção dos suportes 18,87 ou 18,38. Teria sinal de repique altista fechando acima dos 20,45 mirando resistências em 21,42 ou 23.</t>
  </si>
  <si>
    <t>Brasilagro</t>
  </si>
  <si>
    <t>AGRO3</t>
  </si>
  <si>
    <t>AGRO3 apesar de estar em tendência de baixa no longo prazo pela média de 200 dias, no curto prazo está com sinal de recuperação favorecendo repiques de alta. Acima dos 18,63 pode seguir repique altista na direção resistências nos 18,97 ou 19,65. Caso perca os 18,24 teria sinal de baixa projetando de 17,86 a 17,51.</t>
  </si>
  <si>
    <t>BRKM5 está em tendência de baixa pelas médias de 21 e 200 dias, mas começa a dar sinais de repiques de alta. Acima dos 6,04 teria sinal de repique altista mirando resistências nos 10,31 ou 13,07. Já uma perda dos 5,83 traria de volta o sinal de baixa projetando de 4,44 a 3,06. O IFR sobrevendido alerta para recuperações se superar 6,04</t>
  </si>
  <si>
    <t>BRAV3 está em tendência de alta no longo prazo, teve uma correção no curto prazo, mas pode estar retomando sinal de altas. Acima dos 19,75 pode buscar 21,5 ou 24. Abaixo dos 18,16 retomaria sinal de realização mirando suportes em 17,45 ou 16,19.</t>
  </si>
  <si>
    <t>Broadcom Inc</t>
  </si>
  <si>
    <t>AVGO34</t>
  </si>
  <si>
    <t>AVGO34 apesar de estar em tendência de alta no longo prazo pela média de 200 dias, no curto prazo está em realização. Abaixo dos 26,51 pode seguir em baixa no curto prazo mirando suportes em 24,74 ou 22,97. Teria sinal de retomada altista fechando acima dos 27,41 mirando resistências em 32,23 ou 35,76.</t>
  </si>
  <si>
    <t>BPAC11 está em tendência de alta pelas médias de 21 e 200 dias, mas começa a dar sinal de possível realização. Abaixo dos 54,39 poderia realizar na direção dos suportes 48,73 ou 46,39. Caso supere os 56,28 retomaria sinal de alta com projeções nos 60,94 ou 68,49.</t>
  </si>
  <si>
    <t>CXSE3 está em tendência de alta pelas médias de 21 e 200 dias e vai mantendo sinal de força altista. Acima dos 20,93 pode buscar projeções nos 22,9 ou 26,1. Teria sinal de realização na perda dos 20,52 mirando os 17,73 ou 16,74. O IFR sobrecomprado alerta realizações se perder 20,52.</t>
  </si>
  <si>
    <t>CAML3 está em clara tendência de baixa pelas médias de 21 e 200 dias e segue em movimento de baixa. Abaixo dos 4,79 pode buscar suportes 4,62 ou 4,45. Teria sinal de repique altista fechando acima dos 5 mirando resistências em 5,34 ou 5,67.</t>
  </si>
  <si>
    <t>BHIA3 está em clara tendência de baixa pelas médias de 21 e 200 dias e segue em movimento de baixa. Abaixo dos 1,01 pode buscar suportes 0,9 ou 0,79. Teria sinal de repique altista fechando acima dos 1,03 mirando resistências em 1,35 ou 1,56. O IFR sobrevendido alerta para recuperações se superar 1,03</t>
  </si>
  <si>
    <t>CBAV3 está em tendência de alta pelas médias de 21 e 200 dias e vai mantendo sinal de força altista. Acima dos 10,81 pode buscar projeções nos 10,9 ou 11,06. Teria sinal de realização na perda dos 10,73 mirando os 10,65 ou 10,6.</t>
  </si>
  <si>
    <t>CEAB3 está em clara tendência de baixa pelas médias de 21 e 200 dias e segue em movimento de baixa. Abaixo dos 10,1 pode buscar suportes 9,54 ou 8,89. Teria sinal de repique altista fechando acima dos 10,8 mirando resistências em 11,63 ou 12,92.</t>
  </si>
  <si>
    <t>CMIG4 está em tendência de alta pelas médias de 21 e 200 dias e vai mantendo sinal de força altista. Acima dos 11,13 pode buscar projeções nos 11,59 ou 12,35. Teria sinal de realização na perda dos 10,92 mirando os 10,37 ou 10,13.</t>
  </si>
  <si>
    <t>Coca Cola Co</t>
  </si>
  <si>
    <t>COCA34</t>
  </si>
  <si>
    <t>COCA34 está em tendência de alta pelas médias de 21 e 200 dias e vai mantendo sinal de força altista. Acima dos 73,4 pode buscar projeções nos 77,53 ou 84,22. Teria sinal de realização na perda dos 71,5 mirando os 66,71 ou 64,64. O padrão de volume favorece a alta.</t>
  </si>
  <si>
    <t>COGN3 está em clara tendência de baixa pelas médias de 21 e 200 dias e segue em movimento de baixa. Abaixo dos 2,18 pode buscar suportes 2,08 ou 1,99. Teria sinal de repique altista fechando acima dos 2,27 mirando resistências em 2,48 ou 2,66.</t>
  </si>
  <si>
    <t>CSMG3 está em tendência de alta pelas médias de 21 e 200 dias e vai mantendo sinal de força altista. Acima dos 63,69 pode buscar projeções nos 68,94 ou 77,45. Teria sinal de realização na perda dos 61,22 mirando os 55,18 ou 52,55. O IFR sobrecomprado alerta realizações se perder 61,22.</t>
  </si>
  <si>
    <t>CPLE3 está em tendência de alta pelas médias de 21 e 200 dias, mas começa a dar sinal de possível realização. Abaixo dos 14,83 poderia realizar na direção dos suportes 14,2 ou 13,84. Caso supere os 15,35 retomaria sinal de alta com projeções nos 16,06 ou 17,21.</t>
  </si>
  <si>
    <t>CSAN3 está em tendência de baixa pela média de 200 dias, a parece ter completado movimento de repique de alta de curto prazo e pode estar retomando o movimento baixista. Abaixo dos 3,78 pode seguir em queda na direção dos suportes 3,2 ou 2,97. Teria sinal de repique altista fechando acima dos 3,92 mirando resistências em 4,36 ou 5,08.</t>
  </si>
  <si>
    <t>CPFE3 está em tendência de alta pelas médias de 21 e 200 dias e vai mantendo sinal de força altista. Acima dos 46,17 pode buscar projeções nos 48,3 ou 51,76. Teria sinal de realização na perda dos 45,02 mirando os 42,71 ou 41,64.</t>
  </si>
  <si>
    <t>CMIN3 apesar de estar em tendência de baixa no longo prazo pela média de 200 dias, no curto prazo está com sinal de recuperação favorecendo repiques de alta. Acima dos 4,6 pode seguir repique altista na direção resistências nos 4,92 ou 5,44. Caso perca os 4,28 teria sinal de baixa projetando de 4,08 a 3,91. O padrão de volume favorece a alta.</t>
  </si>
  <si>
    <t>CURY3 está em tendência de alta pelas médias de 21 e 200 dias e vai mantendo sinal de força altista. Acima dos 34,09 pode buscar projeções nos 35,92 ou 39,96. Teria sinal de realização na perda dos 33,1 mirando os 29,37 ou 27,34.</t>
  </si>
  <si>
    <t>CVCB3 está em clara tendência de baixa pelas médias de 21 e 200 dias e segue em movimento de baixa. Abaixo dos 1,2 pode buscar suportes 1,11 ou 1,02. Teria sinal de repique altista fechando acima dos 1,27 mirando resistências em 1,49 ou 1,66. O IFR sobrevendido alerta para recuperações se superar 1,27</t>
  </si>
  <si>
    <t>CYRE3 está em tendência de baixa pela média de 200 dias, a parece ter completado movimento de repique de alta de curto prazo e pode estar retomando o movimento baixista. Abaixo dos 22,15 pode seguir em queda na direção dos suportes 19,98 ou 18,83. Teria sinal de repique altista fechando acima dos 22,82 mirando resistências em 23,7 ou 25,99.</t>
  </si>
  <si>
    <t>CYRE4 está em tendência de baixa pela média de 200 dias, a parece ter completado movimento de repique de alta de curto prazo e pode estar retomando o movimento baixista. Abaixo dos 20,63 pode seguir em queda na direção dos suportes 18,59 ou 17,53. Teria sinal de repique altista fechando acima dos 22,02 mirando resistências em 24,13 ou 27,56.</t>
  </si>
  <si>
    <t>DASA3 está em clara tendência de baixa pelas médias de 21 e 200 dias e segue em movimento de baixa. Abaixo dos 2,49 pode buscar suportes 2,34 ou 2,19. Teria sinal de repique altista fechando acima dos 2,69 mirando resistências em 2,96 ou 3,25.</t>
  </si>
  <si>
    <t>DESK3 está em tendência de alta pelas médias de 21 e 200 dias e vai mantendo sinal de força altista. Acima dos 17,99 pode buscar projeções nos 18,5 ou 19,34. Teria sinal de realização na perda dos 17,7 mirando os 17,15 ou 16,89.</t>
  </si>
  <si>
    <t>DXCO3 está em tendência de baixa pela média de 200 dias, a parece ter completado movimento de repique de alta de curto prazo e pode estar retomando o movimento baixista. Abaixo dos 4,81 pode seguir em queda na direção dos suportes 4,53 ou 4,33. Teria sinal de repique altista fechando acima dos 4,89 mirando resistências em 5,17 ou 5,56.</t>
  </si>
  <si>
    <t>PNVL3 está em tendência de baixa pelas médias de 21 e 200 dias, mas começa a dar sinais de repiques de alta. Acima dos 10,87 teria sinal de repique altista mirando resistências nos 11,54 ou 12,25. Já uma perda dos 10,38 traria de volta o sinal de baixa projetando de 10,02 a 9,66.</t>
  </si>
  <si>
    <t>DIRR3 está em clara tendência de baixa pelas médias de 21 e 200 dias e segue em movimento de baixa. Abaixo dos 13,36 pode buscar suportes 12,5 ou 11,9. Teria sinal de repique altista fechando acima dos 13,97 mirando resistências em 14,42 ou 15,6.</t>
  </si>
  <si>
    <t>ECOR3 está em tendência de baixa pela média de 200 dias, a parece ter completado movimento de repique de alta de curto prazo e pode estar retomando o movimento baixista. Abaixo dos 7,33 pode seguir em queda na direção dos suportes 6,65 ou 6,33. Teria sinal de repique altista fechando acima dos 7,68 mirando resistências em 8,31 ou 9,34.</t>
  </si>
  <si>
    <t>Eli Lilly And Company</t>
  </si>
  <si>
    <t>LILY34</t>
  </si>
  <si>
    <t>LILY34 está em tendência de alta pelas médias de 21 e 200 dias e vai mantendo sinal de força altista. Acima dos 214,47 pode buscar projeções nos 231,92 ou 260,17. Teria sinal de realização na perda dos 210 mirando os 186,22 ou 177,49. O IFR sobrecomprado alerta realizações se perder 210.</t>
  </si>
  <si>
    <t>EMBJ3 está em tendência de alta pelas médias de 21 e 200 dias, mas começa a dar sinal de possível realização. Abaixo dos 83,23 poderia realizar na direção dos suportes 68,82 ou 63,26. Caso supere os 86,8 retomaria sinal de alta com projeções nos 97,91 ou 115,89. O IFR sobrecomprado alerta realizações se perder 83,23.</t>
  </si>
  <si>
    <t>ENGI11 apesar de estar em tendência de baixa no longo prazo pela média de 200 dias, no curto prazo está com sinal de recuperação favorecendo repiques de alta. Acima dos 49,31 pode seguir repique altista na direção resistências nos 51,82 ou 55,89. Caso perca os 47,89 teria sinal de baixa projetando de 45,24 a 43,98. O padrão de volume favorece a alta.</t>
  </si>
  <si>
    <t>ENEV3 está em tendência de alta pelas médias de 21 e 200 dias, mas começa a dar sinal de possível realização. Abaixo dos 25,42 poderia realizar na direção dos suportes 23,57 ou 22,51. Caso supere os 26,24 retomaria sinal de alta com projeções nos 27 ou 29,11.</t>
  </si>
  <si>
    <t>EGIE3 está em tendência de alta no longo prazo, teve uma correção no curto prazo, mas pode estar retomando sinal de altas. Acima dos 32,95 pode buscar 35,94 ou 38,54. Abaixo dos 31,72 retomaria sinal de realização mirando suportes em 30,41 ou 29,11.</t>
  </si>
  <si>
    <t>Enjoei</t>
  </si>
  <si>
    <t>ENJU3</t>
  </si>
  <si>
    <t>ENJU3 está em clara tendência de baixa pelas médias de 21 e 200 dias e segue em movimento de baixa. Abaixo dos 0,73 pode buscar suportes 0,68 ou 0,64. Teria sinal de repique altista fechando acima dos 0,86 mirando resistências em 0,94 ou 1,07.</t>
  </si>
  <si>
    <t>EQTL3 está em tendência de alta pelas médias de 21 e 200 dias e vai mantendo sinal de força altista. Acima dos 40,01 pode buscar projeções nos 42,24 ou 45,86. Teria sinal de realização na perda dos 38,79 mirando os 36,39 ou 35,27.</t>
  </si>
  <si>
    <t>EUCA4 apesar de estar em tendência de alta no longo prazo pela média de 200 dias, no curto prazo está em realização. Abaixo dos 22,9 pode seguir em baixa no curto prazo mirando suportes em 21,49 ou 20,08. Teria sinal de retomada altista fechando acima dos 23,77 mirando resistências em 27,45 ou 30,26.</t>
  </si>
  <si>
    <t>EVEN3 está em clara tendência de baixa pelas médias de 21 e 200 dias e segue em movimento de baixa. Abaixo dos 5,36 pode buscar suportes 5,16 ou 4,97. Teria sinal de repique altista fechando acima dos 5,55 mirando resistências em 5,98 ou 6,36.</t>
  </si>
  <si>
    <t>Exxon Mobil Corp</t>
  </si>
  <si>
    <t>EXXO34</t>
  </si>
  <si>
    <t>EXXO34 está em tendência de alta no longo prazo, teve uma correção no curto prazo, mas pode estar retomando sinal de altas. Acima dos 91,32 pode buscar 98,53 ou 105,92. Abaixo dos 86,56 retomaria sinal de realização mirando suportes em 82,86 ou 79,16.</t>
  </si>
  <si>
    <t>EZTC3 está em clara tendência de baixa pelas médias de 21 e 200 dias e segue em movimento de baixa. Abaixo dos 12,68 pode buscar suportes 12,23 ou 11,76. Teria sinal de repique altista fechando acima dos 13,03 mirando resistências em 13,75 ou 14,68.</t>
  </si>
  <si>
    <t>FESA4 está em clara tendência de baixa pelas médias de 21 e 200 dias e segue em movimento de baixa. Abaixo dos 5,77 pode buscar suportes 5,57 ou 5,38. Teria sinal de repique altista fechando acima dos 5,89 mirando resistências em 6,4 ou 6,78. O IFR sobrevendido alerta para recuperações se superar 5,89</t>
  </si>
  <si>
    <t>FLRY3 está em tendência de alta pelas médias de 21 e 200 dias, mas começa a dar sinal de possível realização. Abaixo dos 15,54 poderia realizar na direção dos suportes 14,64 ou 14,26. Caso supere os 15,85 retomaria sinal de alta com projeções nos 16,59 ou 17,8.</t>
  </si>
  <si>
    <t>FRAS3 está em clara tendência de baixa pelas médias de 21 e 200 dias e segue em movimento de baixa. Abaixo dos 19,4 pode buscar suportes 18,22 ou 17,05. Teria sinal de repique altista fechando acima dos 20,08 mirando resistências em 23,2 ou 25,54. O IFR sobrevendido alerta para recuperações se superar 20,08</t>
  </si>
  <si>
    <t>Freeport-Mcmoran Inc</t>
  </si>
  <si>
    <t>FCXO34</t>
  </si>
  <si>
    <t>FCXO34 apesar de estar em tendência de alta no longo prazo pela média de 200 dias, no curto prazo está em realização. Abaixo dos 99,57 pode seguir em baixa no curto prazo mirando suportes em 92,67 ou 85,78. Teria sinal de retomada altista fechando acima dos 103,42 mirando resistências em 121,88 ou 135,66. O IFR sobrevendido alerta para recuperações se superar 103,42</t>
  </si>
  <si>
    <t>GFSA3 está em clara tendência de baixa pelas médias de 21 e 200 dias e segue em movimento de baixa. Abaixo dos 0,66 pode buscar suportes 0,39 ou 0,12. Teria sinal de repique altista fechando acima dos 0,75 mirando resistências em 1,52 ou 2,05. O IFR sobrevendido alerta para recuperações se superar 0,75</t>
  </si>
  <si>
    <t>GGBR4 está em tendência de alta no longo prazo, teve uma correção no curto prazo, mas pode estar retomando sinal de altas. Acima dos 22,05 pode buscar 24,55 ou 27,05. Abaixo dos 21,56 retomaria sinal de realização mirando suportes em 20,49 ou 19,23.</t>
  </si>
  <si>
    <t>GOAU4 apesar de estar em tendência de alta no longo prazo pela média de 200 dias, no curto prazo está em realização. Abaixo dos 9,5 pode seguir em baixa no curto prazo mirando suportes em 9,04 ou 8,5. Teria sinal de retomada altista fechando acima dos 9,67 mirando resistências em 10,77 ou 11,83.</t>
  </si>
  <si>
    <t>GGPS3 está em tendência de baixa pela média de 200 dias, a parece ter completado movimento de repique de alta de curto prazo e pode estar retomando o movimento baixista. Abaixo dos 12,31 pode seguir em queda na direção dos suportes 11,12 ou 10,56. Teria sinal de repique altista fechando acima dos 12,92 mirando resistências em 14,03 ou 15,83.</t>
  </si>
  <si>
    <t>GRND3 está em clara tendência de baixa pelas médias de 21 e 200 dias e segue em movimento de baixa. Abaixo dos 3,72 pode buscar suportes 3,62 ou 3,52. Teria sinal de repique altista fechando acima dos 3,79 mirando resistências em 4,03 ou 4,22.</t>
  </si>
  <si>
    <t>GMAT3 está em clara tendência de baixa pelas médias de 21 e 200 dias e segue em movimento de baixa. Abaixo dos 3,57 pode buscar suportes 3,43 ou 3,2. Teria sinal de repique altista fechando acima dos 3,7 mirando resistências em 4,17 ou 4,62.</t>
  </si>
  <si>
    <t>SBFG3 está em clara tendência de baixa pelas médias de 21 e 200 dias e segue em movimento de baixa. Abaixo dos 9,61 pode buscar suportes 9,15 ou 8,7. Teria sinal de repique altista fechando acima dos 10,05 mirando resistências em 11,08 ou 11,98.</t>
  </si>
  <si>
    <t>Hbr Realty</t>
  </si>
  <si>
    <t>HBRE3</t>
  </si>
  <si>
    <t>HBRE3 está em clara tendência de baixa pelas médias de 21 e 200 dias e segue em movimento de baixa. Abaixo dos 1,96 pode buscar suportes 1,68 ou 1,41. Teria sinal de repique altista fechando acima dos 2,1 mirando resistências em 2,84 ou 3,38. O IFR sobrevendido alerta para recuperações se superar 2,1</t>
  </si>
  <si>
    <t>HBOR3 está em clara tendência de baixa pelas médias de 21 e 200 dias e segue em movimento de baixa. Abaixo dos 1,65 pode buscar suportes 1,41 ou 1,18. Teria sinal de repique altista fechando acima dos 1,79 mirando resistências em 2,41 ou 2,87. O IFR sobrevendido alerta para recuperações se superar 1,79</t>
  </si>
  <si>
    <t>HBSA3 está em clara tendência de baixa pelas médias de 21 e 200 dias e segue em movimento de baixa. Abaixo dos 3,42 pode buscar suportes 2,93 ou 2,68. Teria sinal de repique altista fechando acima dos 3,5 mirando resistências em 3,72 ou 4,2.</t>
  </si>
  <si>
    <t>HYPE3 está em tendência de baixa pela média de 200 dias, a parece ter completado movimento de repique de alta de curto prazo e pode estar retomando o movimento baixista. Abaixo dos 20,49 pode seguir em queda na direção dos suportes 19,63 ou 18,95. Teria sinal de repique altista fechando acima dos 20,82 mirando resistências em 21,82 ou 23,17.</t>
  </si>
  <si>
    <t>IGTI11 está em tendência de baixa pela média de 200 dias, a parece ter completado movimento de repique de alta de curto prazo e pode estar retomando o movimento baixista. Abaixo dos 24,85 pode seguir em queda na direção dos suportes 23,32 ou 22,52. Teria sinal de repique altista fechando acima dos 25,9 mirando resistências em 27,49 ou 30,07.</t>
  </si>
  <si>
    <t>ITLC34 apesar de estar em tendência de alta no longo prazo pela média de 200 dias, no curto prazo está em realização. Abaixo dos 86,2 pode seguir em baixa no curto prazo mirando suportes em 74,94 ou 63,69. Teria sinal de retomada altista fechando acima dos 100,87 mirando resistências em 122,62 ou 145,12.</t>
  </si>
  <si>
    <t>INTB3 apesar de estar em tendência de alta no longo prazo pela média de 200 dias, no curto prazo está em realização. Abaixo dos 12,36 pode seguir em baixa no curto prazo mirando suportes em 11,8 ou 11,24. Teria sinal de retomada altista fechando acima dos 12,99 mirando resistências em 14,16 ou 15,27.</t>
  </si>
  <si>
    <t>INBR32 está em tendência de baixa pela média de 200 dias, a parece ter completado movimento de repique de alta de curto prazo e pode estar retomando o movimento baixista. Abaixo dos 28,3 pode seguir em queda na direção dos suportes 26,76 ou 25,57. Teria sinal de repique altista fechando acima dos 30,58 mirando resistências em 32,94 ou 36,76.</t>
  </si>
  <si>
    <t>MYPK3 está em clara tendência de baixa pelas médias de 21 e 200 dias e segue em movimento de baixa. Abaixo dos 8,87 pode buscar suportes 8,59 ou 8,3. Teria sinal de repique altista fechando acima dos 9 mirando resistências em 9,51 ou 10,07.</t>
  </si>
  <si>
    <t>RANI3 está em tendência de baixa pela média de 200 dias, a parece ter completado movimento de repique de alta de curto prazo e pode estar retomando o movimento baixista. Abaixo dos 7,89 pode seguir em queda na direção dos suportes 7,55 ou 7,38. Teria sinal de repique altista fechando acima dos 8,1 mirando resistências em 8,43 ou 8,98.</t>
  </si>
  <si>
    <t>IRBR3 está em tendência de alta pelas médias de 21 e 200 dias, mas começa a dar sinal de possível realização. Abaixo dos 54,63 poderia realizar na direção dos suportes 49,93 ou 48,22. Caso supere os 55,46 retomaria sinal de alta com projeções nos 58,87 ou 64,4.</t>
  </si>
  <si>
    <t>ISAE4 está em tendência de alta pelas médias de 21 e 200 dias e vai mantendo sinal de força altista. Acima dos 28,27 pode buscar projeções nos 29,08 ou 30,58. Teria sinal de realização na perda dos 27,49 mirando os 26,65 ou 25,89. O padrão de volume favorece a alta.</t>
  </si>
  <si>
    <t>ITSA3</t>
  </si>
  <si>
    <t>ITSA3 está em tendência de alta pelas médias de 21 e 200 dias e vai mantendo sinal de força altista. Acima dos 13,71 pode buscar projeções nos 14,51 ou 15,81. Teria sinal de realização na perda dos 13,45 mirando os 12,41 ou 12.</t>
  </si>
  <si>
    <t>ITSA4 está em tendência de alta pelas médias de 21 e 200 dias e vai mantendo sinal de força altista. Acima dos 13,65 pode buscar projeções nos 14,52 ou 15,93. Teria sinal de realização na perda dos 13,39 mirando os 12,24 ou 11,8.</t>
  </si>
  <si>
    <t>ITUB3 está em tendência de alta pelas médias de 21 e 200 dias e vai mantendo sinal de força altista. Acima dos 45,51 pode buscar projeções nos 48,83 ou 54,21. Teria sinal de realização na perda dos 44,3 mirando os 40,13 ou 38,46. O IFR sobrecomprado alerta realizações se perder 44,3.</t>
  </si>
  <si>
    <t>ITUB4 está em tendência de alta pelas médias de 21 e 200 dias, mas começa a dar sinal de possível realização. Abaixo dos 42,36 poderia realizar na direção dos suportes 38,28 ou 36,76. Caso supere os 43,18 retomaria sinal de alta com projeções nos 46,2 ou 51,1.</t>
  </si>
  <si>
    <t>JALL3 está em clara tendência de baixa pelas médias de 21 e 200 dias e segue em movimento de baixa. Abaixo dos 1,97 pode buscar suportes 1,81 ou 1,66. Teria sinal de repique altista fechando acima dos 2,04 mirando resistências em 2,47 ou 2,77. O IFR sobrevendido alerta para recuperações se superar 2,04</t>
  </si>
  <si>
    <t>JBSS32 apesar de estar em tendência de baixa no longo prazo pela média de 200 dias, no curto prazo está com sinal de recuperação favorecendo repiques de alta. Acima dos 64,41 pode seguir repique altista na direção resistências nos 67,43 ou 72,33. Caso perca os 62,07 teria sinal de baixa projetando de 59,51 a 57,99. O padrão de volume favorece a alta.</t>
  </si>
  <si>
    <t>JHSF3 apesar de estar em tendência de alta no longo prazo pela média de 200 dias, no curto prazo está em realização. Abaixo dos 10,28 pode seguir em baixa no curto prazo mirando suportes em 9,86 ou 9,45. Teria sinal de retomada altista fechando acima dos 10,72 mirando resistências em 11,62 ou 12,44.</t>
  </si>
  <si>
    <t>JPMC34 está em tendência de alta pelas médias de 21 e 200 dias e vai mantendo sinal de força altista. Acima dos 177,47 pode buscar projeções nos 189,16 ou 208,09. Teria sinal de realização na perda dos 173,5 mirando os 158,54 ou 152,69.</t>
  </si>
  <si>
    <t>JSLG3 está em clara tendência de baixa pelas médias de 21 e 200 dias e segue em movimento de baixa. Abaixo dos 5,3 pode buscar suportes 5,02 ou 4,75. Teria sinal de repique altista fechando acima dos 5,57 mirando resistências em 6,18 ou 6,72.</t>
  </si>
  <si>
    <t>KEPL3 está em clara tendência de baixa pelas médias de 21 e 200 dias e segue em movimento de baixa. Abaixo dos 6,36 pode buscar suportes 6,2 ou 5,96. Teria sinal de repique altista fechando acima dos 6,5 mirando resistências em 6,96 ou 7,42.</t>
  </si>
  <si>
    <t>Kla Corp</t>
  </si>
  <si>
    <t>K1LA34</t>
  </si>
  <si>
    <t>K1LA34 apesar de estar em tendência de alta no longo prazo pela média de 200 dias, no curto prazo está em realização. Abaixo dos 261,34 pode seguir em baixa no curto prazo mirando suportes em 219,62 ou 177,91. Teria sinal de retomada altista fechando acima dos 285 mirando resistências em 396,33 ou 479,75.</t>
  </si>
  <si>
    <t>KLBN3 apesar de estar em tendência de baixa no longo prazo pela média de 200 dias, no curto prazo está com sinal de recuperação favorecendo repiques de alta. Acima dos 3,51 pode seguir repique altista na direção resistências nos 3,62 ou 3,81. Caso perca os 3,41 teria sinal de baixa projetando de 3,32 a 3,26. O padrão de volume favorece a alta.</t>
  </si>
  <si>
    <t>KLBN4 apesar de estar em tendência de baixa no longo prazo pela média de 200 dias, no curto prazo está com sinal de recuperação favorecendo repiques de alta. Acima dos 3,45 pode seguir repique altista na direção resistências nos 3,53 ou 3,66. Caso perca os 3,39 teria sinal de baixa projetando de 3,31 a 3,24. O padrão de volume favorece a alta.</t>
  </si>
  <si>
    <t>KLBN11 apesar de estar em tendência de baixa no longo prazo pela média de 200 dias, no curto prazo está com sinal de recuperação favorecendo repiques de alta. Acima dos 17,38 pode seguir repique altista na direção resistências nos 17,91 ou 18,77. Caso perca os 16,94 teria sinal de baixa projetando de 16,52 a 16,25.</t>
  </si>
  <si>
    <t>Lam Research Corp</t>
  </si>
  <si>
    <t>L1RC34</t>
  </si>
  <si>
    <t>L1RC34 apesar de estar em tendência de alta no longo prazo pela média de 200 dias, no curto prazo está em realização. Abaixo dos 36,27 pode seguir em baixa no curto prazo mirando suportes em 31,53 ou 26,8. Teria sinal de retomada altista fechando acima dos 38,54 mirando resistências em 51,59 ou 61,05.</t>
  </si>
  <si>
    <t>LAVV3 está em clara tendência de baixa pelas médias de 21 e 200 dias e segue em movimento de baixa. Abaixo dos 10,61 pode buscar suportes 10,19 ou 9,78. Teria sinal de repique altista fechando acima dos 11,25 mirando resistências em 11,94 ou 12,76.</t>
  </si>
  <si>
    <t>LIGT3 está em clara tendência de baixa pelas médias de 21 e 200 dias e segue em movimento de baixa. Abaixo dos 2,79 pode buscar suportes 2,41 ou 2,07. Teria sinal de repique altista fechando acima dos 3,03 mirando resistências em 3,48 ou 4,14.</t>
  </si>
  <si>
    <t>RENT3 está em clara tendência de baixa pelas médias de 21 e 200 dias e segue em movimento de baixa. Abaixo dos 38,56 pode buscar suportes 37,2 ou 35,84. Teria sinal de repique altista fechando acima dos 40,55 mirando resistências em 42,95 ou 45,66.</t>
  </si>
  <si>
    <t>RENT4 está em clara tendência de baixa pelas médias de 21 e 200 dias e segue em movimento de baixa. Abaixo dos 37,26 pode buscar suportes 36,01 ou 34,76. Teria sinal de repique altista fechando acima dos 38,66 mirando resistências em 41,29 ou 43,78.</t>
  </si>
  <si>
    <t>LOGG3 apesar de estar em tendência de alta no longo prazo pela média de 200 dias, no curto prazo está em realização. Abaixo dos 26,85 pode seguir em baixa no curto prazo mirando suportes em 26,04 ou 25,21. Teria sinal de retomada altista fechando acima dos 27,36 mirando resistências em 28,7 ou 30,34.</t>
  </si>
  <si>
    <t>LREN3 está em clara tendência de baixa pelas médias de 21 e 200 dias e segue em movimento de baixa. Abaixo dos 13,58 pode buscar suportes 12,89 ou 12,21. Teria sinal de repique altista fechando acima dos 14,22 mirando resistências em 15,79 ou 17,15. O IFR sobrevendido alerta para recuperações se superar 14,22</t>
  </si>
  <si>
    <t>LWSA3 está em tendência de baixa pela média de 200 dias, a parece ter completado movimento de repique de alta de curto prazo e pode estar retomando o movimento baixista. Abaixo dos 3,86 pode seguir em queda na direção dos suportes 3,61 ou 3,42. Teria sinal de repique altista fechando acima dos 4,21 mirando resistências em 4,58 ou 5,18.</t>
  </si>
  <si>
    <t>MDIA3 está em clara tendência de baixa pelas médias de 21 e 200 dias e segue em movimento de baixa. Abaixo dos 17,5 pode buscar suportes 17,04 ou 16,39. Teria sinal de repique altista fechando acima dos 17,75 mirando resistências em 19,14 ou 20,43.</t>
  </si>
  <si>
    <t>MGLU3 está em tendência de baixa pelas médias de 21 e 200 dias, mas começa a dar sinais de repiques de alta. Acima dos 4,47 teria sinal de repique altista mirando resistências nos 5,66 ou 6,66. Já uma perda dos 4,33 traria de volta o sinal de baixa projetando de 4,03 a 3,52.</t>
  </si>
  <si>
    <t>POMO3 está em clara tendência de baixa pelas médias de 21 e 200 dias e segue em movimento de baixa. Abaixo dos 5,22 pode buscar suportes 4,99 ou 4,76. Teria sinal de repique altista fechando acima dos 5,39 mirando resistências em 5,96 ou 6,41. O IFR sobrevendido alerta para recuperações se superar 5,39</t>
  </si>
  <si>
    <t>POMO4 está em clara tendência de baixa pelas médias de 21 e 200 dias e segue em movimento de baixa. Abaixo dos 5,6 pode buscar suportes 5,44 ou 5,29. Teria sinal de repique altista fechando acima dos 5,78 mirando resistências em 6,1 ou 6,4.</t>
  </si>
  <si>
    <t>MBRF3 está em clara tendência de baixa pelas médias de 21 e 200 dias e segue em movimento de baixa. Abaixo dos 15,08 pode buscar suportes 14,05 ou 13,02. Teria sinal de repique altista fechando acima dos 16,49 mirando resistências em 18,4 ou 20,45.</t>
  </si>
  <si>
    <t>M2RV34 apesar de estar em tendência de alta no longo prazo pela média de 200 dias, no curto prazo está em realização. Abaixo dos 114,91 pode seguir em baixa no curto prazo mirando suportes em 97,53 ou 80,15. Teria sinal de retomada altista fechando acima dos 122 mirando resistências em 171,15 ou 205,9.</t>
  </si>
  <si>
    <t>CASH3 está em tendência de alta pelas médias de 21 e 200 dias e vai mantendo sinal de força altista. Acima dos 4,77 pode buscar projeções nos 5,49 ou 6,66. Teria sinal de realização na perda dos 4,19 mirando os 3,6 ou 3,23. O padrão de volume favorece a alta. O IFR sobrecomprado alerta realizações se perder 4,19.</t>
  </si>
  <si>
    <t>MELI34 apesar de estar em tendência de baixa no longo prazo pela média de 200 dias, no curto prazo está com sinal de recuperação favorecendo repiques de alta. Acima dos 78,6 pode seguir repique altista na direção resistências nos 86,13 ou 98,33. Caso perca os 76,86 teria sinal de baixa projetando de 66,4 a 62,63. O padrão de volume favorece a alta. O IFR sobrecomprado alerta realizações se perder 76,86.</t>
  </si>
  <si>
    <t>BMEB4 está em clara tendência de baixa pelas médias de 21 e 200 dias e segue em movimento de baixa. Abaixo dos 58,91 pode buscar suportes 51,94 ou 44,98. Teria sinal de repique altista fechando acima dos 60,78 mirando resistências em 81,44 ou 95,36. O IFR sobrevendido alerta para recuperações se superar 60,78</t>
  </si>
  <si>
    <t>M1TA34 apesar de estar em tendência de baixa no longo prazo pela média de 200 dias, no curto prazo está com sinal de recuperação favorecendo repiques de alta. Acima dos 116,79 pode seguir repique altista na direção resistências nos 127,19 ou 144,03. Caso perca os 110,3 teria sinal de baixa projetando de 99,95 a 94,74. O padrão de volume favorece a alta.</t>
  </si>
  <si>
    <t>LEVE3 apesar de estar em tendência de alta no longo prazo pela média de 200 dias, no curto prazo está em realização. Abaixo dos 31,7 pode seguir em baixa no curto prazo mirando suportes em 30,91 ou 30,13. Teria sinal de retomada altista fechando acima dos 32,45 mirando resistências em 34,23 ou 35,79.</t>
  </si>
  <si>
    <t>MUTC34 apesar de estar em tendência de alta no longo prazo pela média de 200 dias, no curto prazo está em realização. Abaixo dos 739,81 pode seguir em baixa no curto prazo mirando suportes em 633,77 ou 527,74. Teria sinal de retomada altista fechando acima dos 808,25 mirando resistências em 1082,96 ou 1295,02.</t>
  </si>
  <si>
    <t>MSFT34 apesar de estar em tendência de baixa no longo prazo pela média de 200 dias, no curto prazo está com sinal de recuperação favorecendo repiques de alta. Acima dos 84,73 pode seguir repique altista na direção resistências nos 88,59 ou 96,74. Caso perca os 83,2 teria sinal de baixa projetando de 75,4 a 71,32.</t>
  </si>
  <si>
    <t>MILS3 apesar de estar em tendência de alta no longo prazo pela média de 200 dias, no curto prazo está em realização. Abaixo dos 15,15 pode seguir em baixa no curto prazo mirando suportes em 14,99 ou 14,84. Teria sinal de retomada altista fechando acima dos 15,41 mirando resistências em 15,65 ou 15,95.</t>
  </si>
  <si>
    <t>BEEF3 está em clara tendência de baixa pelas médias de 21 e 200 dias e segue em movimento de baixa. Abaixo dos 3,41 pode buscar suportes 3,25 ou 3,1. Teria sinal de repique altista fechando acima dos 3,55 mirando resistências em 3,9 ou 4,2.</t>
  </si>
  <si>
    <t>Mitre Realty</t>
  </si>
  <si>
    <t>MTRE3</t>
  </si>
  <si>
    <t>MTRE3 está em clara tendência de baixa pelas médias de 21 e 200 dias e segue em movimento de baixa. Abaixo dos 3,2 pode buscar suportes 3,11 ou 3,02. Teria sinal de repique altista fechando acima dos 3,27 mirando resistências em 3,48 ou 3,65. O IFR sobrevendido alerta para recuperações se superar 3,27</t>
  </si>
  <si>
    <t>MOTV3 está em tendência de baixa pela média de 200 dias, a parece ter completado movimento de repique de alta de curto prazo e pode estar retomando o movimento baixista. Abaixo dos 14,55 pode seguir em queda na direção dos suportes 13,54 ou 13,11. Teria sinal de repique altista fechando acima dos 14,93 mirando resistências em 15,78 ou 17,17.</t>
  </si>
  <si>
    <t>MDNE3 apesar de estar em tendência de alta no longo prazo pela média de 200 dias, no curto prazo está em realização. Abaixo dos 27,03 pode seguir em baixa no curto prazo mirando suportes em 25,8 ou 24,19. Teria sinal de retomada altista fechando acima dos 29,59 mirando resistências em 30,98 ou 34,18.</t>
  </si>
  <si>
    <t>MOVI3 está em clara tendência de baixa pelas médias de 21 e 200 dias e segue em movimento de baixa. Abaixo dos 8,73 pode buscar suportes 8,29 ou 7,85. Teria sinal de repique altista fechando acima dos 9,24 mirando resistências em 10,14 ou 11,01.</t>
  </si>
  <si>
    <t>MRVE3 está em clara tendência de baixa pelas médias de 21 e 200 dias e segue em movimento de baixa. Abaixo dos 5,08 pode buscar suportes 4,83 ou 4,62. Teria sinal de repique altista fechando acima dos 5,5 mirando resistências em 5,91 ou 6,58.</t>
  </si>
  <si>
    <t>MLAS3 apesar de estar em tendência de alta no longo prazo pela média de 200 dias, no curto prazo está em realização. Abaixo dos 1,58 pode seguir em baixa no curto prazo mirando suportes em 1,48 ou 1,36. Teria sinal de retomada altista fechando acima dos 1,63 mirando resistências em 1,86 ou 2,09.</t>
  </si>
  <si>
    <t>MULT3 está em tendência de baixa pela média de 200 dias, a parece ter completado movimento de repique de alta de curto prazo e pode estar retomando o movimento baixista. Abaixo dos 28,38 pode seguir em queda na direção dos suportes 27,24 ou 26,44. Teria sinal de repique altista fechando acima dos 28,98 mirando resistências em 29,82 ou 31,41.</t>
  </si>
  <si>
    <t>NATU3 está em clara tendência de baixa pelas médias de 21 e 200 dias e segue em movimento de baixa. Abaixo dos 8,01 pode buscar suportes 7,36 ou 6,67. Teria sinal de repique altista fechando acima dos 8,39 mirando resistências em 9,59 ou 10,96.</t>
  </si>
  <si>
    <t>Netflix, Inc</t>
  </si>
  <si>
    <t>NFLX34</t>
  </si>
  <si>
    <t>NFLX34 está em tendência de baixa pelas médias de 21 e 200 dias, mas começa a dar sinais de repiques de alta. Acima dos 8,03 teria sinal de repique altista mirando resistências nos 8,57 ou 9,3. Já uma perda dos 7,86 traria de volta o sinal de baixa projetando de 7,38 a 7,01.</t>
  </si>
  <si>
    <t>ROXO34 está em tendência de baixa pela média de 200 dias, a parece ter completado movimento de repique de alta de curto prazo e pode estar retomando o movimento baixista. Abaixo dos 11,65 pode seguir em queda na direção dos suportes 9,95 ou 9,22. Teria sinal de repique altista fechando acima dos 12,29 mirando resistências em 13,73 ou 16,07.</t>
  </si>
  <si>
    <t>NVDC34 está em tendência de alta no longo prazo, teve uma correção no curto prazo, mas pode estar retomando sinal de altas. Acima dos 21,25 pode buscar 22,92 ou 24,42. Abaixo dos 20,49 retomaria sinal de realização mirando suportes em 19,73 ou 18,98.</t>
  </si>
  <si>
    <t>OPCT3 está em tendência de alta pelas médias de 21 e 200 dias e vai mantendo sinal de força altista. Acima dos 10,74 pode buscar projeções nos 11,34 ou 12,32. Teria sinal de realização na perda dos 10,3 mirando os 9,76 ou 9,45. O padrão de volume favorece a alta.</t>
  </si>
  <si>
    <t>ONCO3 está em clara tendência de baixa pelas médias de 21 e 200 dias e segue em movimento de baixa. Abaixo dos 1,04 pode buscar suportes 0,89 ou 0,74. Teria sinal de repique altista fechando acima dos 1,15 mirando resistências em 1,52 ou 1,81.</t>
  </si>
  <si>
    <t>ORCL34 está em clara tendência de baixa pelas médias de 21 e 200 dias e segue em movimento de baixa. Abaixo dos 118,2 pode buscar suportes 96,14 ou 74,09. Teria sinal de repique altista fechando acima dos 124,65 mirando resistências em 189,57 ou 233,67. O IFR sobrevendido alerta para recuperações se superar 124,65</t>
  </si>
  <si>
    <t>Oranjebtc</t>
  </si>
  <si>
    <t>OBTC3</t>
  </si>
  <si>
    <t>OBTC3 está em tendência de baixa pela média de 200 dias, a parece ter completado movimento de repique de alta de curto prazo e pode estar retomando o movimento baixista. Abaixo dos 5,81 pode seguir em queda na direção dos suportes 5,59 ou 5,38. Teria sinal de repique altista fechando acima dos 6,23 mirando resistências em 6,49 ou 6,91.</t>
  </si>
  <si>
    <t>ORVR3 apesar de estar em tendência de alta no longo prazo pela média de 200 dias, no curto prazo está em realização. Abaixo dos 76,82 pode seguir em baixa no curto prazo mirando suportes em 74,42 ou 72,4. Teria sinal de retomada altista fechando acima dos 80,95 mirando resistências em 84,98 ou 91,51.</t>
  </si>
  <si>
    <t>PCAR3 está em tendência de baixa pela média de 200 dias, a parece ter completado movimento de repique de alta de curto prazo e pode estar retomando o movimento baixista. Abaixo dos 2,67 pode seguir em queda na direção dos suportes 1,4 ou 0,96. Teria sinal de repique altista fechando acima dos 2,8 mirando resistências em 3,66 ou 5,06. O IFR sobrecomprado alerta realizações se perder 2,67.</t>
  </si>
  <si>
    <t>PGMN3 está em tendência de baixa pelas médias de 21 e 200 dias, mas começa a dar sinais de repiques de alta. Acima dos 3,74 teria sinal de repique altista mirando resistências nos 4,14 ou 4,51. Já uma perda dos 3,65 traria de volta o sinal de baixa projetando de 3,53 a 3,34.</t>
  </si>
  <si>
    <t>P2LT34 apesar de estar em tendência de baixa no longo prazo pela média de 200 dias, no curto prazo está com sinal de recuperação favorecendo repiques de alta. Acima dos 238 pode seguir repique altista na direção resistências nos 271,37 ou 325,37. Caso perca os 226,1 teria sinal de baixa projetando de 184 a 167,31. O padrão de volume favorece a alta.</t>
  </si>
  <si>
    <t>PETR3 está em tendência de alta no longo prazo, teve uma correção no curto prazo, mas pode estar retomando sinal de altas. Acima dos 43,29 pode buscar 47,57 ou 51,43. Abaixo dos 41,32 retomaria sinal de realização mirando suportes em 39,38 ou 37,45.</t>
  </si>
  <si>
    <t>PETR4 está em tendência de alta no longo prazo, teve uma correção no curto prazo, mas pode estar retomando sinal de altas. Acima dos 38,77 pode buscar 42,15 ou 45,08. Abaixo dos 37,4 retomaria sinal de realização mirando suportes em 35,93 ou 34,46.</t>
  </si>
  <si>
    <t>RECV3 está em tendência de baixa pelas médias de 21 e 200 dias, mas começa a dar sinais de repiques de alta. Acima dos 9,69 teria sinal de repique altista mirando resistências nos 11,46 ou 12,73. Já uma perda dos 9,39 traria de volta o sinal de baixa projetando de 8,75 a 8,11.</t>
  </si>
  <si>
    <t>PRIO3 está em tendência de alta pelas médias de 21 e 200 dias e vai mantendo sinal de força altista. Acima dos 56,36 pode buscar projeções nos 64,21 ou 72,15. Teria sinal de realização na perda dos 53,7 mirando os 51,36 ou 47,38. O padrão de volume favorece a alta.</t>
  </si>
  <si>
    <t>AUAU3 está em clara tendência de baixa pelas médias de 21 e 200 dias e segue em movimento de baixa. Abaixo dos 3,05 pode buscar suportes 2,95 ou 2,85. Teria sinal de repique altista fechando acima dos 3,22 mirando resistências em 3,37 ou 3,56.</t>
  </si>
  <si>
    <t>PINE4 está em tendência de alta no longo prazo, teve uma correção no curto prazo, mas pode estar retomando sinal de altas. Acima dos 12,64 pode buscar 13,96 ou 15,63. Abaixo dos 12,09 retomaria sinal de realização mirando suportes em 11,25 ou 10,41.</t>
  </si>
  <si>
    <t>PLPL3 está em clara tendência de baixa pelas médias de 21 e 200 dias e segue em movimento de baixa. Abaixo dos 7,67 pode buscar suportes 7,24 ou 6,81. Teria sinal de repique altista fechando acima dos 8,33 mirando resistências em 9,06 ou 9,91.</t>
  </si>
  <si>
    <t>PSSA3 apesar de estar em tendência de alta no longo prazo pela média de 200 dias, no curto prazo está em realização. Abaixo dos 51,32 pode seguir em baixa no curto prazo mirando suportes em 47,46 ou 45,3. Teria sinal de retomada altista fechando acima dos 54,43 mirando resistências em 58,73 ou 65,7.</t>
  </si>
  <si>
    <t>POSI3 está em tendência de baixa pelas médias de 21 e 200 dias, mas começa a dar sinais de repiques de alta. Acima dos 3,81 teria sinal de repique altista mirando resistências nos 4,22 ou 4,78. Já uma perda dos 3,7 traria de volta o sinal de baixa projetando de 3,3 a 3,01.</t>
  </si>
  <si>
    <t>PRNR3 está em tendência de alta pelas médias de 21 e 200 dias, mas começa a dar sinal de possível realização. Abaixo dos 18,36 poderia realizar na direção dos suportes 17,12 ou 16,57. Caso supere os 18,89 retomaria sinal de alta com projeções nos 19,98 ou 21,75.</t>
  </si>
  <si>
    <t>QUAL3 está em clara tendência de baixa pelas médias de 21 e 200 dias e segue em movimento de baixa. Abaixo dos 1,61 pode buscar suportes 1,48 ou 1,34. Teria sinal de repique altista fechando acima dos 1,74 mirando resistências em 1,93 ou 2,2.</t>
  </si>
  <si>
    <t>LJQQ3 está em clara tendência de baixa pelas médias de 21 e 200 dias e segue em movimento de baixa. Abaixo dos 1,2 pode buscar suportes 1,12 ou 1,05. Teria sinal de repique altista fechando acima dos 1,27 mirando resistências em 1,44 ou 1,58.</t>
  </si>
  <si>
    <t>RADL3 apesar de estar em tendência de baixa no longo prazo pela média de 200 dias, no curto prazo está com sinal de recuperação favorecendo repiques de alta. Acima dos 18,2 pode seguir repique altista na direção resistências nos 19,49 ou 21,59. Caso perca os 17,36 teria sinal de baixa projetando de 16,1 a 15,45. O padrão de volume favorece a alta.</t>
  </si>
  <si>
    <t>RAPT4 está em clara tendência de baixa pelas médias de 21 e 200 dias e segue em movimento de baixa. Abaixo dos 4,41 pode buscar suportes 4,18 ou 3,86. Teria sinal de repique altista fechando acima dos 4,55 mirando resistências em 5,2 ou 5,83.</t>
  </si>
  <si>
    <t>RDOR3 está em tendência de baixa pela média de 200 dias, a parece ter completado movimento de repique de alta de curto prazo e pode estar retomando o movimento baixista. Abaixo dos 34,6 pode seguir em queda na direção dos suportes 32,23 ou 30,94. Teria sinal de repique altista fechando acima dos 35,29 mirando resistências em 36,4 ou 38,97.</t>
  </si>
  <si>
    <t>RIAA3 apesar de estar em tendência de alta no longo prazo pela média de 200 dias, no curto prazo está em realização. Abaixo dos 8,28 pode seguir em baixa no curto prazo mirando suportes em 7,94 ou 7,6. Teria sinal de retomada altista fechando acima dos 8,74 mirando resistências em 9,38 ou 10,05.</t>
  </si>
  <si>
    <t>RAIL3 está em tendência de baixa pela média de 200 dias, a parece ter completado movimento de repique de alta de curto prazo e pode estar retomando o movimento baixista. Abaixo dos 13,38 pode seguir em queda na direção dos suportes 12,16 ou 11,65. Teria sinal de repique altista fechando acima dos 13,81 mirando resistências em 14,82 ou 16,47.</t>
  </si>
  <si>
    <t>SBSP3 está em tendência de alta pelas médias de 21 e 200 dias, mas começa a dar sinal de possível realização. Abaixo dos 29,05 poderia realizar na direção dos suportes 26,81 ou 25,62. Caso supere os 30,65 retomaria sinal de alta com projeções nos 33,02 ou 36,86.</t>
  </si>
  <si>
    <t>SAPR4 está em clara tendência de baixa pelas médias de 21 e 200 dias e segue em movimento de baixa. Abaixo dos 6,96 pode buscar suportes 6,78 ou 6,6. Teria sinal de repique altista fechando acima dos 7,12 mirando resistências em 7,53 ou 7,88.</t>
  </si>
  <si>
    <t>SAPR11 está em tendência de baixa pelas médias de 21 e 200 dias, mas começa a dar sinais de repiques de alta. Acima dos 36,78 teria sinal de repique altista mirando resistências nos 39,08 ou 41,06. Já uma perda dos 35,87 traria de volta o sinal de baixa projetando de 34,87 a 33,88.</t>
  </si>
  <si>
    <t>SANB3</t>
  </si>
  <si>
    <t>SANB3 está em clara tendência de baixa pelas médias de 21 e 200 dias e segue em movimento de baixa. Abaixo dos 12,43 pode buscar suportes 12,1 ou 11,78. Teria sinal de repique altista fechando acima dos 12,99 mirando resistências em 13,48 ou 14,12. O IFR sobrevendido alerta para recuperações se superar 12,99</t>
  </si>
  <si>
    <t>SANB4 está em clara tendência de baixa pelas médias de 21 e 200 dias e segue em movimento de baixa. Abaixo dos 13,6 pode buscar suportes 13,35 ou 13,11. Teria sinal de repique altista fechando acima dos 14,06 mirando resistências em 14,39 ou 14,87.</t>
  </si>
  <si>
    <t>SANB11 está em clara tendência de baixa pelas médias de 21 e 200 dias e segue em movimento de baixa. Abaixo dos 26 pode buscar suportes 25,44 ou 24,89. Teria sinal de repique altista fechando acima dos 26,94 mirando resistências em 27,79 ou 28,89.</t>
  </si>
  <si>
    <t>SMTO3 apesar de estar em tendência de baixa no longo prazo pela média de 200 dias, no curto prazo está com sinal de recuperação favorecendo repiques de alta. Acima dos 15,48 pode seguir repique altista na direção resistências nos 17,25 ou 19,13. Caso perca os 14,9 teria sinal de baixa projetando de 14,2 a 13,25.</t>
  </si>
  <si>
    <t>SHUL4 está em clara tendência de baixa pelas médias de 21 e 200 dias e segue em movimento de baixa. Abaixo dos 4,51 pode buscar suportes 4,39 ou 4,28. Teria sinal de repique altista fechando acima dos 4,73 mirando resistências em 4,88 ou 5,1. O IFR sobrevendido alerta para recuperações se superar 4,73</t>
  </si>
  <si>
    <t>Seagate Technology Holdings Plc</t>
  </si>
  <si>
    <t>S1TX34</t>
  </si>
  <si>
    <t>S1TX34 apesar de estar em tendência de alta no longo prazo pela média de 200 dias, no curto prazo está em realização. Abaixo dos 4070,6 pode seguir em baixa no curto prazo mirando suportes em 3503,77 ou 2936,95. Teria sinal de retomada altista fechando acima dos 4276,82 mirando resistências em 5904,98 ou 7038,62.</t>
  </si>
  <si>
    <t>SEER3 está em tendência de alta pelas médias de 21 e 200 dias, mas começa a dar sinal de possível realização. Abaixo dos 11,59 poderia realizar na direção dos suportes 10,52 ou 10. Caso supere os 12,18 retomaria sinal de alta com projeções nos 13,2 ou 14,86.</t>
  </si>
  <si>
    <t>Servicenow, Inc</t>
  </si>
  <si>
    <t>N1OW34</t>
  </si>
  <si>
    <t>N1OW34 apesar de estar em tendência de baixa no longo prazo pela média de 200 dias, no curto prazo está com sinal de recuperação favorecendo repiques de alta. Acima dos 11,71 pode seguir repique altista na direção resistências nos 13,21 ou 15,65. Caso perca os 11,3 teria sinal de baixa projetando de 9,27 a 8,51. O padrão de volume favorece a alta.</t>
  </si>
  <si>
    <t>CSNA3 está em clara tendência de baixa pelas médias de 21 e 200 dias e segue em movimento de baixa. Abaixo dos 4,49 pode buscar suportes 3,86 ou 3,24. Teria sinal de repique altista fechando acima dos 4,8 mirando resistências em 6,5 ou 7,74.</t>
  </si>
  <si>
    <t>Sigma Lithium Corp</t>
  </si>
  <si>
    <t>S2GM34</t>
  </si>
  <si>
    <t>S2GM34 está em clara tendência de baixa pelas médias de 21 e 200 dias e segue em movimento de baixa. Abaixo dos 19,73 pode buscar suportes 17,12 ou 14,51. Teria sinal de repique altista fechando acima dos 21,55 mirando resistências em 28,17 ou 33,38.</t>
  </si>
  <si>
    <t>SIMH3 está em clara tendência de baixa pelas médias de 21 e 200 dias e segue em movimento de baixa. Abaixo dos 7,65 pode buscar suportes 7,3 ou 6,74. Teria sinal de repique altista fechando acima dos 7,86 mirando resistências em 9,1 ou 10,21.</t>
  </si>
  <si>
    <t>SLCE3 está em tendência de baixa pelas médias de 21 e 200 dias, mas começa a dar sinais de repiques de alta. Acima dos 13,43 teria sinal de repique altista mirando resistências nos 14,96 ou 16,43. Já uma perda dos 12,58 traria de volta o sinal de baixa projetando de 11,84 a 11,1.</t>
  </si>
  <si>
    <t>SMFT3 está em tendência de baixa pela média de 200 dias, a parece ter completado movimento de repique de alta de curto prazo e pode estar retomando o movimento baixista. Abaixo dos 19,38 pode seguir em queda na direção dos suportes 18,3 ou 17,64. Teria sinal de repique altista fechando acima dos 20,41 mirando resistências em 21,71 ou 23,82.</t>
  </si>
  <si>
    <t>Stoneco Ltd.</t>
  </si>
  <si>
    <t>STOC34 está em clara tendência de baixa pelas médias de 21 e 200 dias e segue em movimento de baixa. Abaixo dos 53,53 pode buscar suportes 51,83 ou 50,14. Teria sinal de repique altista fechando acima dos 59 mirando resistências em 62,38 ou 67,85.</t>
  </si>
  <si>
    <t>M2ST34 está em clara tendência de baixa pelas médias de 21 e 200 dias e segue em movimento de baixa. Abaixo dos 7,12 pode buscar suportes 6,06 ou 4,9. Teria sinal de repique altista fechando acima dos 7,6 mirando resistências em 9,8 ou 12,11.</t>
  </si>
  <si>
    <t>SUZB3 está em tendência de baixa pelas médias de 21 e 200 dias, mas começa a dar sinais de repiques de alta. Acima dos 41,41 teria sinal de repique altista mirando resistências nos 44,37 ou 47,58. Já uma perda dos 40,62 traria de volta o sinal de baixa projetando de 39,17 a 37,56.</t>
  </si>
  <si>
    <t>Syn Prop Tec</t>
  </si>
  <si>
    <t>SYNE3</t>
  </si>
  <si>
    <t>SYNE3 está em tendência de baixa pela média de 200 dias, a parece ter completado movimento de repique de alta de curto prazo e pode estar retomando o movimento baixista. Abaixo dos 4,02 pode seguir em queda na direção dos suportes 3,49 ou 3,2. Teria sinal de repique altista fechando acima dos 4,16 mirando resistências em 4,4 ou 4,96.</t>
  </si>
  <si>
    <t>TAEE4 está em tendência de alta pelas médias de 21 e 200 dias, mas começa a dar sinal de possível realização. Abaixo dos 13,57 poderia realizar na direção dos suportes 12,95 ou 12,64. Caso supere os 13,95 retomaria sinal de alta com projeções nos 14,56 ou 15,56.</t>
  </si>
  <si>
    <t>TAEE11 está em tendência de alta pelas médias de 21 e 200 dias e vai mantendo sinal de força altista. Acima dos 40,96 pode buscar projeções nos 41,64 ou 43,48. Teria sinal de realização na perda dos 40,3 mirando os 38,65 ou 37,72. O padrão de volume favorece a alta.</t>
  </si>
  <si>
    <t>TSMC34 apesar de estar em tendência de alta no longo prazo pela média de 200 dias, no curto prazo está em realização. Abaixo dos 263,74 pode seguir em baixa no curto prazo mirando suportes em 250,05 ou 236,36. Teria sinal de retomada altista fechando acima dos 286 mirando resistências em 308,03 ou 335,4.</t>
  </si>
  <si>
    <t>TGMA3 está em tendência de baixa pelas médias de 21 e 200 dias, mas começa a dar sinais de repiques de alta. Acima dos 30,06 teria sinal de repique altista mirando resistências nos 32,1 ou 33,73. Já uma perda dos 29,45 traria de volta o sinal de baixa projetando de 28,63 a 27,81.</t>
  </si>
  <si>
    <t>VIVT3 está em tendência de baixa pela média de 200 dias, a parece ter completado movimento de repique de alta de curto prazo e pode estar retomando o movimento baixista. Abaixo dos 34,21 pode seguir em queda na direção dos suportes 32,13 ou 31,11. Teria sinal de repique altista fechando acima dos 35,4 mirando resistências em 37,42 ou 40,69.</t>
  </si>
  <si>
    <t>TEND3 está em tendência de alta pelas médias de 21 e 200 dias, mas começa a dar sinal de possível realização. Abaixo dos 34,37 poderia realizar na direção dos suportes 30,37 ou 28,03. Caso supere os 37,94 retomaria sinal de alta com projeções nos 42,61 ou 50,18.</t>
  </si>
  <si>
    <t>TSLA34 está em tendência de baixa pela média de 200 dias, a parece ter completado movimento de repique de alta de curto prazo e pode estar retomando o movimento baixista. Abaixo dos 64,8 pode seguir em queda na direção dos suportes 59,58 ou 56,22. Teria sinal de repique altista fechando acima dos 70,43 mirando resistências em 77,13 ou 87,98.</t>
  </si>
  <si>
    <t>The Goldman Sachs Group, Inc</t>
  </si>
  <si>
    <t>GSGI34</t>
  </si>
  <si>
    <t>GSGI34 está em tendência de alta pelas médias de 21 e 200 dias e vai mantendo sinal de força altista. Acima dos 186 pode buscar projeções nos 192,99 ou 206,2. Teria sinal de realização na perda dos 177,51 mirando os 171,6 ou 164,99.</t>
  </si>
  <si>
    <t>TIMS3 está em tendência de baixa pela média de 200 dias, a parece ter completado movimento de repique de alta de curto prazo e pode estar retomando o movimento baixista. Abaixo dos 22,47 pode seguir em queda na direção dos suportes 20,91 ou 20,27. Teria sinal de repique altista fechando acima dos 22,97 mirando resistências em 24,24 ou 26,3.</t>
  </si>
  <si>
    <t>TOTS3 apesar de estar em tendência de baixa no longo prazo pela média de 200 dias, no curto prazo está com sinal de recuperação favorecendo repiques de alta. Acima dos 29,22 pode seguir repique altista na direção resistências nos 32,51 ou 36,03. Caso perca os 28,5 teria sinal de baixa projetando de 26,8 a 25,03.</t>
  </si>
  <si>
    <t>TFCO4 está em clara tendência de baixa pelas médias de 21 e 200 dias e segue em movimento de baixa. Abaixo dos 14,95 pode buscar suportes 14,31 ou 13,76. Teria sinal de repique altista fechando acima dos 15,35 mirando resistências em 16,08 ou 17,17.</t>
  </si>
  <si>
    <t>Trisul</t>
  </si>
  <si>
    <t>TRIS3</t>
  </si>
  <si>
    <t>TRIS3 apesar de estar em tendência de baixa no longo prazo pela média de 200 dias, no curto prazo está com sinal de recuperação favorecendo repiques de alta. Acima dos 4,47 pode seguir repique altista na direção resistências nos 4,85 ou 5,47. Caso perca os 4,27 teria sinal de baixa projetando de 3,85 a 3,65. O padrão de volume favorece a alta.</t>
  </si>
  <si>
    <t>TUPY3 está em tendência de alta pelas médias de 21 e 200 dias, mas começa a dar sinal de possível realização. Abaixo dos 14,27 poderia realizar na direção dos suportes 12,84 ou 11,96. Caso supere os 14,62 retomaria sinal de alta com projeções nos 15,66 ou 17,4.</t>
  </si>
  <si>
    <t>UGPA3 está em tendência de alta pelas médias de 21 e 200 dias e vai mantendo sinal de força altista. Acima dos 28,48 pode buscar projeções nos 31,55 ou 36,52. Teria sinal de realização na perda dos 27,76 mirando os 23,51 ou 21,97. O padrão de volume favorece a alta. O IFR sobrecomprado alerta realizações se perder 27,76.</t>
  </si>
  <si>
    <t>FIQE3 está em tendência de alta pelas médias de 21 e 200 dias e vai mantendo sinal de força altista. Acima dos 5,86 pode buscar projeções nos 6,26 ou 6,7. Teria sinal de realização na perda dos 5,74 mirando os 5,54 ou 5,31. O padrão de volume favorece a alta.</t>
  </si>
  <si>
    <t>UNIP6 está em tendência de baixa pelas médias de 21 e 200 dias, mas começa a dar sinais de repiques de alta. Acima dos 60,35 teria sinal de repique altista mirando resistências nos 63,49 ou 66,22. Já uma perda dos 59,06 traria de volta o sinal de baixa projetando de 57,69 a 56,32.</t>
  </si>
  <si>
    <t>USIM3 apesar de estar em tendência de alta no longo prazo pela média de 200 dias, no curto prazo está em realização. Abaixo dos 7,4 pode seguir em baixa no curto prazo mirando suportes em 6,5 ou 5,6. Teria sinal de retomada altista fechando acima dos 7,94 mirando resistências em 10,31 ou 12,1.</t>
  </si>
  <si>
    <t>USIM5 apesar de estar em tendência de alta no longo prazo pela média de 200 dias, no curto prazo está em realização. Abaixo dos 8,12 pode seguir em baixa no curto prazo mirando suportes em 7,07 ou 6,03. Teria sinal de retomada altista fechando acima dos 8,74 mirando resistências em 11,5 ou 13,58.</t>
  </si>
  <si>
    <t>VALE3 apesar de estar em tendência de alta no longo prazo pela média de 200 dias, no curto prazo está em realização. Abaixo dos 75,79 pode seguir em baixa no curto prazo mirando suportes em 73,64 ou 71,49. Teria sinal de retomada altista fechando acima dos 77,6 mirando resistências em 82,74 ou 87,03.</t>
  </si>
  <si>
    <t>VLID3 está em clara tendência de baixa pelas médias de 21 e 200 dias e segue em movimento de baixa. Abaixo dos 16,83 pode buscar suportes 16,47 ou 16,11. Teria sinal de repique altista fechando acima dos 17,98 mirando resistências em 18,69 ou 19,84.</t>
  </si>
  <si>
    <t>VAMO3 apesar de estar em tendência de baixa no longo prazo pela média de 200 dias, no curto prazo está com sinal de recuperação favorecendo repiques de alta. Acima dos 2,9 pode seguir repique altista na direção resistências nos 3,2 ou 3,52. Caso perca os 2,84 teria sinal de baixa projetando de 2,68 a 2,51.</t>
  </si>
  <si>
    <t>VBBR3 está em tendência de alta pelas médias de 21 e 200 dias e vai mantendo sinal de força altista. Acima dos 30,9 pode buscar projeções nos 33,22 ou 36,98. Teria sinal de realização na perda dos 29,66 mirando os 27,14 ou 25,97. O padrão de volume favorece a alta.</t>
  </si>
  <si>
    <t>VTRU3 está em clara tendência de baixa pelas médias de 21 e 200 dias e segue em movimento de baixa. Abaixo dos 12,99 pode buscar suportes 12,06 ou 11,43. Teria sinal de repique altista fechando acima dos 13,38 mirando resistências em 14,08 ou 15,32.</t>
  </si>
  <si>
    <t>VIVA3 apesar de estar em tendência de baixa no longo prazo pela média de 200 dias, no curto prazo está com sinal de recuperação favorecendo repiques de alta. Acima dos 22,83 pode seguir repique altista na direção resistências nos 23,82 ou 25,84. Caso perca os 22,45 teria sinal de baixa projetando de 20,55 a 19,53.</t>
  </si>
  <si>
    <t>VULC3 está em clara tendência de baixa pelas médias de 21 e 200 dias e segue em movimento de baixa. Abaixo dos 13,76 pode buscar suportes 13,3 ou 12,84. Teria sinal de repique altista fechando acima dos 14,02 mirando resistências em 15,24 ou 16,15. O IFR sobrevendido alerta para recuperações se superar 14,02</t>
  </si>
  <si>
    <t>WEGE3 está em tendência de alta pelas médias de 21 e 200 dias, mas começa a dar sinal de possível realização. Abaixo dos 45,76 poderia realizar na direção dos suportes 41,57 ou 39,77. Caso supere os 46,43 retomaria sinal de alta com projeções nos 47,37 ou 50,95.</t>
  </si>
  <si>
    <t>Western Digital Corp</t>
  </si>
  <si>
    <t>W1DC34</t>
  </si>
  <si>
    <t>W1DC34 apesar de estar em tendência de alta no longo prazo pela média de 200 dias, no curto prazo está em realização. Abaixo dos 2513,23 pode seguir em baixa no curto prazo mirando suportes em 2016,73 ou 1520,24. Teria sinal de retomada altista fechando acima dos 2806,38 mirando resistências em 4120 ou 5112,98.</t>
  </si>
  <si>
    <t>WIZC3 está em tendência de baixa pela média de 200 dias, a parece ter completado movimento de repique de alta de curto prazo e pode estar retomando o movimento baixista. Abaixo dos 8,28 pode seguir em queda na direção dos suportes 7,33 ou 6,98. Teria sinal de repique altista fechando acima dos 8,45 mirando resistências em 9,14 ou 10,26. O IFR sobrecomprado alerta realizações se perder 8,28.</t>
  </si>
  <si>
    <t>YDUQ3 está em clara tendência de baixa pelas médias de 21 e 200 dias e segue em movimento de baixa. Abaixo dos 8,24 pode buscar suportes 7,85 ou 7,42. Teria sinal de repique altista fechando acima dos 8,76 mirando resistências em 9,23 ou 10,08.</t>
  </si>
  <si>
    <t>BB Etf Ibov</t>
  </si>
  <si>
    <t>BBOV11</t>
  </si>
  <si>
    <t>BBOV11 está em tendência de alta pelas médias de 21 e 200 dias e vai mantendo sinal de força altista. Acima dos 91,8 pode buscar projeções nos 94,14 ou 97,94. Teria sinal de realização na perda dos 90,08 mirando os 88 ou 86,82. O padrão de volume favorece a alta.</t>
  </si>
  <si>
    <t>GOLB11 está em clara tendência de baixa pelas médias de 21 e 200 dias e segue em movimento de baixa. Abaixo dos 101,61 pode buscar suportes 98,8 ou 95,64. Teria sinal de repique altista fechando acima dos 104,88 mirando resistências em 109 ou 115,3.</t>
  </si>
  <si>
    <t>BOVB11 está em tendência de alta pelas médias de 21 e 200 dias, mas começa a dar sinal de possível realização. Abaixo dos 175,67 poderia realizar na direção dos suportes 171,54 ou 169,33. Caso supere os 178,66 retomaria sinal de alta com projeções nos 183,06 ou 190,18.</t>
  </si>
  <si>
    <t>Etf BV Coin</t>
  </si>
  <si>
    <t>COIN11</t>
  </si>
  <si>
    <t>COIN11 apesar de estar em tendência de baixa no longo prazo pela média de 200 dias, no curto prazo está com sinal de recuperação favorecendo repiques de alta. Acima dos 39,36 pode seguir repique altista na direção resistências nos 40,83 ou 43,62. Caso perca os 38,61 teria sinal de baixa projetando de 36,31 a 34,91.</t>
  </si>
  <si>
    <t>Fundo Buena Vista II Fundo de Índice</t>
  </si>
  <si>
    <t>QQQI11</t>
  </si>
  <si>
    <t>QQQI11 apesar de estar em tendência de alta no longo prazo pela média de 200 dias, no curto prazo está em realização. Abaixo dos 96,68 pode seguir em baixa no curto prazo mirando suportes em 94,4 ou 92,35. Teria sinal de retomada altista fechando acima dos 98,45 mirando resistências em 101,01 ou 105,09.</t>
  </si>
  <si>
    <t>BCPX39 está em clara tendência de baixa pelas médias de 21 e 200 dias e segue em movimento de baixa. Abaixo dos 38,17 pode buscar suportes 35,83 ou 33,49. Teria sinal de repique altista fechando acima dos 39,9 mirando resistências em 45,73 ou 50,4.</t>
  </si>
  <si>
    <t>Global X Silver Miners</t>
  </si>
  <si>
    <t>BSIL39</t>
  </si>
  <si>
    <t>BSIL39 está em clara tendência de baixa pelas médias de 21 e 200 dias e segue em movimento de baixa. Abaixo dos 38,02 pode buscar suportes 35,42 ou 32,83. Teria sinal de repique altista fechando acima dos 41,12 mirando resistências em 46,41 ou 51,59.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</si>
</sst>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2" zoomScaleNormal="100" workbookViewId="0">
      <selection activeCell="C17" sqref="C17:R251"/>
    </sheetView>
  </sheetViews>
  <sheetFormatPr defaultColWidth="8.85546875" defaultRowHeight="15" customHeight="1" x14ac:dyDescent="0.25"/>
  <cols>
    <col min="2" max="2" width="1.42578125" style="1" customWidth="1"/>
    <col min="3" max="3" width="13.85546875" style="1" customWidth="1"/>
    <col min="4" max="4" width="11" style="1" customWidth="1"/>
    <col min="5" max="5" width="6.42578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3.57031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90</v>
      </c>
      <c r="X3" s="50">
        <f>X7-X10</f>
        <v>106</v>
      </c>
      <c r="Y3" s="51">
        <f>W3/(X3+W3)</f>
        <v>0.45918367346938777</v>
      </c>
      <c r="Z3" s="35" t="s">
        <v>67</v>
      </c>
    </row>
    <row r="4" spans="2:28" ht="15" customHeight="1" x14ac:dyDescent="0.25">
      <c r="B4" s="3"/>
      <c r="C4" s="26"/>
      <c r="D4" s="27"/>
      <c r="E4" s="27"/>
      <c r="F4" s="27"/>
      <c r="G4" s="27"/>
      <c r="H4" s="27"/>
      <c r="I4" s="27"/>
      <c r="J4" s="27"/>
      <c r="K4" s="27"/>
      <c r="L4" s="27"/>
      <c r="M4" s="27"/>
      <c r="N4" s="27"/>
      <c r="O4" s="28"/>
      <c r="P4" s="53"/>
      <c r="Q4" s="27"/>
      <c r="R4" s="29"/>
      <c r="S4" s="20"/>
      <c r="Y4" s="52">
        <f>U10</f>
        <v>0.41666666666666669</v>
      </c>
      <c r="Z4" s="35" t="s">
        <v>378</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105</v>
      </c>
      <c r="X7" s="33">
        <f>COUNTIF($Q$17:$Q$352,"Baixa")</f>
        <v>127</v>
      </c>
      <c r="Y7" s="33"/>
      <c r="Z7" s="33">
        <f>W7+X7</f>
        <v>232</v>
      </c>
    </row>
    <row r="8" spans="2:28" ht="15" customHeight="1" x14ac:dyDescent="0.25">
      <c r="B8" s="3"/>
      <c r="C8" s="26"/>
      <c r="D8" s="27"/>
      <c r="E8" s="27"/>
      <c r="F8" s="27"/>
      <c r="G8" s="27"/>
      <c r="H8" s="27"/>
      <c r="I8" s="27"/>
      <c r="J8" s="27"/>
      <c r="K8" s="27"/>
      <c r="L8" s="27"/>
      <c r="M8" s="27"/>
      <c r="N8" s="27"/>
      <c r="O8" s="28"/>
      <c r="P8" s="53"/>
      <c r="Q8" s="27"/>
      <c r="R8" s="29"/>
      <c r="S8" s="20"/>
      <c r="W8" s="34">
        <f>W7/Z7</f>
        <v>0.45258620689655171</v>
      </c>
      <c r="X8" s="34">
        <f>X7/Z7</f>
        <v>0.54741379310344829</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36</v>
      </c>
      <c r="V9" s="49" t="s">
        <v>362</v>
      </c>
      <c r="W9" s="45">
        <f>SUMIF(D17:D352,"=*34*",E17:E352)/U9</f>
        <v>4.75</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0.41666666666666669</v>
      </c>
      <c r="V10" s="44" t="s">
        <v>9</v>
      </c>
      <c r="W10" s="47">
        <f>COUNTIFS(D17:D352,"=*34*",Q17:Q352,"Alta")</f>
        <v>15</v>
      </c>
      <c r="X10" s="48">
        <f>U9-W10</f>
        <v>21</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396</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402</v>
      </c>
      <c r="S13" s="20"/>
    </row>
    <row r="14" spans="2:28" ht="15" customHeight="1" x14ac:dyDescent="0.25">
      <c r="B14" s="3"/>
      <c r="C14" s="39"/>
      <c r="D14" s="40"/>
      <c r="E14" s="40"/>
      <c r="F14" s="40"/>
      <c r="G14" s="40"/>
      <c r="H14" s="40"/>
      <c r="I14" s="40"/>
      <c r="J14" s="40"/>
      <c r="K14" s="40"/>
      <c r="L14" s="40"/>
      <c r="M14" s="40"/>
      <c r="N14" s="40"/>
      <c r="O14" s="40"/>
      <c r="P14" s="40"/>
      <c r="Q14" s="41"/>
      <c r="R14" s="42" t="s">
        <v>401</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46211</v>
      </c>
      <c r="S15" s="20"/>
      <c r="V15" s="1" t="s">
        <v>376</v>
      </c>
    </row>
    <row r="16" spans="2:28" ht="25.15" customHeight="1" x14ac:dyDescent="0.25">
      <c r="B16" s="3"/>
      <c r="C16" s="60" t="s">
        <v>0</v>
      </c>
      <c r="D16" s="60"/>
      <c r="E16" s="6" t="s">
        <v>381</v>
      </c>
      <c r="F16" s="60" t="s">
        <v>1</v>
      </c>
      <c r="G16" s="60"/>
      <c r="H16" s="60"/>
      <c r="I16" s="6"/>
      <c r="J16" s="61" t="s">
        <v>4</v>
      </c>
      <c r="K16" s="61"/>
      <c r="L16" s="61"/>
      <c r="M16" s="7"/>
      <c r="N16" s="7" t="s">
        <v>5</v>
      </c>
      <c r="O16" s="6" t="s">
        <v>6</v>
      </c>
      <c r="P16" s="6" t="s">
        <v>380</v>
      </c>
      <c r="Q16" s="5" t="s">
        <v>379</v>
      </c>
      <c r="R16" s="8" t="s">
        <v>8</v>
      </c>
      <c r="S16" s="4"/>
      <c r="V16" s="1" t="s">
        <v>209</v>
      </c>
      <c r="W16" s="1" t="str">
        <f>_xlfn.XLOOKUP(V16,D17:D352,R17:R352)</f>
        <v>MBRF3 está em clara tendência de baixa pelas médias de 21 e 200 dias e segue em movimento de baixa. Abaixo dos 15,08 pode buscar suportes 14,05 ou 13,02. Teria sinal de repique altista fechando acima dos 16,49 mirando resistências em 18,4 ou 20,45.</v>
      </c>
    </row>
    <row r="17" spans="2:260" s="12" customFormat="1" ht="65.099999999999994" customHeight="1" x14ac:dyDescent="0.25">
      <c r="B17" s="3"/>
      <c r="C17" s="9" t="s">
        <v>11</v>
      </c>
      <c r="D17" s="16" t="s">
        <v>12</v>
      </c>
      <c r="E17" s="16">
        <v>4</v>
      </c>
      <c r="F17" s="15">
        <v>14.74</v>
      </c>
      <c r="G17" s="15">
        <v>13.45</v>
      </c>
      <c r="H17" s="15">
        <v>12.17</v>
      </c>
      <c r="I17" s="14"/>
      <c r="J17" s="15">
        <v>17.899999999999999</v>
      </c>
      <c r="K17" s="15">
        <v>20.46</v>
      </c>
      <c r="L17" s="15">
        <v>24.61</v>
      </c>
      <c r="M17" s="54"/>
      <c r="N17" s="15">
        <v>47.962074661999999</v>
      </c>
      <c r="O17" s="15">
        <v>16.666845409</v>
      </c>
      <c r="P17" s="15" t="s">
        <v>13</v>
      </c>
      <c r="Q17" s="16" t="s">
        <v>16</v>
      </c>
      <c r="R17" s="37" t="s">
        <v>427</v>
      </c>
      <c r="S17" s="10"/>
      <c r="T17" s="11"/>
      <c r="U17" s="11"/>
      <c r="V17" s="11"/>
      <c r="W17" s="11" t="s">
        <v>348</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23.79</v>
      </c>
      <c r="G18" s="14">
        <v>22.5</v>
      </c>
      <c r="H18" s="14">
        <v>21.22</v>
      </c>
      <c r="I18" s="14"/>
      <c r="J18" s="14">
        <v>26.25</v>
      </c>
      <c r="K18" s="14">
        <v>28.81</v>
      </c>
      <c r="L18" s="14">
        <v>32.96</v>
      </c>
      <c r="M18" s="54"/>
      <c r="N18" s="14">
        <v>66.154458822999999</v>
      </c>
      <c r="O18" s="31">
        <v>19.676977772999997</v>
      </c>
      <c r="P18" s="31" t="s">
        <v>16</v>
      </c>
      <c r="Q18" s="17" t="s">
        <v>16</v>
      </c>
      <c r="R18" s="38" t="s">
        <v>428</v>
      </c>
      <c r="S18" s="10"/>
      <c r="T18" s="11"/>
      <c r="U18" s="11"/>
      <c r="V18" s="11"/>
      <c r="W18" s="36">
        <f>SUM(E17:E352)/X18</f>
        <v>3.7702127659574467</v>
      </c>
      <c r="X18" s="11">
        <f>COUNT(E17:E352)</f>
        <v>235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353</v>
      </c>
      <c r="D19" s="16" t="s">
        <v>17</v>
      </c>
      <c r="E19" s="16">
        <v>4</v>
      </c>
      <c r="F19" s="15">
        <v>323.45999999999998</v>
      </c>
      <c r="G19" s="15">
        <v>244.75</v>
      </c>
      <c r="H19" s="15">
        <v>166.04</v>
      </c>
      <c r="I19" s="14"/>
      <c r="J19" s="15">
        <v>340.56</v>
      </c>
      <c r="K19" s="15">
        <v>497.97</v>
      </c>
      <c r="L19" s="15">
        <v>752.68</v>
      </c>
      <c r="M19" s="54"/>
      <c r="N19" s="15">
        <v>47.040483617</v>
      </c>
      <c r="O19" s="15">
        <v>29.921954334999999</v>
      </c>
      <c r="P19" s="15" t="s">
        <v>16</v>
      </c>
      <c r="Q19" s="16" t="s">
        <v>13</v>
      </c>
      <c r="R19" s="37" t="s">
        <v>429</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430</v>
      </c>
      <c r="D20" s="17" t="s">
        <v>431</v>
      </c>
      <c r="E20" s="17">
        <v>2</v>
      </c>
      <c r="F20" s="14">
        <v>17.77</v>
      </c>
      <c r="G20" s="14">
        <v>14.96</v>
      </c>
      <c r="H20" s="14">
        <v>12.15</v>
      </c>
      <c r="I20" s="14"/>
      <c r="J20" s="14">
        <v>18.3</v>
      </c>
      <c r="K20" s="14">
        <v>23.91</v>
      </c>
      <c r="L20" s="14">
        <v>33</v>
      </c>
      <c r="M20" s="54"/>
      <c r="N20" s="14">
        <v>31.300020951</v>
      </c>
      <c r="O20" s="31">
        <v>3.8205298845000004</v>
      </c>
      <c r="P20" s="31" t="s">
        <v>13</v>
      </c>
      <c r="Q20" s="17" t="s">
        <v>13</v>
      </c>
      <c r="R20" s="38" t="s">
        <v>432</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382</v>
      </c>
      <c r="D21" s="16" t="s">
        <v>383</v>
      </c>
      <c r="E21" s="16">
        <v>0</v>
      </c>
      <c r="F21" s="15">
        <v>4.5199999999999996</v>
      </c>
      <c r="G21" s="15">
        <v>3.52</v>
      </c>
      <c r="H21" s="15">
        <v>2.5299999999999998</v>
      </c>
      <c r="I21" s="14"/>
      <c r="J21" s="15">
        <v>4.78</v>
      </c>
      <c r="K21" s="15">
        <v>6.76</v>
      </c>
      <c r="L21" s="15">
        <v>9.98</v>
      </c>
      <c r="M21" s="54"/>
      <c r="N21" s="15">
        <v>23.096076440000001</v>
      </c>
      <c r="O21" s="15">
        <v>1.9297971363999999</v>
      </c>
      <c r="P21" s="15" t="s">
        <v>13</v>
      </c>
      <c r="Q21" s="16" t="s">
        <v>13</v>
      </c>
      <c r="R21" s="37" t="s">
        <v>433</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18</v>
      </c>
      <c r="D22" s="17" t="s">
        <v>19</v>
      </c>
      <c r="E22" s="17">
        <v>4</v>
      </c>
      <c r="F22" s="14">
        <v>27.09</v>
      </c>
      <c r="G22" s="14">
        <v>24.84</v>
      </c>
      <c r="H22" s="14">
        <v>22.6</v>
      </c>
      <c r="I22" s="14"/>
      <c r="J22" s="14">
        <v>33.15</v>
      </c>
      <c r="K22" s="14">
        <v>37.630000000000003</v>
      </c>
      <c r="L22" s="14">
        <v>44.9</v>
      </c>
      <c r="M22" s="54"/>
      <c r="N22" s="14">
        <v>41.61147193</v>
      </c>
      <c r="O22" s="31">
        <v>152.76918122999999</v>
      </c>
      <c r="P22" s="31" t="s">
        <v>13</v>
      </c>
      <c r="Q22" s="17" t="s">
        <v>16</v>
      </c>
      <c r="R22" s="38" t="s">
        <v>434</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20</v>
      </c>
      <c r="D23" s="16" t="s">
        <v>21</v>
      </c>
      <c r="E23" s="16">
        <v>3</v>
      </c>
      <c r="F23" s="15">
        <v>11.62</v>
      </c>
      <c r="G23" s="15">
        <v>10.5</v>
      </c>
      <c r="H23" s="15">
        <v>9.3800000000000008</v>
      </c>
      <c r="I23" s="14"/>
      <c r="J23" s="15">
        <v>11.92</v>
      </c>
      <c r="K23" s="15">
        <v>14.15</v>
      </c>
      <c r="L23" s="15">
        <v>17.77</v>
      </c>
      <c r="M23" s="54"/>
      <c r="N23" s="15">
        <v>26.292616457000001</v>
      </c>
      <c r="O23" s="15">
        <v>19.389911864000002</v>
      </c>
      <c r="P23" s="15" t="s">
        <v>16</v>
      </c>
      <c r="Q23" s="16" t="s">
        <v>13</v>
      </c>
      <c r="R23" s="37" t="s">
        <v>435</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354</v>
      </c>
      <c r="D24" s="17" t="s">
        <v>22</v>
      </c>
      <c r="E24" s="17">
        <v>9</v>
      </c>
      <c r="F24" s="14">
        <v>156.85</v>
      </c>
      <c r="G24" s="14">
        <v>140.94999999999999</v>
      </c>
      <c r="H24" s="14">
        <v>125.06</v>
      </c>
      <c r="I24" s="14"/>
      <c r="J24" s="14">
        <v>170.57</v>
      </c>
      <c r="K24" s="14">
        <v>202.35</v>
      </c>
      <c r="L24" s="14">
        <v>253.79</v>
      </c>
      <c r="M24" s="54"/>
      <c r="N24" s="14">
        <v>59.436364947000001</v>
      </c>
      <c r="O24" s="31">
        <v>40.019069467000001</v>
      </c>
      <c r="P24" s="31" t="s">
        <v>16</v>
      </c>
      <c r="Q24" s="17" t="s">
        <v>16</v>
      </c>
      <c r="R24" s="38" t="s">
        <v>436</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23</v>
      </c>
      <c r="D25" s="16" t="s">
        <v>24</v>
      </c>
      <c r="E25" s="16">
        <v>6</v>
      </c>
      <c r="F25" s="15">
        <v>32.409999999999997</v>
      </c>
      <c r="G25" s="15">
        <v>30.58</v>
      </c>
      <c r="H25" s="15">
        <v>28.75</v>
      </c>
      <c r="I25" s="14"/>
      <c r="J25" s="15">
        <v>36.869999999999997</v>
      </c>
      <c r="K25" s="15">
        <v>40.520000000000003</v>
      </c>
      <c r="L25" s="15">
        <v>46.44</v>
      </c>
      <c r="M25" s="54"/>
      <c r="N25" s="15">
        <v>55.161213891000003</v>
      </c>
      <c r="O25" s="15">
        <v>23.541828364000001</v>
      </c>
      <c r="P25" s="15" t="s">
        <v>13</v>
      </c>
      <c r="Q25" s="16" t="s">
        <v>16</v>
      </c>
      <c r="R25" s="37" t="s">
        <v>437</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25</v>
      </c>
      <c r="D26" s="17" t="s">
        <v>26</v>
      </c>
      <c r="E26" s="17">
        <v>9</v>
      </c>
      <c r="F26" s="14">
        <v>62.43</v>
      </c>
      <c r="G26" s="14">
        <v>57.1</v>
      </c>
      <c r="H26" s="14">
        <v>51.78</v>
      </c>
      <c r="I26" s="14"/>
      <c r="J26" s="14">
        <v>69.37</v>
      </c>
      <c r="K26" s="14">
        <v>80.010000000000005</v>
      </c>
      <c r="L26" s="14">
        <v>97.24</v>
      </c>
      <c r="M26" s="54"/>
      <c r="N26" s="14">
        <v>56.463067539000001</v>
      </c>
      <c r="O26" s="31">
        <v>54.372477228999998</v>
      </c>
      <c r="P26" s="31" t="s">
        <v>16</v>
      </c>
      <c r="Q26" s="17" t="s">
        <v>16</v>
      </c>
      <c r="R26" s="38" t="s">
        <v>438</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27</v>
      </c>
      <c r="D27" s="16" t="s">
        <v>28</v>
      </c>
      <c r="E27" s="16">
        <v>3</v>
      </c>
      <c r="F27" s="15">
        <v>15.56</v>
      </c>
      <c r="G27" s="15">
        <v>14.72</v>
      </c>
      <c r="H27" s="15">
        <v>13.88</v>
      </c>
      <c r="I27" s="14"/>
      <c r="J27" s="15">
        <v>16.12</v>
      </c>
      <c r="K27" s="15">
        <v>17.79</v>
      </c>
      <c r="L27" s="15">
        <v>20.5</v>
      </c>
      <c r="M27" s="54"/>
      <c r="N27" s="15">
        <v>28.711234062999999</v>
      </c>
      <c r="O27" s="15">
        <v>377.12603354999999</v>
      </c>
      <c r="P27" s="15" t="s">
        <v>16</v>
      </c>
      <c r="Q27" s="16" t="s">
        <v>13</v>
      </c>
      <c r="R27" s="37" t="s">
        <v>439</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31</v>
      </c>
      <c r="D28" s="17" t="s">
        <v>32</v>
      </c>
      <c r="E28" s="17">
        <v>0</v>
      </c>
      <c r="F28" s="14">
        <v>3.63</v>
      </c>
      <c r="G28" s="14">
        <v>2.23</v>
      </c>
      <c r="H28" s="14">
        <v>0.83</v>
      </c>
      <c r="I28" s="14"/>
      <c r="J28" s="14">
        <v>3.99</v>
      </c>
      <c r="K28" s="14">
        <v>6.78</v>
      </c>
      <c r="L28" s="14">
        <v>11.3</v>
      </c>
      <c r="M28" s="54"/>
      <c r="N28" s="14">
        <v>36.462492884</v>
      </c>
      <c r="O28" s="31">
        <v>7.0619644090999998</v>
      </c>
      <c r="P28" s="31" t="s">
        <v>13</v>
      </c>
      <c r="Q28" s="17" t="s">
        <v>13</v>
      </c>
      <c r="R28" s="38" t="s">
        <v>440</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33</v>
      </c>
      <c r="D29" s="16" t="s">
        <v>34</v>
      </c>
      <c r="E29" s="16">
        <v>0</v>
      </c>
      <c r="F29" s="15">
        <v>2.59</v>
      </c>
      <c r="G29" s="15">
        <v>1.87</v>
      </c>
      <c r="H29" s="15">
        <v>1.1599999999999999</v>
      </c>
      <c r="I29" s="14"/>
      <c r="J29" s="15">
        <v>2.7</v>
      </c>
      <c r="K29" s="15">
        <v>4.12</v>
      </c>
      <c r="L29" s="15">
        <v>6.43</v>
      </c>
      <c r="M29" s="54"/>
      <c r="N29" s="15">
        <v>34.357777837</v>
      </c>
      <c r="O29" s="15">
        <v>17.192892273000002</v>
      </c>
      <c r="P29" s="15" t="s">
        <v>13</v>
      </c>
      <c r="Q29" s="16" t="s">
        <v>13</v>
      </c>
      <c r="R29" s="37" t="s">
        <v>441</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35</v>
      </c>
      <c r="D30" s="17" t="s">
        <v>36</v>
      </c>
      <c r="E30" s="17">
        <v>7</v>
      </c>
      <c r="F30" s="14">
        <v>79.87</v>
      </c>
      <c r="G30" s="14">
        <v>74.03</v>
      </c>
      <c r="H30" s="14">
        <v>68.2</v>
      </c>
      <c r="I30" s="14"/>
      <c r="J30" s="14">
        <v>82.25</v>
      </c>
      <c r="K30" s="14">
        <v>93.91</v>
      </c>
      <c r="L30" s="14">
        <v>112.78</v>
      </c>
      <c r="M30" s="54"/>
      <c r="N30" s="14">
        <v>62.355639775</v>
      </c>
      <c r="O30" s="31">
        <v>23.907706281999999</v>
      </c>
      <c r="P30" s="31" t="s">
        <v>16</v>
      </c>
      <c r="Q30" s="17" t="s">
        <v>16</v>
      </c>
      <c r="R30" s="38" t="s">
        <v>442</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443</v>
      </c>
      <c r="D31" s="16" t="s">
        <v>444</v>
      </c>
      <c r="E31" s="16">
        <v>3</v>
      </c>
      <c r="F31" s="15">
        <v>271.57</v>
      </c>
      <c r="G31" s="15">
        <v>204.42</v>
      </c>
      <c r="H31" s="15">
        <v>137.27000000000001</v>
      </c>
      <c r="I31" s="14"/>
      <c r="J31" s="15">
        <v>289.89</v>
      </c>
      <c r="K31" s="15">
        <v>424.18</v>
      </c>
      <c r="L31" s="15">
        <v>641.5</v>
      </c>
      <c r="M31" s="54"/>
      <c r="N31" s="15">
        <v>39.881137164999998</v>
      </c>
      <c r="O31" s="15">
        <v>3.7656187318000001</v>
      </c>
      <c r="P31" s="15" t="s">
        <v>16</v>
      </c>
      <c r="Q31" s="16" t="s">
        <v>13</v>
      </c>
      <c r="R31" s="37" t="s">
        <v>445</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417</v>
      </c>
      <c r="D32" s="17" t="s">
        <v>418</v>
      </c>
      <c r="E32" s="17">
        <v>0</v>
      </c>
      <c r="F32" s="14">
        <v>2.71</v>
      </c>
      <c r="G32" s="14">
        <v>1.7</v>
      </c>
      <c r="H32" s="14">
        <v>0.69</v>
      </c>
      <c r="I32" s="14"/>
      <c r="J32" s="14">
        <v>2.88</v>
      </c>
      <c r="K32" s="14">
        <v>4.8899999999999997</v>
      </c>
      <c r="L32" s="14">
        <v>8.15</v>
      </c>
      <c r="M32" s="54"/>
      <c r="N32" s="14">
        <v>32.526166041000003</v>
      </c>
      <c r="O32" s="31">
        <v>2.4448775454999998</v>
      </c>
      <c r="P32" s="31" t="s">
        <v>13</v>
      </c>
      <c r="Q32" s="17" t="s">
        <v>13</v>
      </c>
      <c r="R32" s="38" t="s">
        <v>446</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384</v>
      </c>
      <c r="D33" s="16" t="s">
        <v>385</v>
      </c>
      <c r="E33" s="16">
        <v>3</v>
      </c>
      <c r="F33" s="15">
        <v>160.80000000000001</v>
      </c>
      <c r="G33" s="15">
        <v>138.76</v>
      </c>
      <c r="H33" s="15">
        <v>116.73</v>
      </c>
      <c r="I33" s="14"/>
      <c r="J33" s="15">
        <v>164.99</v>
      </c>
      <c r="K33" s="15">
        <v>209.05</v>
      </c>
      <c r="L33" s="15">
        <v>280.35000000000002</v>
      </c>
      <c r="M33" s="54"/>
      <c r="N33" s="15">
        <v>42.854754911000001</v>
      </c>
      <c r="O33" s="15">
        <v>6.3951301485999998</v>
      </c>
      <c r="P33" s="15" t="s">
        <v>16</v>
      </c>
      <c r="Q33" s="16" t="s">
        <v>13</v>
      </c>
      <c r="R33" s="37" t="s">
        <v>447</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37</v>
      </c>
      <c r="D34" s="17" t="s">
        <v>38</v>
      </c>
      <c r="E34" s="17">
        <v>4</v>
      </c>
      <c r="F34" s="14">
        <v>8.4</v>
      </c>
      <c r="G34" s="14">
        <v>7.52</v>
      </c>
      <c r="H34" s="14">
        <v>6.64</v>
      </c>
      <c r="I34" s="14"/>
      <c r="J34" s="14">
        <v>10.199999999999999</v>
      </c>
      <c r="K34" s="14">
        <v>11.95</v>
      </c>
      <c r="L34" s="14">
        <v>14.79</v>
      </c>
      <c r="M34" s="54"/>
      <c r="N34" s="14">
        <v>50.577797605000001</v>
      </c>
      <c r="O34" s="31">
        <v>87.983981272999998</v>
      </c>
      <c r="P34" s="31" t="s">
        <v>13</v>
      </c>
      <c r="Q34" s="17" t="s">
        <v>16</v>
      </c>
      <c r="R34" s="38" t="s">
        <v>448</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39</v>
      </c>
      <c r="D35" s="16" t="s">
        <v>40</v>
      </c>
      <c r="E35" s="16">
        <v>7</v>
      </c>
      <c r="F35" s="15">
        <v>106.76</v>
      </c>
      <c r="G35" s="15">
        <v>78.88</v>
      </c>
      <c r="H35" s="15">
        <v>51.01</v>
      </c>
      <c r="I35" s="14"/>
      <c r="J35" s="15">
        <v>180.99</v>
      </c>
      <c r="K35" s="15">
        <v>236.73</v>
      </c>
      <c r="L35" s="15">
        <v>326.92</v>
      </c>
      <c r="M35" s="54"/>
      <c r="N35" s="15">
        <v>47.142043413000003</v>
      </c>
      <c r="O35" s="15">
        <v>89.321942316000005</v>
      </c>
      <c r="P35" s="15" t="s">
        <v>16</v>
      </c>
      <c r="Q35" s="16" t="s">
        <v>16</v>
      </c>
      <c r="R35" s="37" t="s">
        <v>449</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41</v>
      </c>
      <c r="D36" s="17" t="s">
        <v>42</v>
      </c>
      <c r="E36" s="17">
        <v>7</v>
      </c>
      <c r="F36" s="14">
        <v>11.94</v>
      </c>
      <c r="G36" s="14">
        <v>10.85</v>
      </c>
      <c r="H36" s="14">
        <v>9.77</v>
      </c>
      <c r="I36" s="14"/>
      <c r="J36" s="14">
        <v>14.66</v>
      </c>
      <c r="K36" s="14">
        <v>16.82</v>
      </c>
      <c r="L36" s="14">
        <v>20.32</v>
      </c>
      <c r="M36" s="54"/>
      <c r="N36" s="14">
        <v>62.394086397000002</v>
      </c>
      <c r="O36" s="31">
        <v>28.947138863999999</v>
      </c>
      <c r="P36" s="31" t="s">
        <v>16</v>
      </c>
      <c r="Q36" s="17" t="s">
        <v>16</v>
      </c>
      <c r="R36" s="38" t="s">
        <v>450</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43</v>
      </c>
      <c r="D37" s="16" t="s">
        <v>44</v>
      </c>
      <c r="E37" s="16">
        <v>6</v>
      </c>
      <c r="F37" s="15">
        <v>52.79</v>
      </c>
      <c r="G37" s="15">
        <v>47.2</v>
      </c>
      <c r="H37" s="15">
        <v>41.61</v>
      </c>
      <c r="I37" s="14"/>
      <c r="J37" s="15">
        <v>67.84</v>
      </c>
      <c r="K37" s="15">
        <v>79.010000000000005</v>
      </c>
      <c r="L37" s="15">
        <v>97.09</v>
      </c>
      <c r="M37" s="54"/>
      <c r="N37" s="15">
        <v>45.469119874</v>
      </c>
      <c r="O37" s="15">
        <v>530.3268655899999</v>
      </c>
      <c r="P37" s="15" t="s">
        <v>16</v>
      </c>
      <c r="Q37" s="16" t="s">
        <v>16</v>
      </c>
      <c r="R37" s="37" t="s">
        <v>451</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43</v>
      </c>
      <c r="D38" s="17" t="s">
        <v>45</v>
      </c>
      <c r="E38" s="17">
        <v>3</v>
      </c>
      <c r="F38" s="14">
        <v>51.63</v>
      </c>
      <c r="G38" s="14">
        <v>46.3</v>
      </c>
      <c r="H38" s="14">
        <v>40.97</v>
      </c>
      <c r="I38" s="14"/>
      <c r="J38" s="14">
        <v>65.25</v>
      </c>
      <c r="K38" s="14">
        <v>75.900000000000006</v>
      </c>
      <c r="L38" s="14">
        <v>93.14</v>
      </c>
      <c r="M38" s="54"/>
      <c r="N38" s="14">
        <v>45.676828366999999</v>
      </c>
      <c r="O38" s="31">
        <v>73.716136045000013</v>
      </c>
      <c r="P38" s="31" t="s">
        <v>13</v>
      </c>
      <c r="Q38" s="17" t="s">
        <v>16</v>
      </c>
      <c r="R38" s="38" t="s">
        <v>452</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453</v>
      </c>
      <c r="D39" s="16" t="s">
        <v>454</v>
      </c>
      <c r="E39" s="16">
        <v>0</v>
      </c>
      <c r="F39" s="15">
        <v>1.51</v>
      </c>
      <c r="G39" s="15">
        <v>0.52</v>
      </c>
      <c r="H39" s="15">
        <v>-0.46</v>
      </c>
      <c r="I39" s="14"/>
      <c r="J39" s="15">
        <v>1.69</v>
      </c>
      <c r="K39" s="15">
        <v>3.66</v>
      </c>
      <c r="L39" s="15">
        <v>6.85</v>
      </c>
      <c r="M39" s="54"/>
      <c r="N39" s="15">
        <v>32.549550873000001</v>
      </c>
      <c r="O39" s="15">
        <v>1.001898</v>
      </c>
      <c r="P39" s="15" t="s">
        <v>13</v>
      </c>
      <c r="Q39" s="16" t="s">
        <v>13</v>
      </c>
      <c r="R39" s="37" t="s">
        <v>455</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371</v>
      </c>
      <c r="D40" s="17" t="s">
        <v>372</v>
      </c>
      <c r="E40" s="17">
        <v>4</v>
      </c>
      <c r="F40" s="14">
        <v>23.28</v>
      </c>
      <c r="G40" s="14">
        <v>11.89</v>
      </c>
      <c r="H40" s="14">
        <v>0.51</v>
      </c>
      <c r="I40" s="14"/>
      <c r="J40" s="14">
        <v>53.41</v>
      </c>
      <c r="K40" s="14">
        <v>76.17</v>
      </c>
      <c r="L40" s="14">
        <v>113</v>
      </c>
      <c r="M40" s="54"/>
      <c r="N40" s="14">
        <v>50.268029589999998</v>
      </c>
      <c r="O40" s="31">
        <v>2.6993751818000002</v>
      </c>
      <c r="P40" s="31" t="s">
        <v>13</v>
      </c>
      <c r="Q40" s="17" t="s">
        <v>16</v>
      </c>
      <c r="R40" s="38" t="s">
        <v>456</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46</v>
      </c>
      <c r="D41" s="16" t="s">
        <v>47</v>
      </c>
      <c r="E41" s="16">
        <v>5</v>
      </c>
      <c r="F41" s="15">
        <v>17.5</v>
      </c>
      <c r="G41" s="15">
        <v>13.55</v>
      </c>
      <c r="H41" s="15">
        <v>9.61</v>
      </c>
      <c r="I41" s="14"/>
      <c r="J41" s="15">
        <v>28.86</v>
      </c>
      <c r="K41" s="15">
        <v>36.74</v>
      </c>
      <c r="L41" s="15">
        <v>49.5</v>
      </c>
      <c r="M41" s="54"/>
      <c r="N41" s="15">
        <v>50.384284442999999</v>
      </c>
      <c r="O41" s="15">
        <v>56.590278545000004</v>
      </c>
      <c r="P41" s="15" t="s">
        <v>13</v>
      </c>
      <c r="Q41" s="16" t="s">
        <v>16</v>
      </c>
      <c r="R41" s="37" t="s">
        <v>457</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48</v>
      </c>
      <c r="D42" s="17" t="s">
        <v>49</v>
      </c>
      <c r="E42" s="17">
        <v>0</v>
      </c>
      <c r="F42" s="14">
        <v>14.46</v>
      </c>
      <c r="G42" s="14">
        <v>12.59</v>
      </c>
      <c r="H42" s="14">
        <v>10.73</v>
      </c>
      <c r="I42" s="14"/>
      <c r="J42" s="14">
        <v>14.88</v>
      </c>
      <c r="K42" s="14">
        <v>18.600000000000001</v>
      </c>
      <c r="L42" s="14">
        <v>24.63</v>
      </c>
      <c r="M42" s="54"/>
      <c r="N42" s="14">
        <v>42.498533068</v>
      </c>
      <c r="O42" s="31">
        <v>677.83030164000002</v>
      </c>
      <c r="P42" s="31" t="s">
        <v>13</v>
      </c>
      <c r="Q42" s="17" t="s">
        <v>13</v>
      </c>
      <c r="R42" s="38" t="s">
        <v>458</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50</v>
      </c>
      <c r="D43" s="16" t="s">
        <v>51</v>
      </c>
      <c r="E43" s="16">
        <v>10</v>
      </c>
      <c r="F43" s="15">
        <v>5.26</v>
      </c>
      <c r="G43" s="15">
        <v>4.88</v>
      </c>
      <c r="H43" s="15">
        <v>4.51</v>
      </c>
      <c r="I43" s="14"/>
      <c r="J43" s="15">
        <v>5.82</v>
      </c>
      <c r="K43" s="15">
        <v>6.56</v>
      </c>
      <c r="L43" s="15">
        <v>7.75</v>
      </c>
      <c r="M43" s="54"/>
      <c r="N43" s="15">
        <v>54.550611555000003</v>
      </c>
      <c r="O43" s="15">
        <v>6.3697380909000003</v>
      </c>
      <c r="P43" s="15" t="s">
        <v>16</v>
      </c>
      <c r="Q43" s="16" t="s">
        <v>16</v>
      </c>
      <c r="R43" s="37" t="s">
        <v>459</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52</v>
      </c>
      <c r="D44" s="17" t="s">
        <v>53</v>
      </c>
      <c r="E44" s="17">
        <v>1</v>
      </c>
      <c r="F44" s="14">
        <v>13.9</v>
      </c>
      <c r="G44" s="14">
        <v>12.2</v>
      </c>
      <c r="H44" s="14">
        <v>10.51</v>
      </c>
      <c r="I44" s="14"/>
      <c r="J44" s="14">
        <v>14.21</v>
      </c>
      <c r="K44" s="14">
        <v>17.59</v>
      </c>
      <c r="L44" s="14">
        <v>23.06</v>
      </c>
      <c r="M44" s="54"/>
      <c r="N44" s="14">
        <v>50.910491444000002</v>
      </c>
      <c r="O44" s="31">
        <v>38.217010045000002</v>
      </c>
      <c r="P44" s="31" t="s">
        <v>13</v>
      </c>
      <c r="Q44" s="17" t="s">
        <v>13</v>
      </c>
      <c r="R44" s="38" t="s">
        <v>460</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54</v>
      </c>
      <c r="D45" s="16" t="s">
        <v>55</v>
      </c>
      <c r="E45" s="16">
        <v>7</v>
      </c>
      <c r="F45" s="15">
        <v>38.47</v>
      </c>
      <c r="G45" s="15">
        <v>36.44</v>
      </c>
      <c r="H45" s="15">
        <v>34.42</v>
      </c>
      <c r="I45" s="14"/>
      <c r="J45" s="15">
        <v>40.119999999999997</v>
      </c>
      <c r="K45" s="15">
        <v>44.16</v>
      </c>
      <c r="L45" s="15">
        <v>50.71</v>
      </c>
      <c r="M45" s="54"/>
      <c r="N45" s="15">
        <v>54.236159008999998</v>
      </c>
      <c r="O45" s="15">
        <v>300.08229059000001</v>
      </c>
      <c r="P45" s="15" t="s">
        <v>16</v>
      </c>
      <c r="Q45" s="16" t="s">
        <v>16</v>
      </c>
      <c r="R45" s="37" t="s">
        <v>461</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56</v>
      </c>
      <c r="D46" s="17" t="s">
        <v>57</v>
      </c>
      <c r="E46" s="17">
        <v>0</v>
      </c>
      <c r="F46" s="14">
        <v>22.79</v>
      </c>
      <c r="G46" s="14">
        <v>20.69</v>
      </c>
      <c r="H46" s="14">
        <v>18.59</v>
      </c>
      <c r="I46" s="14"/>
      <c r="J46" s="14">
        <v>23.39</v>
      </c>
      <c r="K46" s="14">
        <v>27.58</v>
      </c>
      <c r="L46" s="14">
        <v>34.369999999999997</v>
      </c>
      <c r="M46" s="54"/>
      <c r="N46" s="14">
        <v>36.593215845000003</v>
      </c>
      <c r="O46" s="31">
        <v>8.1319371363999995</v>
      </c>
      <c r="P46" s="31" t="s">
        <v>13</v>
      </c>
      <c r="Q46" s="17" t="s">
        <v>13</v>
      </c>
      <c r="R46" s="38" t="s">
        <v>462</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386</v>
      </c>
      <c r="D47" s="16" t="s">
        <v>387</v>
      </c>
      <c r="E47" s="16">
        <v>9</v>
      </c>
      <c r="F47" s="15">
        <v>129.9</v>
      </c>
      <c r="G47" s="15">
        <v>124.26</v>
      </c>
      <c r="H47" s="15">
        <v>118.62</v>
      </c>
      <c r="I47" s="14"/>
      <c r="J47" s="15">
        <v>132.4</v>
      </c>
      <c r="K47" s="15">
        <v>143.66999999999999</v>
      </c>
      <c r="L47" s="15">
        <v>161.91999999999999</v>
      </c>
      <c r="M47" s="54"/>
      <c r="N47" s="15">
        <v>61.704640265999998</v>
      </c>
      <c r="O47" s="15">
        <v>2.9514198064000001</v>
      </c>
      <c r="P47" s="15" t="s">
        <v>16</v>
      </c>
      <c r="Q47" s="16" t="s">
        <v>16</v>
      </c>
      <c r="R47" s="37" t="s">
        <v>463</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407</v>
      </c>
      <c r="D48" s="17" t="s">
        <v>408</v>
      </c>
      <c r="E48" s="17">
        <v>9</v>
      </c>
      <c r="F48" s="14">
        <v>10</v>
      </c>
      <c r="G48" s="14">
        <v>9.2100000000000009</v>
      </c>
      <c r="H48" s="14">
        <v>8.42</v>
      </c>
      <c r="I48" s="14"/>
      <c r="J48" s="14">
        <v>11.75</v>
      </c>
      <c r="K48" s="14">
        <v>13.32</v>
      </c>
      <c r="L48" s="14">
        <v>15.86</v>
      </c>
      <c r="M48" s="54"/>
      <c r="N48" s="14">
        <v>54.767133825000002</v>
      </c>
      <c r="O48" s="31">
        <v>1.8992195909</v>
      </c>
      <c r="P48" s="31" t="s">
        <v>16</v>
      </c>
      <c r="Q48" s="17" t="s">
        <v>16</v>
      </c>
      <c r="R48" s="38" t="s">
        <v>464</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58</v>
      </c>
      <c r="D49" s="16" t="s">
        <v>59</v>
      </c>
      <c r="E49" s="16">
        <v>0</v>
      </c>
      <c r="F49" s="15">
        <v>5.89</v>
      </c>
      <c r="G49" s="15">
        <v>5.04</v>
      </c>
      <c r="H49" s="15">
        <v>4.2</v>
      </c>
      <c r="I49" s="14"/>
      <c r="J49" s="15">
        <v>6.07</v>
      </c>
      <c r="K49" s="15">
        <v>7.75</v>
      </c>
      <c r="L49" s="15">
        <v>10.47</v>
      </c>
      <c r="M49" s="54"/>
      <c r="N49" s="15">
        <v>40.283186989000001</v>
      </c>
      <c r="O49" s="15">
        <v>4.6391467273</v>
      </c>
      <c r="P49" s="15" t="s">
        <v>13</v>
      </c>
      <c r="Q49" s="16" t="s">
        <v>13</v>
      </c>
      <c r="R49" s="37" t="s">
        <v>465</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60</v>
      </c>
      <c r="D50" s="17" t="s">
        <v>61</v>
      </c>
      <c r="E50" s="17">
        <v>0</v>
      </c>
      <c r="F50" s="14">
        <v>14.41</v>
      </c>
      <c r="G50" s="14">
        <v>12.39</v>
      </c>
      <c r="H50" s="14">
        <v>10.37</v>
      </c>
      <c r="I50" s="14"/>
      <c r="J50" s="14">
        <v>14.66</v>
      </c>
      <c r="K50" s="14">
        <v>18.690000000000001</v>
      </c>
      <c r="L50" s="14">
        <v>25.23</v>
      </c>
      <c r="M50" s="54"/>
      <c r="N50" s="14">
        <v>38.839849985999997</v>
      </c>
      <c r="O50" s="31">
        <v>4.2615317726999997</v>
      </c>
      <c r="P50" s="31" t="s">
        <v>13</v>
      </c>
      <c r="Q50" s="17" t="s">
        <v>13</v>
      </c>
      <c r="R50" s="38" t="s">
        <v>466</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62</v>
      </c>
      <c r="D51" s="16" t="s">
        <v>63</v>
      </c>
      <c r="E51" s="16">
        <v>9</v>
      </c>
      <c r="F51" s="15">
        <v>15.44</v>
      </c>
      <c r="G51" s="15">
        <v>14.35</v>
      </c>
      <c r="H51" s="15">
        <v>13.26</v>
      </c>
      <c r="I51" s="14"/>
      <c r="J51" s="15">
        <v>18.170000000000002</v>
      </c>
      <c r="K51" s="15">
        <v>20.34</v>
      </c>
      <c r="L51" s="15">
        <v>23.85</v>
      </c>
      <c r="M51" s="54"/>
      <c r="N51" s="15">
        <v>66.011420874999999</v>
      </c>
      <c r="O51" s="15">
        <v>126.53717535999999</v>
      </c>
      <c r="P51" s="15" t="s">
        <v>16</v>
      </c>
      <c r="Q51" s="16" t="s">
        <v>16</v>
      </c>
      <c r="R51" s="37" t="s">
        <v>467</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62</v>
      </c>
      <c r="D52" s="17" t="s">
        <v>64</v>
      </c>
      <c r="E52" s="17">
        <v>4</v>
      </c>
      <c r="F52" s="14">
        <v>17.72</v>
      </c>
      <c r="G52" s="14">
        <v>16.39</v>
      </c>
      <c r="H52" s="14">
        <v>15.06</v>
      </c>
      <c r="I52" s="14"/>
      <c r="J52" s="14">
        <v>21.11</v>
      </c>
      <c r="K52" s="14">
        <v>23.76</v>
      </c>
      <c r="L52" s="14">
        <v>28.06</v>
      </c>
      <c r="M52" s="54"/>
      <c r="N52" s="14">
        <v>60.739367389000002</v>
      </c>
      <c r="O52" s="31">
        <v>526.66690808999999</v>
      </c>
      <c r="P52" s="31" t="s">
        <v>13</v>
      </c>
      <c r="Q52" s="17" t="s">
        <v>16</v>
      </c>
      <c r="R52" s="38" t="s">
        <v>468</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65</v>
      </c>
      <c r="D53" s="16" t="s">
        <v>66</v>
      </c>
      <c r="E53" s="16">
        <v>3</v>
      </c>
      <c r="F53" s="15">
        <v>21.68</v>
      </c>
      <c r="G53" s="15">
        <v>20.3</v>
      </c>
      <c r="H53" s="15">
        <v>18.920000000000002</v>
      </c>
      <c r="I53" s="14"/>
      <c r="J53" s="15">
        <v>22.26</v>
      </c>
      <c r="K53" s="15">
        <v>25.01</v>
      </c>
      <c r="L53" s="15">
        <v>29.46</v>
      </c>
      <c r="M53" s="54"/>
      <c r="N53" s="15">
        <v>34.787409977999999</v>
      </c>
      <c r="O53" s="15">
        <v>39.303967</v>
      </c>
      <c r="P53" s="15" t="s">
        <v>16</v>
      </c>
      <c r="Q53" s="16" t="s">
        <v>13</v>
      </c>
      <c r="R53" s="37" t="s">
        <v>469</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350</v>
      </c>
      <c r="D54" s="17" t="s">
        <v>351</v>
      </c>
      <c r="E54" s="17">
        <v>9</v>
      </c>
      <c r="F54" s="14">
        <v>14.66</v>
      </c>
      <c r="G54" s="14">
        <v>13.44</v>
      </c>
      <c r="H54" s="14">
        <v>12.23</v>
      </c>
      <c r="I54" s="14"/>
      <c r="J54" s="14">
        <v>16.100000000000001</v>
      </c>
      <c r="K54" s="14">
        <v>18.52</v>
      </c>
      <c r="L54" s="14">
        <v>22.44</v>
      </c>
      <c r="M54" s="54"/>
      <c r="N54" s="14">
        <v>79.147577752000004</v>
      </c>
      <c r="O54" s="31">
        <v>70.654899635999996</v>
      </c>
      <c r="P54" s="31" t="s">
        <v>16</v>
      </c>
      <c r="Q54" s="17" t="s">
        <v>16</v>
      </c>
      <c r="R54" s="38" t="s">
        <v>470</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67</v>
      </c>
      <c r="D55" s="16" t="s">
        <v>68</v>
      </c>
      <c r="E55" s="16">
        <v>3</v>
      </c>
      <c r="F55" s="15">
        <v>19.72</v>
      </c>
      <c r="G55" s="15">
        <v>17.420000000000002</v>
      </c>
      <c r="H55" s="15">
        <v>15.13</v>
      </c>
      <c r="I55" s="14"/>
      <c r="J55" s="15">
        <v>26.28</v>
      </c>
      <c r="K55" s="15">
        <v>30.86</v>
      </c>
      <c r="L55" s="15">
        <v>38.270000000000003</v>
      </c>
      <c r="M55" s="54"/>
      <c r="N55" s="15">
        <v>45.444945212999997</v>
      </c>
      <c r="O55" s="15">
        <v>354.713549</v>
      </c>
      <c r="P55" s="15" t="s">
        <v>13</v>
      </c>
      <c r="Q55" s="16" t="s">
        <v>16</v>
      </c>
      <c r="R55" s="37" t="s">
        <v>471</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472</v>
      </c>
      <c r="D56" s="17" t="s">
        <v>473</v>
      </c>
      <c r="E56" s="17">
        <v>6</v>
      </c>
      <c r="F56" s="14">
        <v>18.239999999999998</v>
      </c>
      <c r="G56" s="14">
        <v>16.72</v>
      </c>
      <c r="H56" s="14">
        <v>15.21</v>
      </c>
      <c r="I56" s="14"/>
      <c r="J56" s="14">
        <v>22.75</v>
      </c>
      <c r="K56" s="14">
        <v>25.77</v>
      </c>
      <c r="L56" s="14">
        <v>30.66</v>
      </c>
      <c r="M56" s="54"/>
      <c r="N56" s="14">
        <v>56.402586511000003</v>
      </c>
      <c r="O56" s="31">
        <v>2.1123186817999997</v>
      </c>
      <c r="P56" s="31" t="s">
        <v>13</v>
      </c>
      <c r="Q56" s="17" t="s">
        <v>16</v>
      </c>
      <c r="R56" s="38" t="s">
        <v>474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69</v>
      </c>
      <c r="D57" s="16" t="s">
        <v>70</v>
      </c>
      <c r="E57" s="16">
        <v>2</v>
      </c>
      <c r="F57" s="15">
        <v>5.85</v>
      </c>
      <c r="G57" s="15">
        <v>3.39</v>
      </c>
      <c r="H57" s="15">
        <v>0.93</v>
      </c>
      <c r="I57" s="14"/>
      <c r="J57" s="15">
        <v>6.04</v>
      </c>
      <c r="K57" s="15">
        <v>10.95</v>
      </c>
      <c r="L57" s="15">
        <v>18.899999999999999</v>
      </c>
      <c r="M57" s="54"/>
      <c r="N57" s="15">
        <v>23.176947713000001</v>
      </c>
      <c r="O57" s="15">
        <v>75.235321500000012</v>
      </c>
      <c r="P57" s="15" t="s">
        <v>13</v>
      </c>
      <c r="Q57" s="16" t="s">
        <v>13</v>
      </c>
      <c r="R57" s="37" t="s">
        <v>475</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71</v>
      </c>
      <c r="D58" s="17" t="s">
        <v>72</v>
      </c>
      <c r="E58" s="17">
        <v>6</v>
      </c>
      <c r="F58" s="14">
        <v>18.16</v>
      </c>
      <c r="G58" s="14">
        <v>16.34</v>
      </c>
      <c r="H58" s="14">
        <v>14.53</v>
      </c>
      <c r="I58" s="14"/>
      <c r="J58" s="14">
        <v>19.75</v>
      </c>
      <c r="K58" s="14">
        <v>23.37</v>
      </c>
      <c r="L58" s="14">
        <v>29.23</v>
      </c>
      <c r="M58" s="54"/>
      <c r="N58" s="14">
        <v>47.356574483000003</v>
      </c>
      <c r="O58" s="31">
        <v>100.35686277000001</v>
      </c>
      <c r="P58" s="31" t="s">
        <v>16</v>
      </c>
      <c r="Q58" s="17" t="s">
        <v>13</v>
      </c>
      <c r="R58" s="38" t="s">
        <v>476</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477</v>
      </c>
      <c r="D59" s="16" t="s">
        <v>478</v>
      </c>
      <c r="E59" s="16">
        <v>3</v>
      </c>
      <c r="F59" s="15">
        <v>26.62</v>
      </c>
      <c r="G59" s="15">
        <v>22.3</v>
      </c>
      <c r="H59" s="15">
        <v>17.98</v>
      </c>
      <c r="I59" s="14"/>
      <c r="J59" s="15">
        <v>27.41</v>
      </c>
      <c r="K59" s="15">
        <v>36.04</v>
      </c>
      <c r="L59" s="15">
        <v>50</v>
      </c>
      <c r="M59" s="54"/>
      <c r="N59" s="15">
        <v>41.629483221999998</v>
      </c>
      <c r="O59" s="15">
        <v>7.2701008364000002</v>
      </c>
      <c r="P59" s="15" t="s">
        <v>16</v>
      </c>
      <c r="Q59" s="16" t="s">
        <v>13</v>
      </c>
      <c r="R59" s="37" t="s">
        <v>479</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73</v>
      </c>
      <c r="D60" s="17" t="s">
        <v>74</v>
      </c>
      <c r="E60" s="17">
        <v>7</v>
      </c>
      <c r="F60" s="14">
        <v>54.39</v>
      </c>
      <c r="G60" s="14">
        <v>49.2</v>
      </c>
      <c r="H60" s="14">
        <v>44.02</v>
      </c>
      <c r="I60" s="14"/>
      <c r="J60" s="14">
        <v>65.5</v>
      </c>
      <c r="K60" s="14">
        <v>75.86</v>
      </c>
      <c r="L60" s="14">
        <v>92.63</v>
      </c>
      <c r="M60" s="54"/>
      <c r="N60" s="14">
        <v>57.512856192999998</v>
      </c>
      <c r="O60" s="31">
        <v>571.28647536000005</v>
      </c>
      <c r="P60" s="31" t="s">
        <v>16</v>
      </c>
      <c r="Q60" s="17" t="s">
        <v>16</v>
      </c>
      <c r="R60" s="38" t="s">
        <v>480</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75</v>
      </c>
      <c r="D61" s="16" t="s">
        <v>76</v>
      </c>
      <c r="E61" s="16">
        <v>9</v>
      </c>
      <c r="F61" s="15">
        <v>20.52</v>
      </c>
      <c r="G61" s="15">
        <v>19.29</v>
      </c>
      <c r="H61" s="15">
        <v>18.059999999999999</v>
      </c>
      <c r="I61" s="14"/>
      <c r="J61" s="15">
        <v>20.93</v>
      </c>
      <c r="K61" s="15">
        <v>23.38</v>
      </c>
      <c r="L61" s="15">
        <v>27.36</v>
      </c>
      <c r="M61" s="54"/>
      <c r="N61" s="15">
        <v>91.083054692000005</v>
      </c>
      <c r="O61" s="15">
        <v>122.40829468000001</v>
      </c>
      <c r="P61" s="15" t="s">
        <v>16</v>
      </c>
      <c r="Q61" s="16" t="s">
        <v>16</v>
      </c>
      <c r="R61" s="37" t="s">
        <v>481</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77</v>
      </c>
      <c r="D62" s="17" t="s">
        <v>78</v>
      </c>
      <c r="E62" s="17">
        <v>0</v>
      </c>
      <c r="F62" s="14">
        <v>4.84</v>
      </c>
      <c r="G62" s="14">
        <v>4.0599999999999996</v>
      </c>
      <c r="H62" s="14">
        <v>3.28</v>
      </c>
      <c r="I62" s="14"/>
      <c r="J62" s="14">
        <v>5</v>
      </c>
      <c r="K62" s="14">
        <v>6.55</v>
      </c>
      <c r="L62" s="14">
        <v>9.06</v>
      </c>
      <c r="M62" s="54"/>
      <c r="N62" s="14">
        <v>31.541521528000001</v>
      </c>
      <c r="O62" s="31">
        <v>4.0377938181999999</v>
      </c>
      <c r="P62" s="31" t="s">
        <v>13</v>
      </c>
      <c r="Q62" s="17" t="s">
        <v>13</v>
      </c>
      <c r="R62" s="38" t="s">
        <v>482</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79</v>
      </c>
      <c r="D63" s="16" t="s">
        <v>80</v>
      </c>
      <c r="E63" s="16">
        <v>0</v>
      </c>
      <c r="F63" s="15">
        <v>1.01</v>
      </c>
      <c r="G63" s="15">
        <v>0.32</v>
      </c>
      <c r="H63" s="15">
        <v>-0.36</v>
      </c>
      <c r="I63" s="14"/>
      <c r="J63" s="15">
        <v>1.03</v>
      </c>
      <c r="K63" s="15">
        <v>2.4</v>
      </c>
      <c r="L63" s="15">
        <v>4.62</v>
      </c>
      <c r="M63" s="54"/>
      <c r="N63" s="15">
        <v>20.793886464</v>
      </c>
      <c r="O63" s="15">
        <v>3.6842791818</v>
      </c>
      <c r="P63" s="15" t="s">
        <v>13</v>
      </c>
      <c r="Q63" s="16" t="s">
        <v>13</v>
      </c>
      <c r="R63" s="37" t="s">
        <v>483</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81</v>
      </c>
      <c r="D64" s="17" t="s">
        <v>82</v>
      </c>
      <c r="E64" s="17">
        <v>9</v>
      </c>
      <c r="F64" s="14">
        <v>10.73</v>
      </c>
      <c r="G64" s="14">
        <v>10.41</v>
      </c>
      <c r="H64" s="14">
        <v>10.09</v>
      </c>
      <c r="I64" s="14"/>
      <c r="J64" s="14">
        <v>10.81</v>
      </c>
      <c r="K64" s="14">
        <v>11.44</v>
      </c>
      <c r="L64" s="14">
        <v>12.46</v>
      </c>
      <c r="M64" s="54"/>
      <c r="N64" s="14">
        <v>60.340943582000001</v>
      </c>
      <c r="O64" s="31">
        <v>26.539768636000002</v>
      </c>
      <c r="P64" s="31" t="s">
        <v>16</v>
      </c>
      <c r="Q64" s="17" t="s">
        <v>16</v>
      </c>
      <c r="R64" s="38" t="s">
        <v>484</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83</v>
      </c>
      <c r="D65" s="16" t="s">
        <v>84</v>
      </c>
      <c r="E65" s="16">
        <v>0</v>
      </c>
      <c r="F65" s="15">
        <v>10.1</v>
      </c>
      <c r="G65" s="15">
        <v>8.77</v>
      </c>
      <c r="H65" s="15">
        <v>7.44</v>
      </c>
      <c r="I65" s="14"/>
      <c r="J65" s="15">
        <v>10.8</v>
      </c>
      <c r="K65" s="15">
        <v>13.45</v>
      </c>
      <c r="L65" s="15">
        <v>17.739999999999998</v>
      </c>
      <c r="M65" s="54"/>
      <c r="N65" s="15">
        <v>38.306962212000002</v>
      </c>
      <c r="O65" s="15">
        <v>78.263787182000002</v>
      </c>
      <c r="P65" s="15" t="s">
        <v>13</v>
      </c>
      <c r="Q65" s="16" t="s">
        <v>13</v>
      </c>
      <c r="R65" s="37" t="s">
        <v>485</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85</v>
      </c>
      <c r="D66" s="17" t="s">
        <v>86</v>
      </c>
      <c r="E66" s="17">
        <v>9</v>
      </c>
      <c r="F66" s="14">
        <v>10.92</v>
      </c>
      <c r="G66" s="14">
        <v>10</v>
      </c>
      <c r="H66" s="14">
        <v>9.09</v>
      </c>
      <c r="I66" s="14"/>
      <c r="J66" s="14">
        <v>13.33</v>
      </c>
      <c r="K66" s="14">
        <v>15.15</v>
      </c>
      <c r="L66" s="14">
        <v>18.11</v>
      </c>
      <c r="M66" s="54"/>
      <c r="N66" s="14">
        <v>56.572046284999999</v>
      </c>
      <c r="O66" s="31">
        <v>169.30842077</v>
      </c>
      <c r="P66" s="31" t="s">
        <v>16</v>
      </c>
      <c r="Q66" s="17" t="s">
        <v>16</v>
      </c>
      <c r="R66" s="38" t="s">
        <v>486</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487</v>
      </c>
      <c r="D67" s="16" t="s">
        <v>488</v>
      </c>
      <c r="E67" s="16">
        <v>10</v>
      </c>
      <c r="F67" s="15">
        <v>71.5</v>
      </c>
      <c r="G67" s="15">
        <v>67.790000000000006</v>
      </c>
      <c r="H67" s="15">
        <v>64.09</v>
      </c>
      <c r="I67" s="14"/>
      <c r="J67" s="15">
        <v>73.400000000000006</v>
      </c>
      <c r="K67" s="15">
        <v>80.8</v>
      </c>
      <c r="L67" s="15">
        <v>92.78</v>
      </c>
      <c r="M67" s="54"/>
      <c r="N67" s="15">
        <v>58.587160150999999</v>
      </c>
      <c r="O67" s="15">
        <v>1.5106660386000001</v>
      </c>
      <c r="P67" s="15" t="s">
        <v>16</v>
      </c>
      <c r="Q67" s="16" t="s">
        <v>16</v>
      </c>
      <c r="R67" s="37" t="s">
        <v>489</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87</v>
      </c>
      <c r="D68" s="17" t="s">
        <v>88</v>
      </c>
      <c r="E68" s="17">
        <v>0</v>
      </c>
      <c r="F68" s="14">
        <v>2.1800000000000002</v>
      </c>
      <c r="G68" s="14">
        <v>1.8</v>
      </c>
      <c r="H68" s="14">
        <v>1.43</v>
      </c>
      <c r="I68" s="14"/>
      <c r="J68" s="14">
        <v>2.27</v>
      </c>
      <c r="K68" s="14">
        <v>3.01</v>
      </c>
      <c r="L68" s="14">
        <v>4.21</v>
      </c>
      <c r="M68" s="54"/>
      <c r="N68" s="14">
        <v>30.790480158000001</v>
      </c>
      <c r="O68" s="31">
        <v>57.375540409000003</v>
      </c>
      <c r="P68" s="31" t="s">
        <v>13</v>
      </c>
      <c r="Q68" s="17" t="s">
        <v>13</v>
      </c>
      <c r="R68" s="38" t="s">
        <v>490</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369</v>
      </c>
      <c r="D69" s="16" t="s">
        <v>370</v>
      </c>
      <c r="E69" s="16">
        <v>5</v>
      </c>
      <c r="F69" s="15" t="s">
        <v>29</v>
      </c>
      <c r="G69" s="15" t="s">
        <v>29</v>
      </c>
      <c r="H69" s="15" t="s">
        <v>29</v>
      </c>
      <c r="I69" s="14"/>
      <c r="J69" s="15" t="s">
        <v>29</v>
      </c>
      <c r="K69" s="15" t="s">
        <v>29</v>
      </c>
      <c r="L69" s="15" t="s">
        <v>29</v>
      </c>
      <c r="M69" s="54"/>
      <c r="N69" s="15" t="s">
        <v>29</v>
      </c>
      <c r="O69" s="15" t="s">
        <v>29</v>
      </c>
      <c r="P69" s="15" t="s">
        <v>29</v>
      </c>
      <c r="Q69" s="16" t="s">
        <v>29</v>
      </c>
      <c r="R69" s="37" t="s">
        <v>30</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89</v>
      </c>
      <c r="D70" s="17" t="s">
        <v>90</v>
      </c>
      <c r="E70" s="17">
        <v>9</v>
      </c>
      <c r="F70" s="14">
        <v>61.22</v>
      </c>
      <c r="G70" s="14">
        <v>56.69</v>
      </c>
      <c r="H70" s="14">
        <v>52.16</v>
      </c>
      <c r="I70" s="14"/>
      <c r="J70" s="14">
        <v>63.69</v>
      </c>
      <c r="K70" s="14">
        <v>72.739999999999995</v>
      </c>
      <c r="L70" s="14">
        <v>87.38</v>
      </c>
      <c r="M70" s="54"/>
      <c r="N70" s="14">
        <v>75.664034884000003</v>
      </c>
      <c r="O70" s="31">
        <v>397.31198791000003</v>
      </c>
      <c r="P70" s="31" t="s">
        <v>16</v>
      </c>
      <c r="Q70" s="17" t="s">
        <v>16</v>
      </c>
      <c r="R70" s="38" t="s">
        <v>491</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91</v>
      </c>
      <c r="D71" s="16" t="s">
        <v>92</v>
      </c>
      <c r="E71" s="16">
        <v>6</v>
      </c>
      <c r="F71" s="15">
        <v>14.83</v>
      </c>
      <c r="G71" s="15">
        <v>13.88</v>
      </c>
      <c r="H71" s="15">
        <v>12.93</v>
      </c>
      <c r="I71" s="14"/>
      <c r="J71" s="15">
        <v>16.87</v>
      </c>
      <c r="K71" s="15">
        <v>18.760000000000002</v>
      </c>
      <c r="L71" s="15">
        <v>21.82</v>
      </c>
      <c r="M71" s="54"/>
      <c r="N71" s="15">
        <v>48.897212881999998</v>
      </c>
      <c r="O71" s="15">
        <v>276.05598422999998</v>
      </c>
      <c r="P71" s="15" t="s">
        <v>16</v>
      </c>
      <c r="Q71" s="16" t="s">
        <v>16</v>
      </c>
      <c r="R71" s="37" t="s">
        <v>492</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93</v>
      </c>
      <c r="D72" s="17" t="s">
        <v>94</v>
      </c>
      <c r="E72" s="17">
        <v>4</v>
      </c>
      <c r="F72" s="14">
        <v>3.78</v>
      </c>
      <c r="G72" s="14">
        <v>2.83</v>
      </c>
      <c r="H72" s="14">
        <v>1.88</v>
      </c>
      <c r="I72" s="14"/>
      <c r="J72" s="14">
        <v>6.27</v>
      </c>
      <c r="K72" s="14">
        <v>8.16</v>
      </c>
      <c r="L72" s="14">
        <v>11.23</v>
      </c>
      <c r="M72" s="54"/>
      <c r="N72" s="14">
        <v>64.012413730999995</v>
      </c>
      <c r="O72" s="31">
        <v>127.661429</v>
      </c>
      <c r="P72" s="31" t="s">
        <v>13</v>
      </c>
      <c r="Q72" s="17" t="s">
        <v>16</v>
      </c>
      <c r="R72" s="38" t="s">
        <v>493</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95</v>
      </c>
      <c r="D73" s="16" t="s">
        <v>96</v>
      </c>
      <c r="E73" s="16">
        <v>9</v>
      </c>
      <c r="F73" s="15">
        <v>45.02</v>
      </c>
      <c r="G73" s="15">
        <v>41.67</v>
      </c>
      <c r="H73" s="15">
        <v>38.32</v>
      </c>
      <c r="I73" s="14"/>
      <c r="J73" s="15">
        <v>52.99</v>
      </c>
      <c r="K73" s="15">
        <v>59.68</v>
      </c>
      <c r="L73" s="15">
        <v>70.5</v>
      </c>
      <c r="M73" s="54"/>
      <c r="N73" s="15">
        <v>57.899884339000003</v>
      </c>
      <c r="O73" s="15">
        <v>59.052809727000003</v>
      </c>
      <c r="P73" s="15" t="s">
        <v>16</v>
      </c>
      <c r="Q73" s="16" t="s">
        <v>16</v>
      </c>
      <c r="R73" s="37" t="s">
        <v>494</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97</v>
      </c>
      <c r="D74" s="17" t="s">
        <v>98</v>
      </c>
      <c r="E74" s="17">
        <v>7</v>
      </c>
      <c r="F74" s="14">
        <v>4.28</v>
      </c>
      <c r="G74" s="14">
        <v>3.91</v>
      </c>
      <c r="H74" s="14">
        <v>3.55</v>
      </c>
      <c r="I74" s="14"/>
      <c r="J74" s="14">
        <v>5.24</v>
      </c>
      <c r="K74" s="14">
        <v>5.96</v>
      </c>
      <c r="L74" s="14">
        <v>7.12</v>
      </c>
      <c r="M74" s="54"/>
      <c r="N74" s="14">
        <v>69.982258177999995</v>
      </c>
      <c r="O74" s="31">
        <v>38.991517817999998</v>
      </c>
      <c r="P74" s="31" t="s">
        <v>13</v>
      </c>
      <c r="Q74" s="17" t="s">
        <v>16</v>
      </c>
      <c r="R74" s="38" t="s">
        <v>495</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99</v>
      </c>
      <c r="D75" s="16" t="s">
        <v>100</v>
      </c>
      <c r="E75" s="16">
        <v>8</v>
      </c>
      <c r="F75" s="15">
        <v>33.1</v>
      </c>
      <c r="G75" s="15">
        <v>30.31</v>
      </c>
      <c r="H75" s="15">
        <v>27.52</v>
      </c>
      <c r="I75" s="14"/>
      <c r="J75" s="15">
        <v>37.47</v>
      </c>
      <c r="K75" s="15">
        <v>43.04</v>
      </c>
      <c r="L75" s="15">
        <v>52.06</v>
      </c>
      <c r="M75" s="54"/>
      <c r="N75" s="15">
        <v>52.033307225999998</v>
      </c>
      <c r="O75" s="15">
        <v>125.17473200000001</v>
      </c>
      <c r="P75" s="15" t="s">
        <v>16</v>
      </c>
      <c r="Q75" s="16" t="s">
        <v>16</v>
      </c>
      <c r="R75" s="37" t="s">
        <v>496</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101</v>
      </c>
      <c r="D76" s="17" t="s">
        <v>102</v>
      </c>
      <c r="E76" s="17">
        <v>0</v>
      </c>
      <c r="F76" s="14">
        <v>1.22</v>
      </c>
      <c r="G76" s="14">
        <v>0.79</v>
      </c>
      <c r="H76" s="14">
        <v>0.37</v>
      </c>
      <c r="I76" s="14"/>
      <c r="J76" s="14">
        <v>1.27</v>
      </c>
      <c r="K76" s="14">
        <v>2.11</v>
      </c>
      <c r="L76" s="14">
        <v>3.48</v>
      </c>
      <c r="M76" s="54"/>
      <c r="N76" s="14">
        <v>27.956681473</v>
      </c>
      <c r="O76" s="31">
        <v>11.984460272</v>
      </c>
      <c r="P76" s="31" t="s">
        <v>13</v>
      </c>
      <c r="Q76" s="17" t="s">
        <v>13</v>
      </c>
      <c r="R76" s="38" t="s">
        <v>497</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103</v>
      </c>
      <c r="D77" s="16" t="s">
        <v>104</v>
      </c>
      <c r="E77" s="16">
        <v>4</v>
      </c>
      <c r="F77" s="15">
        <v>22.15</v>
      </c>
      <c r="G77" s="15">
        <v>18.850000000000001</v>
      </c>
      <c r="H77" s="15">
        <v>15.56</v>
      </c>
      <c r="I77" s="14"/>
      <c r="J77" s="15">
        <v>30.42</v>
      </c>
      <c r="K77" s="15">
        <v>37</v>
      </c>
      <c r="L77" s="15">
        <v>47.66</v>
      </c>
      <c r="M77" s="54"/>
      <c r="N77" s="15">
        <v>46.246837921999997</v>
      </c>
      <c r="O77" s="15">
        <v>141.68971705000001</v>
      </c>
      <c r="P77" s="15" t="s">
        <v>13</v>
      </c>
      <c r="Q77" s="16" t="s">
        <v>16</v>
      </c>
      <c r="R77" s="37" t="s">
        <v>498</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103</v>
      </c>
      <c r="D78" s="17" t="s">
        <v>105</v>
      </c>
      <c r="E78" s="17">
        <v>4</v>
      </c>
      <c r="F78" s="14">
        <v>20.63</v>
      </c>
      <c r="G78" s="14">
        <v>17.39</v>
      </c>
      <c r="H78" s="14">
        <v>14.15</v>
      </c>
      <c r="I78" s="14"/>
      <c r="J78" s="14">
        <v>28.61</v>
      </c>
      <c r="K78" s="14">
        <v>35.08</v>
      </c>
      <c r="L78" s="14">
        <v>45.55</v>
      </c>
      <c r="M78" s="54"/>
      <c r="N78" s="14">
        <v>50.464959082</v>
      </c>
      <c r="O78" s="31">
        <v>11.457389181</v>
      </c>
      <c r="P78" s="31" t="s">
        <v>13</v>
      </c>
      <c r="Q78" s="17" t="s">
        <v>16</v>
      </c>
      <c r="R78" s="38" t="s">
        <v>499</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409</v>
      </c>
      <c r="D79" s="16" t="s">
        <v>410</v>
      </c>
      <c r="E79" s="16">
        <v>0</v>
      </c>
      <c r="F79" s="15">
        <v>2.4900000000000002</v>
      </c>
      <c r="G79" s="15">
        <v>1.97</v>
      </c>
      <c r="H79" s="15">
        <v>1.46</v>
      </c>
      <c r="I79" s="14"/>
      <c r="J79" s="15">
        <v>2.69</v>
      </c>
      <c r="K79" s="15">
        <v>3.71</v>
      </c>
      <c r="L79" s="15">
        <v>5.37</v>
      </c>
      <c r="M79" s="54"/>
      <c r="N79" s="15">
        <v>33.578604488000003</v>
      </c>
      <c r="O79" s="15">
        <v>1.9806494091</v>
      </c>
      <c r="P79" s="15" t="s">
        <v>13</v>
      </c>
      <c r="Q79" s="16" t="s">
        <v>13</v>
      </c>
      <c r="R79" s="37" t="s">
        <v>500</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106</v>
      </c>
      <c r="D80" s="17" t="s">
        <v>107</v>
      </c>
      <c r="E80" s="17">
        <v>9</v>
      </c>
      <c r="F80" s="14">
        <v>17.7</v>
      </c>
      <c r="G80" s="14">
        <v>16.04</v>
      </c>
      <c r="H80" s="14">
        <v>14.39</v>
      </c>
      <c r="I80" s="14"/>
      <c r="J80" s="14">
        <v>18.71</v>
      </c>
      <c r="K80" s="14">
        <v>22.01</v>
      </c>
      <c r="L80" s="14">
        <v>27.36</v>
      </c>
      <c r="M80" s="54"/>
      <c r="N80" s="14">
        <v>53.163734800999997</v>
      </c>
      <c r="O80" s="31">
        <v>7.4389991817999999</v>
      </c>
      <c r="P80" s="31" t="s">
        <v>16</v>
      </c>
      <c r="Q80" s="17" t="s">
        <v>16</v>
      </c>
      <c r="R80" s="38" t="s">
        <v>501</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108</v>
      </c>
      <c r="D81" s="16" t="s">
        <v>109</v>
      </c>
      <c r="E81" s="16">
        <v>3</v>
      </c>
      <c r="F81" s="15">
        <v>4.8099999999999996</v>
      </c>
      <c r="G81" s="15">
        <v>4.33</v>
      </c>
      <c r="H81" s="15">
        <v>3.86</v>
      </c>
      <c r="I81" s="14"/>
      <c r="J81" s="15">
        <v>5.98</v>
      </c>
      <c r="K81" s="15">
        <v>6.92</v>
      </c>
      <c r="L81" s="15">
        <v>8.4499999999999993</v>
      </c>
      <c r="M81" s="54"/>
      <c r="N81" s="15">
        <v>44.825331857999998</v>
      </c>
      <c r="O81" s="15">
        <v>8.9043112273000009</v>
      </c>
      <c r="P81" s="15" t="s">
        <v>13</v>
      </c>
      <c r="Q81" s="16" t="s">
        <v>16</v>
      </c>
      <c r="R81" s="37" t="s">
        <v>502</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110</v>
      </c>
      <c r="D82" s="17" t="s">
        <v>111</v>
      </c>
      <c r="E82" s="17">
        <v>2</v>
      </c>
      <c r="F82" s="14">
        <v>10.62</v>
      </c>
      <c r="G82" s="14">
        <v>8.9700000000000006</v>
      </c>
      <c r="H82" s="14">
        <v>7.32</v>
      </c>
      <c r="I82" s="14"/>
      <c r="J82" s="14">
        <v>10.87</v>
      </c>
      <c r="K82" s="14">
        <v>14.16</v>
      </c>
      <c r="L82" s="14">
        <v>19.5</v>
      </c>
      <c r="M82" s="54"/>
      <c r="N82" s="14">
        <v>39.636706967999999</v>
      </c>
      <c r="O82" s="31">
        <v>10.287466818</v>
      </c>
      <c r="P82" s="31" t="s">
        <v>13</v>
      </c>
      <c r="Q82" s="17" t="s">
        <v>13</v>
      </c>
      <c r="R82" s="38" t="s">
        <v>503</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112</v>
      </c>
      <c r="D83" s="16" t="s">
        <v>113</v>
      </c>
      <c r="E83" s="16">
        <v>1</v>
      </c>
      <c r="F83" s="15">
        <v>13.36</v>
      </c>
      <c r="G83" s="15">
        <v>12.12</v>
      </c>
      <c r="H83" s="15">
        <v>10.88</v>
      </c>
      <c r="I83" s="14"/>
      <c r="J83" s="15">
        <v>13.97</v>
      </c>
      <c r="K83" s="15">
        <v>16.440000000000001</v>
      </c>
      <c r="L83" s="15">
        <v>20.440000000000001</v>
      </c>
      <c r="M83" s="54"/>
      <c r="N83" s="15">
        <v>41.516436829</v>
      </c>
      <c r="O83" s="15">
        <v>89.899617544999998</v>
      </c>
      <c r="P83" s="15" t="s">
        <v>13</v>
      </c>
      <c r="Q83" s="16" t="s">
        <v>13</v>
      </c>
      <c r="R83" s="37" t="s">
        <v>504</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114</v>
      </c>
      <c r="D84" s="17" t="s">
        <v>115</v>
      </c>
      <c r="E84" s="17">
        <v>4</v>
      </c>
      <c r="F84" s="14">
        <v>7.33</v>
      </c>
      <c r="G84" s="14">
        <v>6.27</v>
      </c>
      <c r="H84" s="14">
        <v>5.21</v>
      </c>
      <c r="I84" s="14"/>
      <c r="J84" s="14">
        <v>10.07</v>
      </c>
      <c r="K84" s="14">
        <v>12.18</v>
      </c>
      <c r="L84" s="14">
        <v>15.6</v>
      </c>
      <c r="M84" s="54"/>
      <c r="N84" s="14">
        <v>54.066945848000003</v>
      </c>
      <c r="O84" s="31">
        <v>33.376299681999996</v>
      </c>
      <c r="P84" s="31" t="s">
        <v>13</v>
      </c>
      <c r="Q84" s="17" t="s">
        <v>16</v>
      </c>
      <c r="R84" s="38" t="s">
        <v>505</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506</v>
      </c>
      <c r="D85" s="16" t="s">
        <v>507</v>
      </c>
      <c r="E85" s="16">
        <v>9</v>
      </c>
      <c r="F85" s="15">
        <v>210</v>
      </c>
      <c r="G85" s="15">
        <v>187.55</v>
      </c>
      <c r="H85" s="15">
        <v>165.11</v>
      </c>
      <c r="I85" s="14"/>
      <c r="J85" s="15">
        <v>214.47</v>
      </c>
      <c r="K85" s="15">
        <v>259.35000000000002</v>
      </c>
      <c r="L85" s="15">
        <v>331.98</v>
      </c>
      <c r="M85" s="54"/>
      <c r="N85" s="15">
        <v>70.45926833</v>
      </c>
      <c r="O85" s="15">
        <v>4.6163964913999997</v>
      </c>
      <c r="P85" s="15" t="s">
        <v>16</v>
      </c>
      <c r="Q85" s="16" t="s">
        <v>16</v>
      </c>
      <c r="R85" s="37" t="s">
        <v>508</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116</v>
      </c>
      <c r="D86" s="17" t="s">
        <v>117</v>
      </c>
      <c r="E86" s="17">
        <v>4</v>
      </c>
      <c r="F86" s="14">
        <v>150</v>
      </c>
      <c r="G86" s="14" t="s">
        <v>29</v>
      </c>
      <c r="H86" s="14" t="s">
        <v>29</v>
      </c>
      <c r="I86" s="14"/>
      <c r="J86" s="14" t="s">
        <v>29</v>
      </c>
      <c r="K86" s="14" t="s">
        <v>29</v>
      </c>
      <c r="L86" s="14" t="s">
        <v>29</v>
      </c>
      <c r="M86" s="54"/>
      <c r="N86" s="14">
        <v>94.064508982000007</v>
      </c>
      <c r="O86" s="31">
        <v>1.0764285713999999</v>
      </c>
      <c r="P86" s="31" t="s">
        <v>13</v>
      </c>
      <c r="Q86" s="17" t="s">
        <v>16</v>
      </c>
      <c r="R86" s="38" t="s">
        <v>29</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118</v>
      </c>
      <c r="D87" s="16" t="s">
        <v>119</v>
      </c>
      <c r="E87" s="16">
        <v>7</v>
      </c>
      <c r="F87" s="15">
        <v>83.23</v>
      </c>
      <c r="G87" s="15">
        <v>75.64</v>
      </c>
      <c r="H87" s="15">
        <v>68.05</v>
      </c>
      <c r="I87" s="14"/>
      <c r="J87" s="15">
        <v>92.39</v>
      </c>
      <c r="K87" s="15">
        <v>107.56</v>
      </c>
      <c r="L87" s="15">
        <v>132.12</v>
      </c>
      <c r="M87" s="54"/>
      <c r="N87" s="15">
        <v>71.534141984000001</v>
      </c>
      <c r="O87" s="15">
        <v>390.47300777000004</v>
      </c>
      <c r="P87" s="15" t="s">
        <v>16</v>
      </c>
      <c r="Q87" s="16" t="s">
        <v>16</v>
      </c>
      <c r="R87" s="37" t="s">
        <v>509</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120</v>
      </c>
      <c r="D88" s="17" t="s">
        <v>121</v>
      </c>
      <c r="E88" s="17">
        <v>7</v>
      </c>
      <c r="F88" s="14">
        <v>47.89</v>
      </c>
      <c r="G88" s="14">
        <v>43.56</v>
      </c>
      <c r="H88" s="14">
        <v>39.229999999999997</v>
      </c>
      <c r="I88" s="14"/>
      <c r="J88" s="14">
        <v>59.25</v>
      </c>
      <c r="K88" s="14">
        <v>67.900000000000006</v>
      </c>
      <c r="L88" s="14">
        <v>81.91</v>
      </c>
      <c r="M88" s="54"/>
      <c r="N88" s="14">
        <v>60.721984808000002</v>
      </c>
      <c r="O88" s="31">
        <v>108.55457571999999</v>
      </c>
      <c r="P88" s="31" t="s">
        <v>13</v>
      </c>
      <c r="Q88" s="17" t="s">
        <v>16</v>
      </c>
      <c r="R88" s="38" t="s">
        <v>510</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122</v>
      </c>
      <c r="D89" s="16" t="s">
        <v>123</v>
      </c>
      <c r="E89" s="16">
        <v>7</v>
      </c>
      <c r="F89" s="15">
        <v>25.42</v>
      </c>
      <c r="G89" s="15">
        <v>22.83</v>
      </c>
      <c r="H89" s="15">
        <v>20.25</v>
      </c>
      <c r="I89" s="14"/>
      <c r="J89" s="15">
        <v>28.12</v>
      </c>
      <c r="K89" s="15">
        <v>33.28</v>
      </c>
      <c r="L89" s="15">
        <v>41.64</v>
      </c>
      <c r="M89" s="54"/>
      <c r="N89" s="15">
        <v>47.910997477000002</v>
      </c>
      <c r="O89" s="15">
        <v>186.14959959000001</v>
      </c>
      <c r="P89" s="15" t="s">
        <v>16</v>
      </c>
      <c r="Q89" s="16" t="s">
        <v>16</v>
      </c>
      <c r="R89" s="37" t="s">
        <v>511</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124</v>
      </c>
      <c r="D90" s="17" t="s">
        <v>125</v>
      </c>
      <c r="E90" s="17">
        <v>5</v>
      </c>
      <c r="F90" s="14">
        <v>32.130000000000003</v>
      </c>
      <c r="G90" s="14">
        <v>29.58</v>
      </c>
      <c r="H90" s="14">
        <v>27.04</v>
      </c>
      <c r="I90" s="14"/>
      <c r="J90" s="14">
        <v>32.950000000000003</v>
      </c>
      <c r="K90" s="14">
        <v>38.03</v>
      </c>
      <c r="L90" s="14">
        <v>46.25</v>
      </c>
      <c r="M90" s="54"/>
      <c r="N90" s="14">
        <v>42.759716674000003</v>
      </c>
      <c r="O90" s="31">
        <v>80.398334000000006</v>
      </c>
      <c r="P90" s="31" t="s">
        <v>16</v>
      </c>
      <c r="Q90" s="17" t="s">
        <v>13</v>
      </c>
      <c r="R90" s="38" t="s">
        <v>512</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513</v>
      </c>
      <c r="D91" s="16" t="s">
        <v>514</v>
      </c>
      <c r="E91" s="16">
        <v>1</v>
      </c>
      <c r="F91" s="15">
        <v>0.77</v>
      </c>
      <c r="G91" s="15">
        <v>0.66</v>
      </c>
      <c r="H91" s="15">
        <v>0.56000000000000005</v>
      </c>
      <c r="I91" s="14"/>
      <c r="J91" s="15">
        <v>0.84</v>
      </c>
      <c r="K91" s="15">
        <v>1.04</v>
      </c>
      <c r="L91" s="15">
        <v>1.38</v>
      </c>
      <c r="M91" s="54"/>
      <c r="N91" s="15">
        <v>43.674517514000001</v>
      </c>
      <c r="O91" s="15">
        <v>1.0049212271999999</v>
      </c>
      <c r="P91" s="15" t="s">
        <v>13</v>
      </c>
      <c r="Q91" s="16" t="s">
        <v>13</v>
      </c>
      <c r="R91" s="37" t="s">
        <v>515</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126</v>
      </c>
      <c r="D92" s="17" t="s">
        <v>127</v>
      </c>
      <c r="E92" s="17">
        <v>9</v>
      </c>
      <c r="F92" s="14">
        <v>38.79</v>
      </c>
      <c r="G92" s="14">
        <v>35.72</v>
      </c>
      <c r="H92" s="14">
        <v>32.65</v>
      </c>
      <c r="I92" s="14"/>
      <c r="J92" s="14">
        <v>46.32</v>
      </c>
      <c r="K92" s="14">
        <v>52.45</v>
      </c>
      <c r="L92" s="14">
        <v>62.38</v>
      </c>
      <c r="M92" s="54"/>
      <c r="N92" s="14">
        <v>54.287508586000001</v>
      </c>
      <c r="O92" s="31">
        <v>311.05502159000002</v>
      </c>
      <c r="P92" s="31" t="s">
        <v>16</v>
      </c>
      <c r="Q92" s="17" t="s">
        <v>16</v>
      </c>
      <c r="R92" s="38" t="s">
        <v>516</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422</v>
      </c>
      <c r="D93" s="16" t="s">
        <v>423</v>
      </c>
      <c r="E93" s="16">
        <v>3</v>
      </c>
      <c r="F93" s="15">
        <v>22.9</v>
      </c>
      <c r="G93" s="15">
        <v>20.260000000000002</v>
      </c>
      <c r="H93" s="15">
        <v>17.62</v>
      </c>
      <c r="I93" s="14"/>
      <c r="J93" s="15">
        <v>23.77</v>
      </c>
      <c r="K93" s="15">
        <v>29.04</v>
      </c>
      <c r="L93" s="15">
        <v>37.57</v>
      </c>
      <c r="M93" s="54"/>
      <c r="N93" s="15">
        <v>36.898353448999998</v>
      </c>
      <c r="O93" s="15">
        <v>1.9272643182</v>
      </c>
      <c r="P93" s="15" t="s">
        <v>16</v>
      </c>
      <c r="Q93" s="16" t="s">
        <v>13</v>
      </c>
      <c r="R93" s="37" t="s">
        <v>517</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128</v>
      </c>
      <c r="D94" s="17" t="s">
        <v>129</v>
      </c>
      <c r="E94" s="17">
        <v>0</v>
      </c>
      <c r="F94" s="14">
        <v>5.38</v>
      </c>
      <c r="G94" s="14">
        <v>4.5199999999999996</v>
      </c>
      <c r="H94" s="14">
        <v>3.66</v>
      </c>
      <c r="I94" s="14"/>
      <c r="J94" s="14">
        <v>5.55</v>
      </c>
      <c r="K94" s="14">
        <v>7.26</v>
      </c>
      <c r="L94" s="14">
        <v>10.039999999999999</v>
      </c>
      <c r="M94" s="54"/>
      <c r="N94" s="14">
        <v>35.575592661000002</v>
      </c>
      <c r="O94" s="31">
        <v>5.7378254091000001</v>
      </c>
      <c r="P94" s="31" t="s">
        <v>13</v>
      </c>
      <c r="Q94" s="17" t="s">
        <v>13</v>
      </c>
      <c r="R94" s="38" t="s">
        <v>518</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519</v>
      </c>
      <c r="D95" s="16" t="s">
        <v>520</v>
      </c>
      <c r="E95" s="16">
        <v>6</v>
      </c>
      <c r="F95" s="15">
        <v>87.66</v>
      </c>
      <c r="G95" s="15">
        <v>78.91</v>
      </c>
      <c r="H95" s="15">
        <v>70.16</v>
      </c>
      <c r="I95" s="14"/>
      <c r="J95" s="15">
        <v>91.32</v>
      </c>
      <c r="K95" s="15">
        <v>108.81</v>
      </c>
      <c r="L95" s="15">
        <v>137.12</v>
      </c>
      <c r="M95" s="54"/>
      <c r="N95" s="15">
        <v>48.768900420000001</v>
      </c>
      <c r="O95" s="15">
        <v>1.3334834582000001</v>
      </c>
      <c r="P95" s="15" t="s">
        <v>16</v>
      </c>
      <c r="Q95" s="16" t="s">
        <v>13</v>
      </c>
      <c r="R95" s="37" t="s">
        <v>521</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130</v>
      </c>
      <c r="D96" s="17" t="s">
        <v>131</v>
      </c>
      <c r="E96" s="17">
        <v>0</v>
      </c>
      <c r="F96" s="14">
        <v>12.68</v>
      </c>
      <c r="G96" s="14">
        <v>11.43</v>
      </c>
      <c r="H96" s="14">
        <v>10.18</v>
      </c>
      <c r="I96" s="14"/>
      <c r="J96" s="14">
        <v>13.03</v>
      </c>
      <c r="K96" s="14">
        <v>15.52</v>
      </c>
      <c r="L96" s="14">
        <v>19.57</v>
      </c>
      <c r="M96" s="54"/>
      <c r="N96" s="14">
        <v>38.590638490000003</v>
      </c>
      <c r="O96" s="31">
        <v>25.220786636</v>
      </c>
      <c r="P96" s="31" t="s">
        <v>13</v>
      </c>
      <c r="Q96" s="17" t="s">
        <v>13</v>
      </c>
      <c r="R96" s="38" t="s">
        <v>522</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132</v>
      </c>
      <c r="D97" s="16" t="s">
        <v>133</v>
      </c>
      <c r="E97" s="16">
        <v>0</v>
      </c>
      <c r="F97" s="15">
        <v>5.77</v>
      </c>
      <c r="G97" s="15">
        <v>4.87</v>
      </c>
      <c r="H97" s="15">
        <v>3.97</v>
      </c>
      <c r="I97" s="14"/>
      <c r="J97" s="15">
        <v>5.89</v>
      </c>
      <c r="K97" s="15">
        <v>7.68</v>
      </c>
      <c r="L97" s="15">
        <v>10.59</v>
      </c>
      <c r="M97" s="54"/>
      <c r="N97" s="15">
        <v>26.536089779000001</v>
      </c>
      <c r="O97" s="15">
        <v>4.5075709091</v>
      </c>
      <c r="P97" s="15" t="s">
        <v>13</v>
      </c>
      <c r="Q97" s="16" t="s">
        <v>13</v>
      </c>
      <c r="R97" s="37" t="s">
        <v>523</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134</v>
      </c>
      <c r="D98" s="17" t="s">
        <v>135</v>
      </c>
      <c r="E98" s="17">
        <v>7</v>
      </c>
      <c r="F98" s="14">
        <v>15.54</v>
      </c>
      <c r="G98" s="14">
        <v>14.48</v>
      </c>
      <c r="H98" s="14">
        <v>13.43</v>
      </c>
      <c r="I98" s="14"/>
      <c r="J98" s="14">
        <v>17.72</v>
      </c>
      <c r="K98" s="14">
        <v>19.82</v>
      </c>
      <c r="L98" s="14">
        <v>23.23</v>
      </c>
      <c r="M98" s="54"/>
      <c r="N98" s="14">
        <v>56.427598252999999</v>
      </c>
      <c r="O98" s="31">
        <v>32.286207727000004</v>
      </c>
      <c r="P98" s="31" t="s">
        <v>16</v>
      </c>
      <c r="Q98" s="17" t="s">
        <v>16</v>
      </c>
      <c r="R98" s="38" t="s">
        <v>524</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136</v>
      </c>
      <c r="D99" s="16" t="s">
        <v>137</v>
      </c>
      <c r="E99" s="16">
        <v>0</v>
      </c>
      <c r="F99" s="15">
        <v>19.399999999999999</v>
      </c>
      <c r="G99" s="15">
        <v>17.72</v>
      </c>
      <c r="H99" s="15">
        <v>16.05</v>
      </c>
      <c r="I99" s="14"/>
      <c r="J99" s="15">
        <v>20.079999999999998</v>
      </c>
      <c r="K99" s="15">
        <v>23.42</v>
      </c>
      <c r="L99" s="15">
        <v>28.83</v>
      </c>
      <c r="M99" s="54"/>
      <c r="N99" s="15">
        <v>22.851818145999999</v>
      </c>
      <c r="O99" s="15">
        <v>3.9407838636000001</v>
      </c>
      <c r="P99" s="15" t="s">
        <v>13</v>
      </c>
      <c r="Q99" s="16" t="s">
        <v>13</v>
      </c>
      <c r="R99" s="37" t="s">
        <v>525</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526</v>
      </c>
      <c r="D100" s="17" t="s">
        <v>527</v>
      </c>
      <c r="E100" s="17">
        <v>3</v>
      </c>
      <c r="F100" s="14">
        <v>99.57</v>
      </c>
      <c r="G100" s="14">
        <v>89.57</v>
      </c>
      <c r="H100" s="14">
        <v>79.569999999999993</v>
      </c>
      <c r="I100" s="14"/>
      <c r="J100" s="14">
        <v>103.42</v>
      </c>
      <c r="K100" s="14">
        <v>123.41</v>
      </c>
      <c r="L100" s="14">
        <v>155.76</v>
      </c>
      <c r="M100" s="54"/>
      <c r="N100" s="14">
        <v>29.799540628999999</v>
      </c>
      <c r="O100" s="31">
        <v>1.8067653185999999</v>
      </c>
      <c r="P100" s="31" t="s">
        <v>16</v>
      </c>
      <c r="Q100" s="17" t="s">
        <v>13</v>
      </c>
      <c r="R100" s="38" t="s">
        <v>528</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397</v>
      </c>
      <c r="D101" s="16" t="s">
        <v>398</v>
      </c>
      <c r="E101" s="16">
        <v>0</v>
      </c>
      <c r="F101" s="15">
        <v>0.66</v>
      </c>
      <c r="G101" s="15">
        <v>0.19</v>
      </c>
      <c r="H101" s="15">
        <v>-0.27</v>
      </c>
      <c r="I101" s="14"/>
      <c r="J101" s="15">
        <v>0.75</v>
      </c>
      <c r="K101" s="15">
        <v>1.68</v>
      </c>
      <c r="L101" s="15">
        <v>3.2</v>
      </c>
      <c r="M101" s="54"/>
      <c r="N101" s="15">
        <v>19.521340480999999</v>
      </c>
      <c r="O101" s="15">
        <v>2.6130630909000003</v>
      </c>
      <c r="P101" s="15" t="s">
        <v>13</v>
      </c>
      <c r="Q101" s="16" t="s">
        <v>13</v>
      </c>
      <c r="R101" s="37" t="s">
        <v>529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138</v>
      </c>
      <c r="D102" s="17" t="s">
        <v>139</v>
      </c>
      <c r="E102" s="17">
        <v>6</v>
      </c>
      <c r="F102" s="14">
        <v>21.56</v>
      </c>
      <c r="G102" s="14">
        <v>19.09</v>
      </c>
      <c r="H102" s="14">
        <v>16.62</v>
      </c>
      <c r="I102" s="14"/>
      <c r="J102" s="14">
        <v>22.05</v>
      </c>
      <c r="K102" s="14">
        <v>26.98</v>
      </c>
      <c r="L102" s="14">
        <v>34.97</v>
      </c>
      <c r="M102" s="54"/>
      <c r="N102" s="14">
        <v>50.190003972</v>
      </c>
      <c r="O102" s="31">
        <v>223.01644736</v>
      </c>
      <c r="P102" s="31" t="s">
        <v>16</v>
      </c>
      <c r="Q102" s="17" t="s">
        <v>13</v>
      </c>
      <c r="R102" s="38" t="s">
        <v>530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140</v>
      </c>
      <c r="D103" s="16" t="s">
        <v>141</v>
      </c>
      <c r="E103" s="16">
        <v>3</v>
      </c>
      <c r="F103" s="15">
        <v>9.5</v>
      </c>
      <c r="G103" s="15">
        <v>8.49</v>
      </c>
      <c r="H103" s="15">
        <v>7.49</v>
      </c>
      <c r="I103" s="14"/>
      <c r="J103" s="15">
        <v>9.67</v>
      </c>
      <c r="K103" s="15">
        <v>11.67</v>
      </c>
      <c r="L103" s="15">
        <v>14.91</v>
      </c>
      <c r="M103" s="54"/>
      <c r="N103" s="15">
        <v>48.246622076000001</v>
      </c>
      <c r="O103" s="15">
        <v>71.945418000000004</v>
      </c>
      <c r="P103" s="15" t="s">
        <v>16</v>
      </c>
      <c r="Q103" s="16" t="s">
        <v>13</v>
      </c>
      <c r="R103" s="37" t="s">
        <v>531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142</v>
      </c>
      <c r="D104" s="17" t="s">
        <v>143</v>
      </c>
      <c r="E104" s="17">
        <v>4</v>
      </c>
      <c r="F104" s="14">
        <v>12.31</v>
      </c>
      <c r="G104" s="14">
        <v>10.039999999999999</v>
      </c>
      <c r="H104" s="14">
        <v>7.77</v>
      </c>
      <c r="I104" s="14"/>
      <c r="J104" s="14">
        <v>18.46</v>
      </c>
      <c r="K104" s="14">
        <v>22.99</v>
      </c>
      <c r="L104" s="14">
        <v>30.33</v>
      </c>
      <c r="M104" s="54"/>
      <c r="N104" s="14">
        <v>60.345813399000001</v>
      </c>
      <c r="O104" s="31">
        <v>38.358617273</v>
      </c>
      <c r="P104" s="31" t="s">
        <v>13</v>
      </c>
      <c r="Q104" s="17" t="s">
        <v>16</v>
      </c>
      <c r="R104" s="38" t="s">
        <v>532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144</v>
      </c>
      <c r="D105" s="16" t="s">
        <v>145</v>
      </c>
      <c r="E105" s="16">
        <v>0</v>
      </c>
      <c r="F105" s="15">
        <v>3.73</v>
      </c>
      <c r="G105" s="15">
        <v>3.37</v>
      </c>
      <c r="H105" s="15">
        <v>3.02</v>
      </c>
      <c r="I105" s="14"/>
      <c r="J105" s="15">
        <v>3.79</v>
      </c>
      <c r="K105" s="15">
        <v>4.49</v>
      </c>
      <c r="L105" s="15">
        <v>5.62</v>
      </c>
      <c r="M105" s="54"/>
      <c r="N105" s="15">
        <v>34.992926355999998</v>
      </c>
      <c r="O105" s="15">
        <v>10.217803818</v>
      </c>
      <c r="P105" s="15" t="s">
        <v>13</v>
      </c>
      <c r="Q105" s="16" t="s">
        <v>13</v>
      </c>
      <c r="R105" s="37" t="s">
        <v>533</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146</v>
      </c>
      <c r="D106" s="17" t="s">
        <v>147</v>
      </c>
      <c r="E106" s="17">
        <v>0</v>
      </c>
      <c r="F106" s="14">
        <v>3.57</v>
      </c>
      <c r="G106" s="14">
        <v>2.89</v>
      </c>
      <c r="H106" s="14">
        <v>2.21</v>
      </c>
      <c r="I106" s="14"/>
      <c r="J106" s="14">
        <v>3.7</v>
      </c>
      <c r="K106" s="14">
        <v>5.05</v>
      </c>
      <c r="L106" s="14">
        <v>7.24</v>
      </c>
      <c r="M106" s="54"/>
      <c r="N106" s="14">
        <v>33.941354414999999</v>
      </c>
      <c r="O106" s="31">
        <v>20.343110454999998</v>
      </c>
      <c r="P106" s="31" t="s">
        <v>13</v>
      </c>
      <c r="Q106" s="17" t="s">
        <v>13</v>
      </c>
      <c r="R106" s="38" t="s">
        <v>534</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148</v>
      </c>
      <c r="D107" s="16" t="s">
        <v>149</v>
      </c>
      <c r="E107" s="16">
        <v>0</v>
      </c>
      <c r="F107" s="15">
        <v>9.61</v>
      </c>
      <c r="G107" s="15">
        <v>8.5</v>
      </c>
      <c r="H107" s="15">
        <v>7.39</v>
      </c>
      <c r="I107" s="14"/>
      <c r="J107" s="15">
        <v>10.050000000000001</v>
      </c>
      <c r="K107" s="15">
        <v>12.26</v>
      </c>
      <c r="L107" s="15">
        <v>15.84</v>
      </c>
      <c r="M107" s="54"/>
      <c r="N107" s="15">
        <v>31.459244706</v>
      </c>
      <c r="O107" s="15">
        <v>23.401157999999999</v>
      </c>
      <c r="P107" s="15" t="s">
        <v>13</v>
      </c>
      <c r="Q107" s="16" t="s">
        <v>13</v>
      </c>
      <c r="R107" s="37" t="s">
        <v>535</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355</v>
      </c>
      <c r="D108" s="17" t="s">
        <v>356</v>
      </c>
      <c r="E108" s="17">
        <v>0</v>
      </c>
      <c r="F108" s="14" t="s">
        <v>29</v>
      </c>
      <c r="G108" s="14" t="s">
        <v>29</v>
      </c>
      <c r="H108" s="14" t="s">
        <v>29</v>
      </c>
      <c r="I108" s="14"/>
      <c r="J108" s="14" t="s">
        <v>29</v>
      </c>
      <c r="K108" s="14" t="s">
        <v>29</v>
      </c>
      <c r="L108" s="14" t="s">
        <v>29</v>
      </c>
      <c r="M108" s="54"/>
      <c r="N108" s="14" t="s">
        <v>29</v>
      </c>
      <c r="O108" s="31" t="s">
        <v>29</v>
      </c>
      <c r="P108" s="31" t="s">
        <v>29</v>
      </c>
      <c r="Q108" s="17" t="s">
        <v>29</v>
      </c>
      <c r="R108" s="38" t="s">
        <v>30</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536</v>
      </c>
      <c r="D109" s="16" t="s">
        <v>537</v>
      </c>
      <c r="E109" s="16">
        <v>0</v>
      </c>
      <c r="F109" s="15">
        <v>1.96</v>
      </c>
      <c r="G109" s="15">
        <v>1.47</v>
      </c>
      <c r="H109" s="15">
        <v>0.98</v>
      </c>
      <c r="I109" s="14"/>
      <c r="J109" s="15">
        <v>2.1</v>
      </c>
      <c r="K109" s="15">
        <v>3.07</v>
      </c>
      <c r="L109" s="15">
        <v>4.6399999999999997</v>
      </c>
      <c r="M109" s="54"/>
      <c r="N109" s="15">
        <v>17.690333942999999</v>
      </c>
      <c r="O109" s="15">
        <v>1.1891441363999999</v>
      </c>
      <c r="P109" s="15" t="s">
        <v>13</v>
      </c>
      <c r="Q109" s="16" t="s">
        <v>13</v>
      </c>
      <c r="R109" s="37" t="s">
        <v>538</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411</v>
      </c>
      <c r="D110" s="17" t="s">
        <v>412</v>
      </c>
      <c r="E110" s="17">
        <v>0</v>
      </c>
      <c r="F110" s="14">
        <v>1.65</v>
      </c>
      <c r="G110" s="14">
        <v>1.19</v>
      </c>
      <c r="H110" s="14">
        <v>0.74</v>
      </c>
      <c r="I110" s="14"/>
      <c r="J110" s="14">
        <v>1.79</v>
      </c>
      <c r="K110" s="14">
        <v>2.69</v>
      </c>
      <c r="L110" s="14">
        <v>4.1399999999999997</v>
      </c>
      <c r="M110" s="54"/>
      <c r="N110" s="14">
        <v>22.855676004999999</v>
      </c>
      <c r="O110" s="31">
        <v>2.4605282272999998</v>
      </c>
      <c r="P110" s="31" t="s">
        <v>13</v>
      </c>
      <c r="Q110" s="17" t="s">
        <v>13</v>
      </c>
      <c r="R110" s="38" t="s">
        <v>539</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150</v>
      </c>
      <c r="D111" s="16" t="s">
        <v>151</v>
      </c>
      <c r="E111" s="16">
        <v>0</v>
      </c>
      <c r="F111" s="15">
        <v>3.42</v>
      </c>
      <c r="G111" s="15">
        <v>2.96</v>
      </c>
      <c r="H111" s="15">
        <v>2.5</v>
      </c>
      <c r="I111" s="14"/>
      <c r="J111" s="15">
        <v>3.5</v>
      </c>
      <c r="K111" s="15">
        <v>4.41</v>
      </c>
      <c r="L111" s="15">
        <v>5.89</v>
      </c>
      <c r="M111" s="54"/>
      <c r="N111" s="15">
        <v>45.584182626999997</v>
      </c>
      <c r="O111" s="15">
        <v>6.1053010455000001</v>
      </c>
      <c r="P111" s="15" t="s">
        <v>13</v>
      </c>
      <c r="Q111" s="16" t="s">
        <v>13</v>
      </c>
      <c r="R111" s="37" t="s">
        <v>540</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152</v>
      </c>
      <c r="D112" s="17" t="s">
        <v>153</v>
      </c>
      <c r="E112" s="17">
        <v>3</v>
      </c>
      <c r="F112" s="14">
        <v>20.49</v>
      </c>
      <c r="G112" s="14">
        <v>19.12</v>
      </c>
      <c r="H112" s="14">
        <v>17.760000000000002</v>
      </c>
      <c r="I112" s="14"/>
      <c r="J112" s="14">
        <v>24.05</v>
      </c>
      <c r="K112" s="14">
        <v>26.77</v>
      </c>
      <c r="L112" s="14">
        <v>31.19</v>
      </c>
      <c r="M112" s="54"/>
      <c r="N112" s="14">
        <v>46.778157597000003</v>
      </c>
      <c r="O112" s="31">
        <v>48.902750545000004</v>
      </c>
      <c r="P112" s="31" t="s">
        <v>13</v>
      </c>
      <c r="Q112" s="17" t="s">
        <v>16</v>
      </c>
      <c r="R112" s="38" t="s">
        <v>541</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154</v>
      </c>
      <c r="D113" s="16" t="s">
        <v>155</v>
      </c>
      <c r="E113" s="16">
        <v>4</v>
      </c>
      <c r="F113" s="15">
        <v>24.85</v>
      </c>
      <c r="G113" s="15">
        <v>22.59</v>
      </c>
      <c r="H113" s="15">
        <v>20.329999999999998</v>
      </c>
      <c r="I113" s="14"/>
      <c r="J113" s="15">
        <v>30.62</v>
      </c>
      <c r="K113" s="15">
        <v>35.130000000000003</v>
      </c>
      <c r="L113" s="15">
        <v>42.43</v>
      </c>
      <c r="M113" s="54"/>
      <c r="N113" s="15">
        <v>47.702749103999999</v>
      </c>
      <c r="O113" s="15">
        <v>58.312284908999999</v>
      </c>
      <c r="P113" s="15" t="s">
        <v>13</v>
      </c>
      <c r="Q113" s="16" t="s">
        <v>16</v>
      </c>
      <c r="R113" s="37" t="s">
        <v>542</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156</v>
      </c>
      <c r="D114" s="17" t="s">
        <v>157</v>
      </c>
      <c r="E114" s="17">
        <v>3</v>
      </c>
      <c r="F114" s="14">
        <v>92.98</v>
      </c>
      <c r="G114" s="14">
        <v>66.099999999999994</v>
      </c>
      <c r="H114" s="14">
        <v>39.229999999999997</v>
      </c>
      <c r="I114" s="14"/>
      <c r="J114" s="14">
        <v>100.87</v>
      </c>
      <c r="K114" s="14">
        <v>154.61000000000001</v>
      </c>
      <c r="L114" s="14">
        <v>241.57</v>
      </c>
      <c r="M114" s="54"/>
      <c r="N114" s="14">
        <v>34.695803284999997</v>
      </c>
      <c r="O114" s="31">
        <v>37.680169335999999</v>
      </c>
      <c r="P114" s="31" t="s">
        <v>16</v>
      </c>
      <c r="Q114" s="17" t="s">
        <v>13</v>
      </c>
      <c r="R114" s="38" t="s">
        <v>543</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158</v>
      </c>
      <c r="D115" s="16" t="s">
        <v>159</v>
      </c>
      <c r="E115" s="16">
        <v>3</v>
      </c>
      <c r="F115" s="15">
        <v>12.69</v>
      </c>
      <c r="G115" s="15">
        <v>11.57</v>
      </c>
      <c r="H115" s="15">
        <v>10.45</v>
      </c>
      <c r="I115" s="14"/>
      <c r="J115" s="15">
        <v>12.99</v>
      </c>
      <c r="K115" s="15">
        <v>15.22</v>
      </c>
      <c r="L115" s="15">
        <v>18.829999999999998</v>
      </c>
      <c r="M115" s="54"/>
      <c r="N115" s="15">
        <v>38.042800593999999</v>
      </c>
      <c r="O115" s="15">
        <v>25.671074317999999</v>
      </c>
      <c r="P115" s="15" t="s">
        <v>16</v>
      </c>
      <c r="Q115" s="16" t="s">
        <v>13</v>
      </c>
      <c r="R115" s="37" t="s">
        <v>544</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160</v>
      </c>
      <c r="D116" s="17" t="s">
        <v>161</v>
      </c>
      <c r="E116" s="17">
        <v>4</v>
      </c>
      <c r="F116" s="14">
        <v>28.3</v>
      </c>
      <c r="G116" s="14">
        <v>22.48</v>
      </c>
      <c r="H116" s="14">
        <v>16.670000000000002</v>
      </c>
      <c r="I116" s="14"/>
      <c r="J116" s="14">
        <v>45.57</v>
      </c>
      <c r="K116" s="14">
        <v>57.19</v>
      </c>
      <c r="L116" s="14">
        <v>76</v>
      </c>
      <c r="M116" s="54"/>
      <c r="N116" s="14">
        <v>50.643104186999999</v>
      </c>
      <c r="O116" s="31">
        <v>55.658484552000004</v>
      </c>
      <c r="P116" s="31" t="s">
        <v>13</v>
      </c>
      <c r="Q116" s="17" t="s">
        <v>16</v>
      </c>
      <c r="R116" s="38" t="s">
        <v>545</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162</v>
      </c>
      <c r="D117" s="16" t="s">
        <v>163</v>
      </c>
      <c r="E117" s="16">
        <v>0</v>
      </c>
      <c r="F117" s="15">
        <v>8.8699999999999992</v>
      </c>
      <c r="G117" s="15">
        <v>8.24</v>
      </c>
      <c r="H117" s="15">
        <v>7.62</v>
      </c>
      <c r="I117" s="14"/>
      <c r="J117" s="15">
        <v>9</v>
      </c>
      <c r="K117" s="15">
        <v>10.24</v>
      </c>
      <c r="L117" s="15">
        <v>12.25</v>
      </c>
      <c r="M117" s="54"/>
      <c r="N117" s="15">
        <v>41.448135147999999</v>
      </c>
      <c r="O117" s="15">
        <v>8.5697807726999997</v>
      </c>
      <c r="P117" s="15" t="s">
        <v>13</v>
      </c>
      <c r="Q117" s="16" t="s">
        <v>13</v>
      </c>
      <c r="R117" s="37" t="s">
        <v>546</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164</v>
      </c>
      <c r="D118" s="17" t="s">
        <v>165</v>
      </c>
      <c r="E118" s="17">
        <v>4</v>
      </c>
      <c r="F118" s="14">
        <v>7.89</v>
      </c>
      <c r="G118" s="14">
        <v>7.21</v>
      </c>
      <c r="H118" s="14">
        <v>6.53</v>
      </c>
      <c r="I118" s="14"/>
      <c r="J118" s="14">
        <v>9.74</v>
      </c>
      <c r="K118" s="14">
        <v>11.09</v>
      </c>
      <c r="L118" s="14">
        <v>13.28</v>
      </c>
      <c r="M118" s="54"/>
      <c r="N118" s="14">
        <v>52.294297221999997</v>
      </c>
      <c r="O118" s="31">
        <v>4.5824371364000003</v>
      </c>
      <c r="P118" s="31" t="s">
        <v>13</v>
      </c>
      <c r="Q118" s="17" t="s">
        <v>16</v>
      </c>
      <c r="R118" s="38" t="s">
        <v>547</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166</v>
      </c>
      <c r="D119" s="16" t="s">
        <v>167</v>
      </c>
      <c r="E119" s="16">
        <v>7</v>
      </c>
      <c r="F119" s="15">
        <v>54.63</v>
      </c>
      <c r="G119" s="15">
        <v>51.86</v>
      </c>
      <c r="H119" s="15">
        <v>49.09</v>
      </c>
      <c r="I119" s="14"/>
      <c r="J119" s="15">
        <v>58.88</v>
      </c>
      <c r="K119" s="15">
        <v>64.41</v>
      </c>
      <c r="L119" s="15">
        <v>73.349999999999994</v>
      </c>
      <c r="M119" s="54"/>
      <c r="N119" s="15">
        <v>67.851668838999998</v>
      </c>
      <c r="O119" s="15">
        <v>17.558977227</v>
      </c>
      <c r="P119" s="15" t="s">
        <v>16</v>
      </c>
      <c r="Q119" s="16" t="s">
        <v>16</v>
      </c>
      <c r="R119" s="37" t="s">
        <v>548</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168</v>
      </c>
      <c r="D120" s="17" t="s">
        <v>169</v>
      </c>
      <c r="E120" s="17">
        <v>9</v>
      </c>
      <c r="F120" s="14">
        <v>27.49</v>
      </c>
      <c r="G120" s="14">
        <v>25.79</v>
      </c>
      <c r="H120" s="14">
        <v>24.1</v>
      </c>
      <c r="I120" s="14"/>
      <c r="J120" s="14">
        <v>32.04</v>
      </c>
      <c r="K120" s="14">
        <v>35.42</v>
      </c>
      <c r="L120" s="14">
        <v>40.89</v>
      </c>
      <c r="M120" s="54"/>
      <c r="N120" s="14">
        <v>54.721116889999998</v>
      </c>
      <c r="O120" s="31">
        <v>70.547608590999999</v>
      </c>
      <c r="P120" s="31" t="s">
        <v>16</v>
      </c>
      <c r="Q120" s="17" t="s">
        <v>16</v>
      </c>
      <c r="R120" s="38" t="s">
        <v>549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170</v>
      </c>
      <c r="D121" s="16" t="s">
        <v>550</v>
      </c>
      <c r="E121" s="16">
        <v>9</v>
      </c>
      <c r="F121" s="15">
        <v>13.45</v>
      </c>
      <c r="G121" s="15">
        <v>12.71</v>
      </c>
      <c r="H121" s="15">
        <v>11.97</v>
      </c>
      <c r="I121" s="14"/>
      <c r="J121" s="15">
        <v>14.8</v>
      </c>
      <c r="K121" s="15">
        <v>16.27</v>
      </c>
      <c r="L121" s="15">
        <v>18.66</v>
      </c>
      <c r="M121" s="54"/>
      <c r="N121" s="15">
        <v>63.309380384000001</v>
      </c>
      <c r="O121" s="15">
        <v>1.3219438636</v>
      </c>
      <c r="P121" s="15" t="s">
        <v>16</v>
      </c>
      <c r="Q121" s="16" t="s">
        <v>16</v>
      </c>
      <c r="R121" s="37" t="s">
        <v>551</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170</v>
      </c>
      <c r="D122" s="17" t="s">
        <v>171</v>
      </c>
      <c r="E122" s="17">
        <v>9</v>
      </c>
      <c r="F122" s="14">
        <v>13.39</v>
      </c>
      <c r="G122" s="14">
        <v>12.52</v>
      </c>
      <c r="H122" s="14">
        <v>11.65</v>
      </c>
      <c r="I122" s="14"/>
      <c r="J122" s="14">
        <v>15.05</v>
      </c>
      <c r="K122" s="14">
        <v>16.78</v>
      </c>
      <c r="L122" s="14">
        <v>19.579999999999998</v>
      </c>
      <c r="M122" s="54"/>
      <c r="N122" s="14">
        <v>64.635080404000007</v>
      </c>
      <c r="O122" s="31">
        <v>503.65402014</v>
      </c>
      <c r="P122" s="31" t="s">
        <v>16</v>
      </c>
      <c r="Q122" s="17" t="s">
        <v>16</v>
      </c>
      <c r="R122" s="38" t="s">
        <v>552</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172</v>
      </c>
      <c r="D123" s="16" t="s">
        <v>173</v>
      </c>
      <c r="E123" s="16">
        <v>9</v>
      </c>
      <c r="F123" s="15">
        <v>44.3</v>
      </c>
      <c r="G123" s="15">
        <v>41.68</v>
      </c>
      <c r="H123" s="15">
        <v>39.07</v>
      </c>
      <c r="I123" s="14"/>
      <c r="J123" s="15">
        <v>47.33</v>
      </c>
      <c r="K123" s="15">
        <v>52.55</v>
      </c>
      <c r="L123" s="15">
        <v>61</v>
      </c>
      <c r="M123" s="54"/>
      <c r="N123" s="15">
        <v>77.808109748999996</v>
      </c>
      <c r="O123" s="15">
        <v>109.18525254000001</v>
      </c>
      <c r="P123" s="15" t="s">
        <v>16</v>
      </c>
      <c r="Q123" s="16" t="s">
        <v>16</v>
      </c>
      <c r="R123" s="37" t="s">
        <v>553</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172</v>
      </c>
      <c r="D124" s="17" t="s">
        <v>174</v>
      </c>
      <c r="E124" s="17">
        <v>7</v>
      </c>
      <c r="F124" s="14">
        <v>42.36</v>
      </c>
      <c r="G124" s="14">
        <v>39.47</v>
      </c>
      <c r="H124" s="14">
        <v>36.58</v>
      </c>
      <c r="I124" s="14"/>
      <c r="J124" s="14">
        <v>47.4</v>
      </c>
      <c r="K124" s="14">
        <v>53.17</v>
      </c>
      <c r="L124" s="14">
        <v>62.51</v>
      </c>
      <c r="M124" s="54"/>
      <c r="N124" s="14">
        <v>67.550234235000005</v>
      </c>
      <c r="O124" s="31">
        <v>1091.3287605</v>
      </c>
      <c r="P124" s="31" t="s">
        <v>16</v>
      </c>
      <c r="Q124" s="17" t="s">
        <v>16</v>
      </c>
      <c r="R124" s="38" t="s">
        <v>554</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357</v>
      </c>
      <c r="D125" s="16" t="s">
        <v>175</v>
      </c>
      <c r="E125" s="16">
        <v>0</v>
      </c>
      <c r="F125" s="15">
        <v>1.97</v>
      </c>
      <c r="G125" s="15">
        <v>1.4</v>
      </c>
      <c r="H125" s="15">
        <v>0.83</v>
      </c>
      <c r="I125" s="14"/>
      <c r="J125" s="15">
        <v>2.04</v>
      </c>
      <c r="K125" s="15">
        <v>3.17</v>
      </c>
      <c r="L125" s="15">
        <v>5.01</v>
      </c>
      <c r="M125" s="54"/>
      <c r="N125" s="15">
        <v>19.217674537000001</v>
      </c>
      <c r="O125" s="15">
        <v>3.221079</v>
      </c>
      <c r="P125" s="15" t="s">
        <v>13</v>
      </c>
      <c r="Q125" s="16" t="s">
        <v>13</v>
      </c>
      <c r="R125" s="37" t="s">
        <v>555</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176</v>
      </c>
      <c r="D126" s="17" t="s">
        <v>177</v>
      </c>
      <c r="E126" s="17">
        <v>6</v>
      </c>
      <c r="F126" s="14">
        <v>62.07</v>
      </c>
      <c r="G126" s="14">
        <v>53.25</v>
      </c>
      <c r="H126" s="14">
        <v>44.44</v>
      </c>
      <c r="I126" s="14"/>
      <c r="J126" s="14">
        <v>88.02</v>
      </c>
      <c r="K126" s="14">
        <v>105.64</v>
      </c>
      <c r="L126" s="14">
        <v>134.16</v>
      </c>
      <c r="M126" s="54"/>
      <c r="N126" s="14">
        <v>53.186085812000002</v>
      </c>
      <c r="O126" s="31">
        <v>60.946646135000002</v>
      </c>
      <c r="P126" s="31" t="s">
        <v>13</v>
      </c>
      <c r="Q126" s="17" t="s">
        <v>16</v>
      </c>
      <c r="R126" s="38" t="s">
        <v>556</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178</v>
      </c>
      <c r="D127" s="16" t="s">
        <v>179</v>
      </c>
      <c r="E127" s="16">
        <v>3</v>
      </c>
      <c r="F127" s="15">
        <v>10.28</v>
      </c>
      <c r="G127" s="15">
        <v>8.3699999999999992</v>
      </c>
      <c r="H127" s="15">
        <v>6.47</v>
      </c>
      <c r="I127" s="14"/>
      <c r="J127" s="15">
        <v>10.72</v>
      </c>
      <c r="K127" s="15">
        <v>14.52</v>
      </c>
      <c r="L127" s="15">
        <v>20.69</v>
      </c>
      <c r="M127" s="54"/>
      <c r="N127" s="15">
        <v>32.576001544999997</v>
      </c>
      <c r="O127" s="15">
        <v>50.663352500000002</v>
      </c>
      <c r="P127" s="15" t="s">
        <v>16</v>
      </c>
      <c r="Q127" s="16" t="s">
        <v>13</v>
      </c>
      <c r="R127" s="37" t="s">
        <v>557</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358</v>
      </c>
      <c r="D128" s="17" t="s">
        <v>180</v>
      </c>
      <c r="E128" s="17">
        <v>9</v>
      </c>
      <c r="F128" s="14">
        <v>173.5</v>
      </c>
      <c r="G128" s="14">
        <v>163.33000000000001</v>
      </c>
      <c r="H128" s="14">
        <v>153.16</v>
      </c>
      <c r="I128" s="14"/>
      <c r="J128" s="14">
        <v>177.47</v>
      </c>
      <c r="K128" s="14">
        <v>197.8</v>
      </c>
      <c r="L128" s="14">
        <v>230.7</v>
      </c>
      <c r="M128" s="54"/>
      <c r="N128" s="14">
        <v>69.560137706999996</v>
      </c>
      <c r="O128" s="31">
        <v>4.7174338064000008</v>
      </c>
      <c r="P128" s="31" t="s">
        <v>16</v>
      </c>
      <c r="Q128" s="17" t="s">
        <v>16</v>
      </c>
      <c r="R128" s="38" t="s">
        <v>558</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181</v>
      </c>
      <c r="D129" s="16" t="s">
        <v>182</v>
      </c>
      <c r="E129" s="16">
        <v>0</v>
      </c>
      <c r="F129" s="15">
        <v>5.33</v>
      </c>
      <c r="G129" s="15">
        <v>4.24</v>
      </c>
      <c r="H129" s="15">
        <v>3.15</v>
      </c>
      <c r="I129" s="14"/>
      <c r="J129" s="15">
        <v>5.57</v>
      </c>
      <c r="K129" s="15">
        <v>7.74</v>
      </c>
      <c r="L129" s="15">
        <v>11.26</v>
      </c>
      <c r="M129" s="54"/>
      <c r="N129" s="15">
        <v>39.287070941000003</v>
      </c>
      <c r="O129" s="15">
        <v>5.2096789091</v>
      </c>
      <c r="P129" s="15" t="s">
        <v>13</v>
      </c>
      <c r="Q129" s="16" t="s">
        <v>13</v>
      </c>
      <c r="R129" s="37" t="s">
        <v>559</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183</v>
      </c>
      <c r="D130" s="17" t="s">
        <v>184</v>
      </c>
      <c r="E130" s="17">
        <v>0</v>
      </c>
      <c r="F130" s="14">
        <v>6.36</v>
      </c>
      <c r="G130" s="14">
        <v>5.56</v>
      </c>
      <c r="H130" s="14">
        <v>4.76</v>
      </c>
      <c r="I130" s="14"/>
      <c r="J130" s="14">
        <v>6.5</v>
      </c>
      <c r="K130" s="14">
        <v>8.09</v>
      </c>
      <c r="L130" s="14">
        <v>10.67</v>
      </c>
      <c r="M130" s="54"/>
      <c r="N130" s="14">
        <v>33.316851716999999</v>
      </c>
      <c r="O130" s="31">
        <v>5.7673303182</v>
      </c>
      <c r="P130" s="31" t="s">
        <v>13</v>
      </c>
      <c r="Q130" s="17" t="s">
        <v>13</v>
      </c>
      <c r="R130" s="38" t="s">
        <v>560</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561</v>
      </c>
      <c r="D131" s="16" t="s">
        <v>562</v>
      </c>
      <c r="E131" s="16">
        <v>3</v>
      </c>
      <c r="F131" s="15">
        <v>272.51</v>
      </c>
      <c r="G131" s="15">
        <v>203.18</v>
      </c>
      <c r="H131" s="15">
        <v>133.86000000000001</v>
      </c>
      <c r="I131" s="14"/>
      <c r="J131" s="15">
        <v>285</v>
      </c>
      <c r="K131" s="15">
        <v>423.64</v>
      </c>
      <c r="L131" s="15">
        <v>647.99</v>
      </c>
      <c r="M131" s="54"/>
      <c r="N131" s="15">
        <v>39.936631247000001</v>
      </c>
      <c r="O131" s="15">
        <v>3.8147942758999998</v>
      </c>
      <c r="P131" s="15" t="s">
        <v>16</v>
      </c>
      <c r="Q131" s="16" t="s">
        <v>13</v>
      </c>
      <c r="R131" s="37" t="s">
        <v>563</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185</v>
      </c>
      <c r="D132" s="17" t="s">
        <v>186</v>
      </c>
      <c r="E132" s="17">
        <v>7</v>
      </c>
      <c r="F132" s="14">
        <v>3.41</v>
      </c>
      <c r="G132" s="14">
        <v>3.15</v>
      </c>
      <c r="H132" s="14">
        <v>2.9</v>
      </c>
      <c r="I132" s="14"/>
      <c r="J132" s="14">
        <v>4.04</v>
      </c>
      <c r="K132" s="14">
        <v>4.54</v>
      </c>
      <c r="L132" s="14">
        <v>5.35</v>
      </c>
      <c r="M132" s="54"/>
      <c r="N132" s="14">
        <v>57.279904107999997</v>
      </c>
      <c r="O132" s="31">
        <v>3.5457905455000001</v>
      </c>
      <c r="P132" s="31" t="s">
        <v>13</v>
      </c>
      <c r="Q132" s="17" t="s">
        <v>16</v>
      </c>
      <c r="R132" s="38" t="s">
        <v>564</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185</v>
      </c>
      <c r="D133" s="16" t="s">
        <v>187</v>
      </c>
      <c r="E133" s="16">
        <v>7</v>
      </c>
      <c r="F133" s="15">
        <v>3.39</v>
      </c>
      <c r="G133" s="15">
        <v>3.14</v>
      </c>
      <c r="H133" s="15">
        <v>2.9</v>
      </c>
      <c r="I133" s="14"/>
      <c r="J133" s="15">
        <v>4.0199999999999996</v>
      </c>
      <c r="K133" s="15">
        <v>4.5</v>
      </c>
      <c r="L133" s="15">
        <v>5.28</v>
      </c>
      <c r="M133" s="54"/>
      <c r="N133" s="15">
        <v>55.161537074000002</v>
      </c>
      <c r="O133" s="15">
        <v>18.502684726999998</v>
      </c>
      <c r="P133" s="15" t="s">
        <v>13</v>
      </c>
      <c r="Q133" s="16" t="s">
        <v>16</v>
      </c>
      <c r="R133" s="37" t="s">
        <v>565</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185</v>
      </c>
      <c r="D134" s="17" t="s">
        <v>188</v>
      </c>
      <c r="E134" s="17">
        <v>6</v>
      </c>
      <c r="F134" s="14">
        <v>16.940000000000001</v>
      </c>
      <c r="G134" s="14">
        <v>15.69</v>
      </c>
      <c r="H134" s="14">
        <v>14.45</v>
      </c>
      <c r="I134" s="14"/>
      <c r="J134" s="14">
        <v>20.12</v>
      </c>
      <c r="K134" s="14">
        <v>22.6</v>
      </c>
      <c r="L134" s="14">
        <v>26.62</v>
      </c>
      <c r="M134" s="54"/>
      <c r="N134" s="14">
        <v>59.314311363999998</v>
      </c>
      <c r="O134" s="31">
        <v>82.130172863999988</v>
      </c>
      <c r="P134" s="31" t="s">
        <v>13</v>
      </c>
      <c r="Q134" s="17" t="s">
        <v>16</v>
      </c>
      <c r="R134" s="38" t="s">
        <v>566</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567</v>
      </c>
      <c r="D135" s="16" t="s">
        <v>568</v>
      </c>
      <c r="E135" s="16">
        <v>3</v>
      </c>
      <c r="F135" s="15">
        <v>36.659999999999997</v>
      </c>
      <c r="G135" s="15">
        <v>27.88</v>
      </c>
      <c r="H135" s="15">
        <v>19.100000000000001</v>
      </c>
      <c r="I135" s="14"/>
      <c r="J135" s="15">
        <v>38.54</v>
      </c>
      <c r="K135" s="15">
        <v>56.09</v>
      </c>
      <c r="L135" s="15">
        <v>84.49</v>
      </c>
      <c r="M135" s="54"/>
      <c r="N135" s="15">
        <v>35.582555182</v>
      </c>
      <c r="O135" s="15">
        <v>2.6678756886000001</v>
      </c>
      <c r="P135" s="15" t="s">
        <v>16</v>
      </c>
      <c r="Q135" s="16" t="s">
        <v>13</v>
      </c>
      <c r="R135" s="37" t="s">
        <v>569</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189</v>
      </c>
      <c r="D136" s="17" t="s">
        <v>190</v>
      </c>
      <c r="E136" s="17">
        <v>0</v>
      </c>
      <c r="F136" s="14">
        <v>10.86</v>
      </c>
      <c r="G136" s="14">
        <v>8.4600000000000009</v>
      </c>
      <c r="H136" s="14">
        <v>6.07</v>
      </c>
      <c r="I136" s="14"/>
      <c r="J136" s="14">
        <v>11.25</v>
      </c>
      <c r="K136" s="14">
        <v>16.03</v>
      </c>
      <c r="L136" s="14">
        <v>23.77</v>
      </c>
      <c r="M136" s="54"/>
      <c r="N136" s="14">
        <v>39.359355155000003</v>
      </c>
      <c r="O136" s="31">
        <v>4.8110490454999999</v>
      </c>
      <c r="P136" s="31" t="s">
        <v>13</v>
      </c>
      <c r="Q136" s="17" t="s">
        <v>13</v>
      </c>
      <c r="R136" s="38" t="s">
        <v>570</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191</v>
      </c>
      <c r="D137" s="16" t="s">
        <v>192</v>
      </c>
      <c r="E137" s="16">
        <v>0</v>
      </c>
      <c r="F137" s="15">
        <v>2.79</v>
      </c>
      <c r="G137" s="15">
        <v>1.71</v>
      </c>
      <c r="H137" s="15">
        <v>0.63</v>
      </c>
      <c r="I137" s="14"/>
      <c r="J137" s="15">
        <v>3.03</v>
      </c>
      <c r="K137" s="15">
        <v>5.18</v>
      </c>
      <c r="L137" s="15">
        <v>8.67</v>
      </c>
      <c r="M137" s="54"/>
      <c r="N137" s="15">
        <v>40.533736451000003</v>
      </c>
      <c r="O137" s="15">
        <v>11.105675409</v>
      </c>
      <c r="P137" s="15" t="s">
        <v>13</v>
      </c>
      <c r="Q137" s="16" t="s">
        <v>13</v>
      </c>
      <c r="R137" s="37" t="s">
        <v>571</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193</v>
      </c>
      <c r="D138" s="17" t="s">
        <v>194</v>
      </c>
      <c r="E138" s="17">
        <v>0</v>
      </c>
      <c r="F138" s="14">
        <v>38.68</v>
      </c>
      <c r="G138" s="14">
        <v>34.31</v>
      </c>
      <c r="H138" s="14">
        <v>29.95</v>
      </c>
      <c r="I138" s="14"/>
      <c r="J138" s="14">
        <v>40.549999999999997</v>
      </c>
      <c r="K138" s="14">
        <v>49.27</v>
      </c>
      <c r="L138" s="14">
        <v>63.4</v>
      </c>
      <c r="M138" s="54"/>
      <c r="N138" s="14">
        <v>32.242756393000001</v>
      </c>
      <c r="O138" s="31">
        <v>336.61876754999997</v>
      </c>
      <c r="P138" s="31" t="s">
        <v>13</v>
      </c>
      <c r="Q138" s="17" t="s">
        <v>13</v>
      </c>
      <c r="R138" s="38" t="s">
        <v>572</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193</v>
      </c>
      <c r="D139" s="16" t="s">
        <v>413</v>
      </c>
      <c r="E139" s="16">
        <v>0</v>
      </c>
      <c r="F139" s="15">
        <v>37.26</v>
      </c>
      <c r="G139" s="15">
        <v>33.11</v>
      </c>
      <c r="H139" s="15">
        <v>28.96</v>
      </c>
      <c r="I139" s="14"/>
      <c r="J139" s="15">
        <v>38.659999999999997</v>
      </c>
      <c r="K139" s="15">
        <v>46.95</v>
      </c>
      <c r="L139" s="15">
        <v>60.36</v>
      </c>
      <c r="M139" s="54"/>
      <c r="N139" s="15">
        <v>31.898138487000001</v>
      </c>
      <c r="O139" s="15">
        <v>8.0643025909000006</v>
      </c>
      <c r="P139" s="15" t="s">
        <v>13</v>
      </c>
      <c r="Q139" s="16" t="s">
        <v>13</v>
      </c>
      <c r="R139" s="37" t="s">
        <v>573</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195</v>
      </c>
      <c r="D140" s="17" t="s">
        <v>196</v>
      </c>
      <c r="E140" s="17">
        <v>3</v>
      </c>
      <c r="F140" s="14">
        <v>26.85</v>
      </c>
      <c r="G140" s="14">
        <v>24.88</v>
      </c>
      <c r="H140" s="14">
        <v>22.91</v>
      </c>
      <c r="I140" s="14"/>
      <c r="J140" s="14">
        <v>27.36</v>
      </c>
      <c r="K140" s="14">
        <v>31.29</v>
      </c>
      <c r="L140" s="14">
        <v>37.65</v>
      </c>
      <c r="M140" s="54"/>
      <c r="N140" s="14">
        <v>44.090796040000001</v>
      </c>
      <c r="O140" s="31">
        <v>24.699247818</v>
      </c>
      <c r="P140" s="31" t="s">
        <v>16</v>
      </c>
      <c r="Q140" s="17" t="s">
        <v>13</v>
      </c>
      <c r="R140" s="38" t="s">
        <v>574</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197</v>
      </c>
      <c r="D141" s="16" t="s">
        <v>198</v>
      </c>
      <c r="E141" s="16">
        <v>0</v>
      </c>
      <c r="F141" s="15">
        <v>13.58</v>
      </c>
      <c r="G141" s="15">
        <v>12.6</v>
      </c>
      <c r="H141" s="15">
        <v>11.63</v>
      </c>
      <c r="I141" s="14"/>
      <c r="J141" s="15">
        <v>14.22</v>
      </c>
      <c r="K141" s="15">
        <v>16.16</v>
      </c>
      <c r="L141" s="15">
        <v>19.3</v>
      </c>
      <c r="M141" s="54"/>
      <c r="N141" s="15">
        <v>29.666968942</v>
      </c>
      <c r="O141" s="15">
        <v>224.58213186</v>
      </c>
      <c r="P141" s="15" t="s">
        <v>13</v>
      </c>
      <c r="Q141" s="16" t="s">
        <v>13</v>
      </c>
      <c r="R141" s="37" t="s">
        <v>575</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199</v>
      </c>
      <c r="D142" s="17" t="s">
        <v>200</v>
      </c>
      <c r="E142" s="17">
        <v>4</v>
      </c>
      <c r="F142" s="14">
        <v>3.86</v>
      </c>
      <c r="G142" s="14">
        <v>3.6</v>
      </c>
      <c r="H142" s="14">
        <v>3.35</v>
      </c>
      <c r="I142" s="14"/>
      <c r="J142" s="14">
        <v>4.3099999999999996</v>
      </c>
      <c r="K142" s="14">
        <v>4.8099999999999996</v>
      </c>
      <c r="L142" s="14">
        <v>5.62</v>
      </c>
      <c r="M142" s="54"/>
      <c r="N142" s="14">
        <v>47.631231229999997</v>
      </c>
      <c r="O142" s="31">
        <v>14.045215954</v>
      </c>
      <c r="P142" s="31" t="s">
        <v>13</v>
      </c>
      <c r="Q142" s="17" t="s">
        <v>16</v>
      </c>
      <c r="R142" s="38" t="s">
        <v>576</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201</v>
      </c>
      <c r="D143" s="16" t="s">
        <v>202</v>
      </c>
      <c r="E143" s="16">
        <v>0</v>
      </c>
      <c r="F143" s="15">
        <v>17.5</v>
      </c>
      <c r="G143" s="15">
        <v>15.12</v>
      </c>
      <c r="H143" s="15">
        <v>12.75</v>
      </c>
      <c r="I143" s="14"/>
      <c r="J143" s="15">
        <v>17.75</v>
      </c>
      <c r="K143" s="15">
        <v>22.49</v>
      </c>
      <c r="L143" s="15">
        <v>30.17</v>
      </c>
      <c r="M143" s="54"/>
      <c r="N143" s="15">
        <v>34.473708662</v>
      </c>
      <c r="O143" s="15">
        <v>9.9137068635999999</v>
      </c>
      <c r="P143" s="15" t="s">
        <v>13</v>
      </c>
      <c r="Q143" s="16" t="s">
        <v>13</v>
      </c>
      <c r="R143" s="37" t="s">
        <v>577</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203</v>
      </c>
      <c r="D144" s="17" t="s">
        <v>204</v>
      </c>
      <c r="E144" s="17">
        <v>2</v>
      </c>
      <c r="F144" s="14">
        <v>4.33</v>
      </c>
      <c r="G144" s="14">
        <v>2.4</v>
      </c>
      <c r="H144" s="14">
        <v>0.48</v>
      </c>
      <c r="I144" s="14"/>
      <c r="J144" s="14">
        <v>4.47</v>
      </c>
      <c r="K144" s="14">
        <v>8.31</v>
      </c>
      <c r="L144" s="14">
        <v>14.53</v>
      </c>
      <c r="M144" s="54"/>
      <c r="N144" s="14">
        <v>38.340524358000003</v>
      </c>
      <c r="O144" s="31">
        <v>110.40450963000001</v>
      </c>
      <c r="P144" s="31" t="s">
        <v>13</v>
      </c>
      <c r="Q144" s="17" t="s">
        <v>13</v>
      </c>
      <c r="R144" s="38" t="s">
        <v>578</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205</v>
      </c>
      <c r="D145" s="16" t="s">
        <v>206</v>
      </c>
      <c r="E145" s="16">
        <v>0</v>
      </c>
      <c r="F145" s="15">
        <v>5.22</v>
      </c>
      <c r="G145" s="15">
        <v>4.7699999999999996</v>
      </c>
      <c r="H145" s="15">
        <v>4.33</v>
      </c>
      <c r="I145" s="14"/>
      <c r="J145" s="15">
        <v>5.39</v>
      </c>
      <c r="K145" s="15">
        <v>6.27</v>
      </c>
      <c r="L145" s="15">
        <v>7.71</v>
      </c>
      <c r="M145" s="54"/>
      <c r="N145" s="15">
        <v>24.743501372000001</v>
      </c>
      <c r="O145" s="15">
        <v>4.4961764999999998</v>
      </c>
      <c r="P145" s="15" t="s">
        <v>13</v>
      </c>
      <c r="Q145" s="16" t="s">
        <v>13</v>
      </c>
      <c r="R145" s="37" t="s">
        <v>579</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205</v>
      </c>
      <c r="D146" s="17" t="s">
        <v>207</v>
      </c>
      <c r="E146" s="17">
        <v>0</v>
      </c>
      <c r="F146" s="14">
        <v>5.63</v>
      </c>
      <c r="G146" s="14">
        <v>5.18</v>
      </c>
      <c r="H146" s="14">
        <v>4.7300000000000004</v>
      </c>
      <c r="I146" s="14"/>
      <c r="J146" s="14">
        <v>5.78</v>
      </c>
      <c r="K146" s="14">
        <v>6.67</v>
      </c>
      <c r="L146" s="14">
        <v>8.1199999999999992</v>
      </c>
      <c r="M146" s="54"/>
      <c r="N146" s="14">
        <v>34.276796982</v>
      </c>
      <c r="O146" s="31">
        <v>41.138308545000001</v>
      </c>
      <c r="P146" s="31" t="s">
        <v>13</v>
      </c>
      <c r="Q146" s="17" t="s">
        <v>13</v>
      </c>
      <c r="R146" s="38" t="s">
        <v>580</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208</v>
      </c>
      <c r="D147" s="16" t="s">
        <v>209</v>
      </c>
      <c r="E147" s="16">
        <v>0</v>
      </c>
      <c r="F147" s="15">
        <v>15.69</v>
      </c>
      <c r="G147" s="15">
        <v>13.27</v>
      </c>
      <c r="H147" s="15">
        <v>10.85</v>
      </c>
      <c r="I147" s="14"/>
      <c r="J147" s="15">
        <v>16.489999999999998</v>
      </c>
      <c r="K147" s="15">
        <v>21.32</v>
      </c>
      <c r="L147" s="15">
        <v>29.15</v>
      </c>
      <c r="M147" s="54"/>
      <c r="N147" s="15">
        <v>37.789939052999998</v>
      </c>
      <c r="O147" s="15">
        <v>106.29666472</v>
      </c>
      <c r="P147" s="15" t="s">
        <v>13</v>
      </c>
      <c r="Q147" s="16" t="s">
        <v>13</v>
      </c>
      <c r="R147" s="37" t="s">
        <v>581</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364</v>
      </c>
      <c r="D148" s="17" t="s">
        <v>365</v>
      </c>
      <c r="E148" s="17">
        <v>3</v>
      </c>
      <c r="F148" s="14">
        <v>114.91</v>
      </c>
      <c r="G148" s="14">
        <v>74.349999999999994</v>
      </c>
      <c r="H148" s="14">
        <v>33.799999999999997</v>
      </c>
      <c r="I148" s="14"/>
      <c r="J148" s="14">
        <v>122</v>
      </c>
      <c r="K148" s="14">
        <v>203.1</v>
      </c>
      <c r="L148" s="14">
        <v>334.35</v>
      </c>
      <c r="M148" s="54"/>
      <c r="N148" s="14">
        <v>35.977491266999998</v>
      </c>
      <c r="O148" s="31">
        <v>13.181450266000001</v>
      </c>
      <c r="P148" s="31" t="s">
        <v>16</v>
      </c>
      <c r="Q148" s="17" t="s">
        <v>13</v>
      </c>
      <c r="R148" s="38" t="s">
        <v>582</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210</v>
      </c>
      <c r="D149" s="16" t="s">
        <v>211</v>
      </c>
      <c r="E149" s="16">
        <v>10</v>
      </c>
      <c r="F149" s="15">
        <v>4.1900000000000004</v>
      </c>
      <c r="G149" s="15">
        <v>3.7</v>
      </c>
      <c r="H149" s="15">
        <v>3.22</v>
      </c>
      <c r="I149" s="14"/>
      <c r="J149" s="15">
        <v>4.7699999999999996</v>
      </c>
      <c r="K149" s="15">
        <v>5.73</v>
      </c>
      <c r="L149" s="15">
        <v>7.29</v>
      </c>
      <c r="M149" s="54"/>
      <c r="N149" s="15">
        <v>73.034925404999996</v>
      </c>
      <c r="O149" s="15">
        <v>4.4326853182000008</v>
      </c>
      <c r="P149" s="15" t="s">
        <v>16</v>
      </c>
      <c r="Q149" s="16" t="s">
        <v>16</v>
      </c>
      <c r="R149" s="37" t="s">
        <v>583</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212</v>
      </c>
      <c r="D150" s="17" t="s">
        <v>213</v>
      </c>
      <c r="E150" s="17">
        <v>7</v>
      </c>
      <c r="F150" s="14">
        <v>76.86</v>
      </c>
      <c r="G150" s="14">
        <v>71.41</v>
      </c>
      <c r="H150" s="14">
        <v>65.97</v>
      </c>
      <c r="I150" s="14"/>
      <c r="J150" s="14">
        <v>78.97</v>
      </c>
      <c r="K150" s="14">
        <v>89.85</v>
      </c>
      <c r="L150" s="14">
        <v>107.47</v>
      </c>
      <c r="M150" s="54"/>
      <c r="N150" s="14">
        <v>74.587377195000002</v>
      </c>
      <c r="O150" s="31">
        <v>35.754792839000004</v>
      </c>
      <c r="P150" s="31" t="s">
        <v>13</v>
      </c>
      <c r="Q150" s="17" t="s">
        <v>16</v>
      </c>
      <c r="R150" s="38" t="s">
        <v>584</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374</v>
      </c>
      <c r="D151" s="16" t="s">
        <v>375</v>
      </c>
      <c r="E151" s="16">
        <v>0</v>
      </c>
      <c r="F151" s="15">
        <v>58.91</v>
      </c>
      <c r="G151" s="15">
        <v>49.68</v>
      </c>
      <c r="H151" s="15">
        <v>40.450000000000003</v>
      </c>
      <c r="I151" s="14"/>
      <c r="J151" s="15">
        <v>60.78</v>
      </c>
      <c r="K151" s="15">
        <v>79.23</v>
      </c>
      <c r="L151" s="15">
        <v>109.1</v>
      </c>
      <c r="M151" s="54"/>
      <c r="N151" s="15">
        <v>19.189012658999999</v>
      </c>
      <c r="O151" s="15">
        <v>1.9837300455</v>
      </c>
      <c r="P151" s="15" t="s">
        <v>13</v>
      </c>
      <c r="Q151" s="16" t="s">
        <v>13</v>
      </c>
      <c r="R151" s="37" t="s">
        <v>585</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214</v>
      </c>
      <c r="D152" s="17" t="s">
        <v>215</v>
      </c>
      <c r="E152" s="17">
        <v>7</v>
      </c>
      <c r="F152" s="14">
        <v>110.3</v>
      </c>
      <c r="G152" s="14">
        <v>101.7</v>
      </c>
      <c r="H152" s="14">
        <v>93.11</v>
      </c>
      <c r="I152" s="14"/>
      <c r="J152" s="14">
        <v>125.32</v>
      </c>
      <c r="K152" s="14">
        <v>142.5</v>
      </c>
      <c r="L152" s="14">
        <v>170.32</v>
      </c>
      <c r="M152" s="54"/>
      <c r="N152" s="14">
        <v>62.47993992</v>
      </c>
      <c r="O152" s="31">
        <v>24.968754505</v>
      </c>
      <c r="P152" s="31" t="s">
        <v>13</v>
      </c>
      <c r="Q152" s="17" t="s">
        <v>16</v>
      </c>
      <c r="R152" s="38" t="s">
        <v>586</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216</v>
      </c>
      <c r="D153" s="16" t="s">
        <v>217</v>
      </c>
      <c r="E153" s="16">
        <v>3</v>
      </c>
      <c r="F153" s="15">
        <v>31.78</v>
      </c>
      <c r="G153" s="15">
        <v>30.37</v>
      </c>
      <c r="H153" s="15">
        <v>28.96</v>
      </c>
      <c r="I153" s="14"/>
      <c r="J153" s="15">
        <v>32.450000000000003</v>
      </c>
      <c r="K153" s="15">
        <v>35.26</v>
      </c>
      <c r="L153" s="15">
        <v>39.82</v>
      </c>
      <c r="M153" s="54"/>
      <c r="N153" s="15">
        <v>31.840937969999999</v>
      </c>
      <c r="O153" s="15">
        <v>5.4974047272999993</v>
      </c>
      <c r="P153" s="15" t="s">
        <v>16</v>
      </c>
      <c r="Q153" s="16" t="s">
        <v>13</v>
      </c>
      <c r="R153" s="37" t="s">
        <v>587</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359</v>
      </c>
      <c r="D154" s="17" t="s">
        <v>218</v>
      </c>
      <c r="E154" s="17">
        <v>3</v>
      </c>
      <c r="F154" s="14">
        <v>766</v>
      </c>
      <c r="G154" s="14">
        <v>515.32000000000005</v>
      </c>
      <c r="H154" s="14">
        <v>264.64999999999998</v>
      </c>
      <c r="I154" s="14"/>
      <c r="J154" s="14">
        <v>808.25</v>
      </c>
      <c r="K154" s="14">
        <v>1309.5899999999999</v>
      </c>
      <c r="L154" s="14">
        <v>2120.8200000000002</v>
      </c>
      <c r="M154" s="54"/>
      <c r="N154" s="14">
        <v>39.266430913999997</v>
      </c>
      <c r="O154" s="31">
        <v>125.40198557000001</v>
      </c>
      <c r="P154" s="31" t="s">
        <v>16</v>
      </c>
      <c r="Q154" s="17" t="s">
        <v>13</v>
      </c>
      <c r="R154" s="38" t="s">
        <v>588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219</v>
      </c>
      <c r="D155" s="16" t="s">
        <v>220</v>
      </c>
      <c r="E155" s="16">
        <v>6</v>
      </c>
      <c r="F155" s="15">
        <v>83.2</v>
      </c>
      <c r="G155" s="15">
        <v>76.23</v>
      </c>
      <c r="H155" s="15">
        <v>69.27</v>
      </c>
      <c r="I155" s="14"/>
      <c r="J155" s="15">
        <v>97.94</v>
      </c>
      <c r="K155" s="15">
        <v>111.86</v>
      </c>
      <c r="L155" s="15">
        <v>134.4</v>
      </c>
      <c r="M155" s="54"/>
      <c r="N155" s="15">
        <v>53.001171460999998</v>
      </c>
      <c r="O155" s="15">
        <v>43.159318986999999</v>
      </c>
      <c r="P155" s="15" t="s">
        <v>13</v>
      </c>
      <c r="Q155" s="16" t="s">
        <v>16</v>
      </c>
      <c r="R155" s="37" t="s">
        <v>589</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221</v>
      </c>
      <c r="D156" s="17" t="s">
        <v>222</v>
      </c>
      <c r="E156" s="17">
        <v>4</v>
      </c>
      <c r="F156" s="14">
        <v>15.17</v>
      </c>
      <c r="G156" s="14">
        <v>14.14</v>
      </c>
      <c r="H156" s="14">
        <v>13.12</v>
      </c>
      <c r="I156" s="14"/>
      <c r="J156" s="14">
        <v>15.41</v>
      </c>
      <c r="K156" s="14">
        <v>17.45</v>
      </c>
      <c r="L156" s="14">
        <v>20.76</v>
      </c>
      <c r="M156" s="54"/>
      <c r="N156" s="14">
        <v>48.098549634000001</v>
      </c>
      <c r="O156" s="31">
        <v>13.639108544999999</v>
      </c>
      <c r="P156" s="31" t="s">
        <v>16</v>
      </c>
      <c r="Q156" s="17" t="s">
        <v>13</v>
      </c>
      <c r="R156" s="38" t="s">
        <v>590</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223</v>
      </c>
      <c r="D157" s="16" t="s">
        <v>224</v>
      </c>
      <c r="E157" s="16">
        <v>0</v>
      </c>
      <c r="F157" s="15">
        <v>3.44</v>
      </c>
      <c r="G157" s="15">
        <v>2.98</v>
      </c>
      <c r="H157" s="15">
        <v>2.5299999999999998</v>
      </c>
      <c r="I157" s="14"/>
      <c r="J157" s="15">
        <v>3.55</v>
      </c>
      <c r="K157" s="15">
        <v>4.45</v>
      </c>
      <c r="L157" s="15">
        <v>5.93</v>
      </c>
      <c r="M157" s="54"/>
      <c r="N157" s="15">
        <v>36.484299180999997</v>
      </c>
      <c r="O157" s="15">
        <v>38.162825226999999</v>
      </c>
      <c r="P157" s="15" t="s">
        <v>13</v>
      </c>
      <c r="Q157" s="16" t="s">
        <v>13</v>
      </c>
      <c r="R157" s="37" t="s">
        <v>591</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592</v>
      </c>
      <c r="D158" s="17" t="s">
        <v>593</v>
      </c>
      <c r="E158" s="17">
        <v>0</v>
      </c>
      <c r="F158" s="14">
        <v>3.2</v>
      </c>
      <c r="G158" s="14">
        <v>2.97</v>
      </c>
      <c r="H158" s="14">
        <v>2.75</v>
      </c>
      <c r="I158" s="14"/>
      <c r="J158" s="14">
        <v>3.27</v>
      </c>
      <c r="K158" s="14">
        <v>3.71</v>
      </c>
      <c r="L158" s="14">
        <v>4.4400000000000004</v>
      </c>
      <c r="M158" s="54"/>
      <c r="N158" s="14">
        <v>29.548493889</v>
      </c>
      <c r="O158" s="31">
        <v>2.1427125455000002</v>
      </c>
      <c r="P158" s="31" t="s">
        <v>13</v>
      </c>
      <c r="Q158" s="17" t="s">
        <v>13</v>
      </c>
      <c r="R158" s="38" t="s">
        <v>594</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225</v>
      </c>
      <c r="D159" s="16" t="s">
        <v>226</v>
      </c>
      <c r="E159" s="16">
        <v>4</v>
      </c>
      <c r="F159" s="15">
        <v>14.55</v>
      </c>
      <c r="G159" s="15">
        <v>13.24</v>
      </c>
      <c r="H159" s="15">
        <v>11.94</v>
      </c>
      <c r="I159" s="14"/>
      <c r="J159" s="15">
        <v>17.75</v>
      </c>
      <c r="K159" s="15">
        <v>20.350000000000001</v>
      </c>
      <c r="L159" s="15">
        <v>24.57</v>
      </c>
      <c r="M159" s="54"/>
      <c r="N159" s="15">
        <v>58.667712012000003</v>
      </c>
      <c r="O159" s="15">
        <v>129.82437459000002</v>
      </c>
      <c r="P159" s="15" t="s">
        <v>13</v>
      </c>
      <c r="Q159" s="16" t="s">
        <v>16</v>
      </c>
      <c r="R159" s="37" t="s">
        <v>595</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227</v>
      </c>
      <c r="D160" s="17" t="s">
        <v>228</v>
      </c>
      <c r="E160" s="17">
        <v>4</v>
      </c>
      <c r="F160" s="14">
        <v>27.03</v>
      </c>
      <c r="G160" s="14">
        <v>24.32</v>
      </c>
      <c r="H160" s="14">
        <v>21.62</v>
      </c>
      <c r="I160" s="14"/>
      <c r="J160" s="14">
        <v>29.59</v>
      </c>
      <c r="K160" s="14">
        <v>34.99</v>
      </c>
      <c r="L160" s="14">
        <v>43.73</v>
      </c>
      <c r="M160" s="54"/>
      <c r="N160" s="14">
        <v>35.967123352000002</v>
      </c>
      <c r="O160" s="31">
        <v>29.336829000000002</v>
      </c>
      <c r="P160" s="31" t="s">
        <v>16</v>
      </c>
      <c r="Q160" s="17" t="s">
        <v>13</v>
      </c>
      <c r="R160" s="38" t="s">
        <v>596</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229</v>
      </c>
      <c r="D161" s="16" t="s">
        <v>230</v>
      </c>
      <c r="E161" s="16">
        <v>0</v>
      </c>
      <c r="F161" s="15">
        <v>8.89</v>
      </c>
      <c r="G161" s="15">
        <v>7.04</v>
      </c>
      <c r="H161" s="15">
        <v>5.2</v>
      </c>
      <c r="I161" s="14"/>
      <c r="J161" s="15">
        <v>9.24</v>
      </c>
      <c r="K161" s="15">
        <v>12.92</v>
      </c>
      <c r="L161" s="15">
        <v>18.89</v>
      </c>
      <c r="M161" s="54"/>
      <c r="N161" s="15">
        <v>34.616873382000001</v>
      </c>
      <c r="O161" s="15">
        <v>39.641393545</v>
      </c>
      <c r="P161" s="15" t="s">
        <v>13</v>
      </c>
      <c r="Q161" s="16" t="s">
        <v>13</v>
      </c>
      <c r="R161" s="37" t="s">
        <v>597</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231</v>
      </c>
      <c r="D162" s="17" t="s">
        <v>232</v>
      </c>
      <c r="E162" s="17">
        <v>1</v>
      </c>
      <c r="F162" s="14">
        <v>5.08</v>
      </c>
      <c r="G162" s="14">
        <v>3.49</v>
      </c>
      <c r="H162" s="14">
        <v>1.91</v>
      </c>
      <c r="I162" s="14"/>
      <c r="J162" s="14">
        <v>5.36</v>
      </c>
      <c r="K162" s="14">
        <v>8.52</v>
      </c>
      <c r="L162" s="14">
        <v>13.64</v>
      </c>
      <c r="M162" s="54"/>
      <c r="N162" s="14">
        <v>43.008940301999999</v>
      </c>
      <c r="O162" s="31">
        <v>45.170046681999999</v>
      </c>
      <c r="P162" s="31" t="s">
        <v>13</v>
      </c>
      <c r="Q162" s="17" t="s">
        <v>13</v>
      </c>
      <c r="R162" s="38" t="s">
        <v>598</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414</v>
      </c>
      <c r="D163" s="16" t="s">
        <v>415</v>
      </c>
      <c r="E163" s="16">
        <v>3</v>
      </c>
      <c r="F163" s="15">
        <v>1.58</v>
      </c>
      <c r="G163" s="15">
        <v>1.36</v>
      </c>
      <c r="H163" s="15">
        <v>1.1499999999999999</v>
      </c>
      <c r="I163" s="14"/>
      <c r="J163" s="15">
        <v>1.63</v>
      </c>
      <c r="K163" s="15">
        <v>2.0499999999999998</v>
      </c>
      <c r="L163" s="15">
        <v>2.74</v>
      </c>
      <c r="M163" s="54"/>
      <c r="N163" s="15">
        <v>37.001824233999997</v>
      </c>
      <c r="O163" s="15">
        <v>2.1132259545000003</v>
      </c>
      <c r="P163" s="15" t="s">
        <v>16</v>
      </c>
      <c r="Q163" s="16" t="s">
        <v>13</v>
      </c>
      <c r="R163" s="37" t="s">
        <v>599</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233</v>
      </c>
      <c r="D164" s="17" t="s">
        <v>234</v>
      </c>
      <c r="E164" s="17">
        <v>4</v>
      </c>
      <c r="F164" s="14">
        <v>28.38</v>
      </c>
      <c r="G164" s="14">
        <v>25.93</v>
      </c>
      <c r="H164" s="14">
        <v>23.49</v>
      </c>
      <c r="I164" s="14"/>
      <c r="J164" s="14">
        <v>35.15</v>
      </c>
      <c r="K164" s="14">
        <v>40.03</v>
      </c>
      <c r="L164" s="14">
        <v>47.95</v>
      </c>
      <c r="M164" s="54"/>
      <c r="N164" s="14">
        <v>45.553483558000003</v>
      </c>
      <c r="O164" s="31">
        <v>88.542026544999999</v>
      </c>
      <c r="P164" s="31" t="s">
        <v>13</v>
      </c>
      <c r="Q164" s="17" t="s">
        <v>16</v>
      </c>
      <c r="R164" s="38" t="s">
        <v>600</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235</v>
      </c>
      <c r="D165" s="16" t="s">
        <v>236</v>
      </c>
      <c r="E165" s="16">
        <v>0</v>
      </c>
      <c r="F165" s="15">
        <v>8.01</v>
      </c>
      <c r="G165" s="15">
        <v>6.83</v>
      </c>
      <c r="H165" s="15">
        <v>5.66</v>
      </c>
      <c r="I165" s="14"/>
      <c r="J165" s="15">
        <v>8.39</v>
      </c>
      <c r="K165" s="15">
        <v>10.73</v>
      </c>
      <c r="L165" s="15">
        <v>14.52</v>
      </c>
      <c r="M165" s="54"/>
      <c r="N165" s="15">
        <v>41.193076630999997</v>
      </c>
      <c r="O165" s="15">
        <v>122.06022053999999</v>
      </c>
      <c r="P165" s="15" t="s">
        <v>13</v>
      </c>
      <c r="Q165" s="16" t="s">
        <v>13</v>
      </c>
      <c r="R165" s="37" t="s">
        <v>601</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602</v>
      </c>
      <c r="D166" s="17" t="s">
        <v>603</v>
      </c>
      <c r="E166" s="17">
        <v>2</v>
      </c>
      <c r="F166" s="14">
        <v>7.86</v>
      </c>
      <c r="G166" s="14">
        <v>6.77</v>
      </c>
      <c r="H166" s="14">
        <v>5.69</v>
      </c>
      <c r="I166" s="14"/>
      <c r="J166" s="14">
        <v>8.0299999999999994</v>
      </c>
      <c r="K166" s="14">
        <v>10.19</v>
      </c>
      <c r="L166" s="14">
        <v>13.7</v>
      </c>
      <c r="M166" s="54"/>
      <c r="N166" s="14">
        <v>49.698321661000001</v>
      </c>
      <c r="O166" s="31">
        <v>5.0167182509000003</v>
      </c>
      <c r="P166" s="31" t="s">
        <v>13</v>
      </c>
      <c r="Q166" s="17" t="s">
        <v>13</v>
      </c>
      <c r="R166" s="38" t="s">
        <v>604</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237</v>
      </c>
      <c r="D167" s="16" t="s">
        <v>238</v>
      </c>
      <c r="E167" s="16">
        <v>4</v>
      </c>
      <c r="F167" s="15">
        <v>11.65</v>
      </c>
      <c r="G167" s="15">
        <v>10.44</v>
      </c>
      <c r="H167" s="15">
        <v>9.23</v>
      </c>
      <c r="I167" s="14"/>
      <c r="J167" s="15">
        <v>13.38</v>
      </c>
      <c r="K167" s="15">
        <v>15.79</v>
      </c>
      <c r="L167" s="15">
        <v>19.7</v>
      </c>
      <c r="M167" s="54"/>
      <c r="N167" s="15">
        <v>61.879578316999996</v>
      </c>
      <c r="O167" s="15">
        <v>62.933609641000004</v>
      </c>
      <c r="P167" s="15" t="s">
        <v>13</v>
      </c>
      <c r="Q167" s="16" t="s">
        <v>16</v>
      </c>
      <c r="R167" s="37" t="s">
        <v>605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239</v>
      </c>
      <c r="D168" s="17" t="s">
        <v>240</v>
      </c>
      <c r="E168" s="17">
        <v>6</v>
      </c>
      <c r="F168" s="14">
        <v>20.49</v>
      </c>
      <c r="G168" s="14">
        <v>18.46</v>
      </c>
      <c r="H168" s="14">
        <v>16.43</v>
      </c>
      <c r="I168" s="14"/>
      <c r="J168" s="14">
        <v>21.25</v>
      </c>
      <c r="K168" s="14">
        <v>25.3</v>
      </c>
      <c r="L168" s="14">
        <v>31.87</v>
      </c>
      <c r="M168" s="54"/>
      <c r="N168" s="14">
        <v>43.148362913</v>
      </c>
      <c r="O168" s="31">
        <v>84.313649689000002</v>
      </c>
      <c r="P168" s="31" t="s">
        <v>16</v>
      </c>
      <c r="Q168" s="17" t="s">
        <v>13</v>
      </c>
      <c r="R168" s="38" t="s">
        <v>606</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241</v>
      </c>
      <c r="D169" s="16" t="s">
        <v>242</v>
      </c>
      <c r="E169" s="16">
        <v>10</v>
      </c>
      <c r="F169" s="15">
        <v>10.3</v>
      </c>
      <c r="G169" s="15">
        <v>9.59</v>
      </c>
      <c r="H169" s="15">
        <v>8.8800000000000008</v>
      </c>
      <c r="I169" s="14"/>
      <c r="J169" s="15">
        <v>10.87</v>
      </c>
      <c r="K169" s="15">
        <v>12.28</v>
      </c>
      <c r="L169" s="15">
        <v>14.57</v>
      </c>
      <c r="M169" s="54"/>
      <c r="N169" s="15">
        <v>59.162409074999999</v>
      </c>
      <c r="O169" s="15">
        <v>6.5854724999999998</v>
      </c>
      <c r="P169" s="15" t="s">
        <v>16</v>
      </c>
      <c r="Q169" s="16" t="s">
        <v>16</v>
      </c>
      <c r="R169" s="37" t="s">
        <v>607</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243</v>
      </c>
      <c r="D170" s="17" t="s">
        <v>244</v>
      </c>
      <c r="E170" s="17">
        <v>0</v>
      </c>
      <c r="F170" s="14">
        <v>1.1000000000000001</v>
      </c>
      <c r="G170" s="14">
        <v>0.59</v>
      </c>
      <c r="H170" s="14">
        <v>0.09</v>
      </c>
      <c r="I170" s="14"/>
      <c r="J170" s="14">
        <v>1.1499999999999999</v>
      </c>
      <c r="K170" s="14">
        <v>2.15</v>
      </c>
      <c r="L170" s="14">
        <v>3.78</v>
      </c>
      <c r="M170" s="54"/>
      <c r="N170" s="14">
        <v>40.127517939000001</v>
      </c>
      <c r="O170" s="31">
        <v>10.163259</v>
      </c>
      <c r="P170" s="31" t="s">
        <v>13</v>
      </c>
      <c r="Q170" s="17" t="s">
        <v>13</v>
      </c>
      <c r="R170" s="38" t="s">
        <v>608</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388</v>
      </c>
      <c r="D171" s="16" t="s">
        <v>389</v>
      </c>
      <c r="E171" s="16">
        <v>0</v>
      </c>
      <c r="F171" s="15">
        <v>118.2</v>
      </c>
      <c r="G171" s="15">
        <v>88.44</v>
      </c>
      <c r="H171" s="15">
        <v>58.68</v>
      </c>
      <c r="I171" s="14"/>
      <c r="J171" s="15">
        <v>124.65</v>
      </c>
      <c r="K171" s="15">
        <v>184.16</v>
      </c>
      <c r="L171" s="15">
        <v>280.47000000000003</v>
      </c>
      <c r="M171" s="54"/>
      <c r="N171" s="15">
        <v>21.696947859000002</v>
      </c>
      <c r="O171" s="15">
        <v>17.612683993999998</v>
      </c>
      <c r="P171" s="15" t="s">
        <v>13</v>
      </c>
      <c r="Q171" s="16" t="s">
        <v>13</v>
      </c>
      <c r="R171" s="37" t="s">
        <v>609</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610</v>
      </c>
      <c r="D172" s="17" t="s">
        <v>611</v>
      </c>
      <c r="E172" s="17">
        <v>4</v>
      </c>
      <c r="F172" s="14">
        <v>5.89</v>
      </c>
      <c r="G172" s="14">
        <v>5.2</v>
      </c>
      <c r="H172" s="14">
        <v>4.51</v>
      </c>
      <c r="I172" s="14"/>
      <c r="J172" s="14">
        <v>7.94</v>
      </c>
      <c r="K172" s="14">
        <v>9.31</v>
      </c>
      <c r="L172" s="14">
        <v>11.54</v>
      </c>
      <c r="M172" s="54"/>
      <c r="N172" s="14">
        <v>47.046990422</v>
      </c>
      <c r="O172" s="31">
        <v>1.4322967273</v>
      </c>
      <c r="P172" s="31" t="s">
        <v>13</v>
      </c>
      <c r="Q172" s="17" t="s">
        <v>16</v>
      </c>
      <c r="R172" s="38" t="s">
        <v>612</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245</v>
      </c>
      <c r="D173" s="16" t="s">
        <v>246</v>
      </c>
      <c r="E173" s="16">
        <v>4</v>
      </c>
      <c r="F173" s="15">
        <v>76.819999999999993</v>
      </c>
      <c r="G173" s="15">
        <v>70.16</v>
      </c>
      <c r="H173" s="15">
        <v>63.5</v>
      </c>
      <c r="I173" s="14"/>
      <c r="J173" s="15">
        <v>78.91</v>
      </c>
      <c r="K173" s="15">
        <v>92.22</v>
      </c>
      <c r="L173" s="15">
        <v>113.77</v>
      </c>
      <c r="M173" s="54"/>
      <c r="N173" s="15">
        <v>43.141365829000001</v>
      </c>
      <c r="O173" s="15">
        <v>51.437575682000002</v>
      </c>
      <c r="P173" s="15" t="s">
        <v>16</v>
      </c>
      <c r="Q173" s="16" t="s">
        <v>13</v>
      </c>
      <c r="R173" s="37" t="s">
        <v>613</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247</v>
      </c>
      <c r="D174" s="17" t="s">
        <v>248</v>
      </c>
      <c r="E174" s="17">
        <v>4</v>
      </c>
      <c r="F174" s="14">
        <v>2.67</v>
      </c>
      <c r="G174" s="14">
        <v>2.16</v>
      </c>
      <c r="H174" s="14">
        <v>1.66</v>
      </c>
      <c r="I174" s="14"/>
      <c r="J174" s="14">
        <v>3.02</v>
      </c>
      <c r="K174" s="14">
        <v>4.0199999999999996</v>
      </c>
      <c r="L174" s="14">
        <v>5.64</v>
      </c>
      <c r="M174" s="54"/>
      <c r="N174" s="14">
        <v>79.930845414999993</v>
      </c>
      <c r="O174" s="31">
        <v>11.456152362999999</v>
      </c>
      <c r="P174" s="31" t="s">
        <v>13</v>
      </c>
      <c r="Q174" s="17" t="s">
        <v>16</v>
      </c>
      <c r="R174" s="38" t="s">
        <v>614</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249</v>
      </c>
      <c r="D175" s="16" t="s">
        <v>250</v>
      </c>
      <c r="E175" s="16">
        <v>2</v>
      </c>
      <c r="F175" s="15">
        <v>3.65</v>
      </c>
      <c r="G175" s="15">
        <v>2.66</v>
      </c>
      <c r="H175" s="15">
        <v>1.68</v>
      </c>
      <c r="I175" s="14"/>
      <c r="J175" s="15">
        <v>3.74</v>
      </c>
      <c r="K175" s="15">
        <v>5.7</v>
      </c>
      <c r="L175" s="15">
        <v>8.8800000000000008</v>
      </c>
      <c r="M175" s="54"/>
      <c r="N175" s="15">
        <v>41.922944373</v>
      </c>
      <c r="O175" s="15">
        <v>17.896379544999999</v>
      </c>
      <c r="P175" s="15" t="s">
        <v>13</v>
      </c>
      <c r="Q175" s="16" t="s">
        <v>13</v>
      </c>
      <c r="R175" s="37" t="s">
        <v>615</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390</v>
      </c>
      <c r="D176" s="17" t="s">
        <v>391</v>
      </c>
      <c r="E176" s="17">
        <v>7</v>
      </c>
      <c r="F176" s="14">
        <v>226.1</v>
      </c>
      <c r="G176" s="14">
        <v>194.68</v>
      </c>
      <c r="H176" s="14">
        <v>163.26</v>
      </c>
      <c r="I176" s="14"/>
      <c r="J176" s="14">
        <v>285.67</v>
      </c>
      <c r="K176" s="14">
        <v>348.5</v>
      </c>
      <c r="L176" s="14">
        <v>450.17</v>
      </c>
      <c r="M176" s="54"/>
      <c r="N176" s="14">
        <v>65.390918413999998</v>
      </c>
      <c r="O176" s="31">
        <v>6.1919724327000001</v>
      </c>
      <c r="P176" s="31" t="s">
        <v>13</v>
      </c>
      <c r="Q176" s="17" t="s">
        <v>16</v>
      </c>
      <c r="R176" s="38" t="s">
        <v>616</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251</v>
      </c>
      <c r="D177" s="16" t="s">
        <v>252</v>
      </c>
      <c r="E177" s="16">
        <v>5</v>
      </c>
      <c r="F177" s="15">
        <v>42.08</v>
      </c>
      <c r="G177" s="15">
        <v>37.96</v>
      </c>
      <c r="H177" s="15">
        <v>33.85</v>
      </c>
      <c r="I177" s="14"/>
      <c r="J177" s="15">
        <v>43.29</v>
      </c>
      <c r="K177" s="15">
        <v>51.51</v>
      </c>
      <c r="L177" s="15">
        <v>64.81</v>
      </c>
      <c r="M177" s="54"/>
      <c r="N177" s="15">
        <v>47.393176461000003</v>
      </c>
      <c r="O177" s="15">
        <v>439.60388476999998</v>
      </c>
      <c r="P177" s="15" t="s">
        <v>16</v>
      </c>
      <c r="Q177" s="16" t="s">
        <v>13</v>
      </c>
      <c r="R177" s="37" t="s">
        <v>617</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251</v>
      </c>
      <c r="D178" s="17" t="s">
        <v>254</v>
      </c>
      <c r="E178" s="17">
        <v>6</v>
      </c>
      <c r="F178" s="14">
        <v>37.92</v>
      </c>
      <c r="G178" s="14">
        <v>34.28</v>
      </c>
      <c r="H178" s="14">
        <v>30.64</v>
      </c>
      <c r="I178" s="14"/>
      <c r="J178" s="14">
        <v>38.770000000000003</v>
      </c>
      <c r="K178" s="14">
        <v>46.04</v>
      </c>
      <c r="L178" s="14">
        <v>57.81</v>
      </c>
      <c r="M178" s="54"/>
      <c r="N178" s="14">
        <v>43.673106449000002</v>
      </c>
      <c r="O178" s="31">
        <v>1440.9236496999999</v>
      </c>
      <c r="P178" s="31" t="s">
        <v>16</v>
      </c>
      <c r="Q178" s="17" t="s">
        <v>13</v>
      </c>
      <c r="R178" s="38" t="s">
        <v>618</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255</v>
      </c>
      <c r="D179" s="16" t="s">
        <v>256</v>
      </c>
      <c r="E179" s="16">
        <v>2</v>
      </c>
      <c r="F179" s="15">
        <v>9.5</v>
      </c>
      <c r="G179" s="15">
        <v>8</v>
      </c>
      <c r="H179" s="15">
        <v>6.5</v>
      </c>
      <c r="I179" s="14"/>
      <c r="J179" s="15">
        <v>9.69</v>
      </c>
      <c r="K179" s="15">
        <v>12.68</v>
      </c>
      <c r="L179" s="15">
        <v>17.53</v>
      </c>
      <c r="M179" s="54"/>
      <c r="N179" s="15">
        <v>30.047451255999999</v>
      </c>
      <c r="O179" s="15">
        <v>26.572125818</v>
      </c>
      <c r="P179" s="15" t="s">
        <v>13</v>
      </c>
      <c r="Q179" s="16" t="s">
        <v>13</v>
      </c>
      <c r="R179" s="37" t="s">
        <v>619</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344</v>
      </c>
      <c r="D180" s="17" t="s">
        <v>257</v>
      </c>
      <c r="E180" s="17">
        <v>9</v>
      </c>
      <c r="F180" s="14">
        <v>53.7</v>
      </c>
      <c r="G180" s="14">
        <v>47.01</v>
      </c>
      <c r="H180" s="14">
        <v>40.33</v>
      </c>
      <c r="I180" s="14"/>
      <c r="J180" s="14">
        <v>72.98</v>
      </c>
      <c r="K180" s="14">
        <v>86.34</v>
      </c>
      <c r="L180" s="14">
        <v>107.96</v>
      </c>
      <c r="M180" s="54"/>
      <c r="N180" s="14">
        <v>55.481013713999999</v>
      </c>
      <c r="O180" s="31">
        <v>525.38975118000008</v>
      </c>
      <c r="P180" s="31" t="s">
        <v>16</v>
      </c>
      <c r="Q180" s="17" t="s">
        <v>16</v>
      </c>
      <c r="R180" s="38" t="s">
        <v>620</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361</v>
      </c>
      <c r="D181" s="16" t="s">
        <v>258</v>
      </c>
      <c r="E181" s="16">
        <v>1</v>
      </c>
      <c r="F181" s="15">
        <v>3.11</v>
      </c>
      <c r="G181" s="15">
        <v>2.72</v>
      </c>
      <c r="H181" s="15">
        <v>2.34</v>
      </c>
      <c r="I181" s="14"/>
      <c r="J181" s="15">
        <v>3.22</v>
      </c>
      <c r="K181" s="15">
        <v>3.98</v>
      </c>
      <c r="L181" s="15">
        <v>5.22</v>
      </c>
      <c r="M181" s="54"/>
      <c r="N181" s="15">
        <v>39.249542962</v>
      </c>
      <c r="O181" s="15">
        <v>7.2349668181999993</v>
      </c>
      <c r="P181" s="15" t="s">
        <v>13</v>
      </c>
      <c r="Q181" s="16" t="s">
        <v>13</v>
      </c>
      <c r="R181" s="37" t="s">
        <v>621</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352</v>
      </c>
      <c r="D182" s="17" t="s">
        <v>259</v>
      </c>
      <c r="E182" s="17">
        <v>5</v>
      </c>
      <c r="F182" s="14">
        <v>12.09</v>
      </c>
      <c r="G182" s="14">
        <v>10.35</v>
      </c>
      <c r="H182" s="14">
        <v>8.61</v>
      </c>
      <c r="I182" s="14"/>
      <c r="J182" s="14">
        <v>12.64</v>
      </c>
      <c r="K182" s="14">
        <v>16.11</v>
      </c>
      <c r="L182" s="14">
        <v>21.73</v>
      </c>
      <c r="M182" s="54"/>
      <c r="N182" s="14">
        <v>50.614652921000001</v>
      </c>
      <c r="O182" s="31">
        <v>12.256529818000001</v>
      </c>
      <c r="P182" s="31" t="s">
        <v>16</v>
      </c>
      <c r="Q182" s="17" t="s">
        <v>13</v>
      </c>
      <c r="R182" s="38" t="s">
        <v>622</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368</v>
      </c>
      <c r="D183" s="16" t="s">
        <v>260</v>
      </c>
      <c r="E183" s="16">
        <v>0</v>
      </c>
      <c r="F183" s="15">
        <v>7.67</v>
      </c>
      <c r="G183" s="15">
        <v>5.4</v>
      </c>
      <c r="H183" s="15">
        <v>3.14</v>
      </c>
      <c r="I183" s="14"/>
      <c r="J183" s="15">
        <v>8.33</v>
      </c>
      <c r="K183" s="15">
        <v>12.85</v>
      </c>
      <c r="L183" s="15">
        <v>20.18</v>
      </c>
      <c r="M183" s="54"/>
      <c r="N183" s="15">
        <v>34.863026675999997</v>
      </c>
      <c r="O183" s="15">
        <v>24.943042500000001</v>
      </c>
      <c r="P183" s="15" t="s">
        <v>13</v>
      </c>
      <c r="Q183" s="16" t="s">
        <v>13</v>
      </c>
      <c r="R183" s="37" t="s">
        <v>623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366</v>
      </c>
      <c r="D184" s="17" t="s">
        <v>261</v>
      </c>
      <c r="E184" s="17">
        <v>4</v>
      </c>
      <c r="F184" s="14">
        <v>51.32</v>
      </c>
      <c r="G184" s="14">
        <v>48.04</v>
      </c>
      <c r="H184" s="14">
        <v>44.76</v>
      </c>
      <c r="I184" s="14"/>
      <c r="J184" s="14">
        <v>53.47</v>
      </c>
      <c r="K184" s="14">
        <v>60.02</v>
      </c>
      <c r="L184" s="14">
        <v>70.63</v>
      </c>
      <c r="M184" s="54"/>
      <c r="N184" s="14">
        <v>44.014100229999997</v>
      </c>
      <c r="O184" s="31">
        <v>68.87610204500001</v>
      </c>
      <c r="P184" s="31" t="s">
        <v>16</v>
      </c>
      <c r="Q184" s="17" t="s">
        <v>13</v>
      </c>
      <c r="R184" s="38" t="s">
        <v>624</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347</v>
      </c>
      <c r="D185" s="16" t="s">
        <v>262</v>
      </c>
      <c r="E185" s="16">
        <v>2</v>
      </c>
      <c r="F185" s="15">
        <v>3.7</v>
      </c>
      <c r="G185" s="15">
        <v>3.23</v>
      </c>
      <c r="H185" s="15">
        <v>2.77</v>
      </c>
      <c r="I185" s="14"/>
      <c r="J185" s="15">
        <v>3.81</v>
      </c>
      <c r="K185" s="15">
        <v>4.7300000000000004</v>
      </c>
      <c r="L185" s="15">
        <v>6.23</v>
      </c>
      <c r="M185" s="54"/>
      <c r="N185" s="15">
        <v>39.408918178999997</v>
      </c>
      <c r="O185" s="15">
        <v>4.0706824090999998</v>
      </c>
      <c r="P185" s="15" t="s">
        <v>13</v>
      </c>
      <c r="Q185" s="16" t="s">
        <v>13</v>
      </c>
      <c r="R185" s="37" t="s">
        <v>625</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363</v>
      </c>
      <c r="D186" s="17" t="s">
        <v>263</v>
      </c>
      <c r="E186" s="17">
        <v>7</v>
      </c>
      <c r="F186" s="14">
        <v>18.36</v>
      </c>
      <c r="G186" s="14">
        <v>16.86</v>
      </c>
      <c r="H186" s="14">
        <v>15.37</v>
      </c>
      <c r="I186" s="14"/>
      <c r="J186" s="14">
        <v>21.95</v>
      </c>
      <c r="K186" s="14">
        <v>24.93</v>
      </c>
      <c r="L186" s="14">
        <v>29.76</v>
      </c>
      <c r="M186" s="54"/>
      <c r="N186" s="14">
        <v>63.906052318</v>
      </c>
      <c r="O186" s="31">
        <v>7.0817551818000002</v>
      </c>
      <c r="P186" s="31" t="s">
        <v>16</v>
      </c>
      <c r="Q186" s="17" t="s">
        <v>16</v>
      </c>
      <c r="R186" s="38" t="s">
        <v>626</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367</v>
      </c>
      <c r="D187" s="16" t="s">
        <v>264</v>
      </c>
      <c r="E187" s="16">
        <v>0</v>
      </c>
      <c r="F187" s="15">
        <v>1.61</v>
      </c>
      <c r="G187" s="15">
        <v>1.32</v>
      </c>
      <c r="H187" s="15">
        <v>1.03</v>
      </c>
      <c r="I187" s="14"/>
      <c r="J187" s="15">
        <v>1.74</v>
      </c>
      <c r="K187" s="15">
        <v>2.31</v>
      </c>
      <c r="L187" s="15">
        <v>3.23</v>
      </c>
      <c r="M187" s="54"/>
      <c r="N187" s="15">
        <v>34.810692121999999</v>
      </c>
      <c r="O187" s="15">
        <v>4.8911099090999999</v>
      </c>
      <c r="P187" s="15" t="s">
        <v>13</v>
      </c>
      <c r="Q187" s="16" t="s">
        <v>13</v>
      </c>
      <c r="R187" s="37" t="s">
        <v>627</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373</v>
      </c>
      <c r="D188" s="17" t="s">
        <v>265</v>
      </c>
      <c r="E188" s="17">
        <v>0</v>
      </c>
      <c r="F188" s="14">
        <v>1.2</v>
      </c>
      <c r="G188" s="14">
        <v>0.87</v>
      </c>
      <c r="H188" s="14">
        <v>0.54</v>
      </c>
      <c r="I188" s="14"/>
      <c r="J188" s="14">
        <v>1.27</v>
      </c>
      <c r="K188" s="14">
        <v>1.92</v>
      </c>
      <c r="L188" s="14">
        <v>2.98</v>
      </c>
      <c r="M188" s="54"/>
      <c r="N188" s="14">
        <v>32.757901988999997</v>
      </c>
      <c r="O188" s="31">
        <v>3.7044161817999997</v>
      </c>
      <c r="P188" s="31" t="s">
        <v>13</v>
      </c>
      <c r="Q188" s="17" t="s">
        <v>13</v>
      </c>
      <c r="R188" s="38" t="s">
        <v>628</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404</v>
      </c>
      <c r="D189" s="16" t="s">
        <v>266</v>
      </c>
      <c r="E189" s="16">
        <v>7</v>
      </c>
      <c r="F189" s="15">
        <v>17.36</v>
      </c>
      <c r="G189" s="15">
        <v>14.58</v>
      </c>
      <c r="H189" s="15">
        <v>11.8</v>
      </c>
      <c r="I189" s="14"/>
      <c r="J189" s="15">
        <v>25.08</v>
      </c>
      <c r="K189" s="15">
        <v>30.63</v>
      </c>
      <c r="L189" s="15">
        <v>39.619999999999997</v>
      </c>
      <c r="M189" s="54"/>
      <c r="N189" s="15">
        <v>59.466196920000002</v>
      </c>
      <c r="O189" s="15">
        <v>170.13993818</v>
      </c>
      <c r="P189" s="15" t="s">
        <v>13</v>
      </c>
      <c r="Q189" s="16" t="s">
        <v>16</v>
      </c>
      <c r="R189" s="37" t="s">
        <v>629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419</v>
      </c>
      <c r="D190" s="17" t="s">
        <v>267</v>
      </c>
      <c r="E190" s="17">
        <v>3</v>
      </c>
      <c r="F190" s="14">
        <v>0.38</v>
      </c>
      <c r="G190" s="14">
        <v>0.26</v>
      </c>
      <c r="H190" s="14">
        <v>0.15</v>
      </c>
      <c r="I190" s="14"/>
      <c r="J190" s="14">
        <v>0.4</v>
      </c>
      <c r="K190" s="14">
        <v>0.62</v>
      </c>
      <c r="L190" s="14">
        <v>0.99</v>
      </c>
      <c r="M190" s="54"/>
      <c r="N190" s="14">
        <v>44.095392103999998</v>
      </c>
      <c r="O190" s="31">
        <v>7.1811535000000006</v>
      </c>
      <c r="P190" s="31" t="s">
        <v>13</v>
      </c>
      <c r="Q190" s="17" t="s">
        <v>13</v>
      </c>
      <c r="R190" s="38" t="s">
        <v>424</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416</v>
      </c>
      <c r="D191" s="16" t="s">
        <v>268</v>
      </c>
      <c r="E191" s="16">
        <v>0</v>
      </c>
      <c r="F191" s="15">
        <v>4.41</v>
      </c>
      <c r="G191" s="15">
        <v>3.67</v>
      </c>
      <c r="H191" s="15">
        <v>2.94</v>
      </c>
      <c r="I191" s="14"/>
      <c r="J191" s="15">
        <v>4.55</v>
      </c>
      <c r="K191" s="15">
        <v>6.01</v>
      </c>
      <c r="L191" s="15">
        <v>8.3800000000000008</v>
      </c>
      <c r="M191" s="54"/>
      <c r="N191" s="15">
        <v>38.241499822000002</v>
      </c>
      <c r="O191" s="15">
        <v>15.267386</v>
      </c>
      <c r="P191" s="15" t="s">
        <v>13</v>
      </c>
      <c r="Q191" s="16" t="s">
        <v>13</v>
      </c>
      <c r="R191" s="37" t="s">
        <v>630</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269</v>
      </c>
      <c r="E192" s="17">
        <v>4</v>
      </c>
      <c r="F192" s="14">
        <v>34.6</v>
      </c>
      <c r="G192" s="14">
        <v>31.2</v>
      </c>
      <c r="H192" s="14">
        <v>27.8</v>
      </c>
      <c r="I192" s="14"/>
      <c r="J192" s="14">
        <v>43.15</v>
      </c>
      <c r="K192" s="14">
        <v>49.94</v>
      </c>
      <c r="L192" s="14">
        <v>60.93</v>
      </c>
      <c r="M192" s="54"/>
      <c r="N192" s="14">
        <v>53.926563702000003</v>
      </c>
      <c r="O192" s="31">
        <v>228.91350295000001</v>
      </c>
      <c r="P192" s="31" t="s">
        <v>13</v>
      </c>
      <c r="Q192" s="17" t="s">
        <v>16</v>
      </c>
      <c r="R192" s="38" t="s">
        <v>631</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346</v>
      </c>
      <c r="D193" s="16" t="s">
        <v>270</v>
      </c>
      <c r="E193" s="16">
        <v>3</v>
      </c>
      <c r="F193" s="15">
        <v>8.44</v>
      </c>
      <c r="G193" s="15">
        <v>7.53</v>
      </c>
      <c r="H193" s="15">
        <v>6.63</v>
      </c>
      <c r="I193" s="14"/>
      <c r="J193" s="15">
        <v>8.74</v>
      </c>
      <c r="K193" s="15">
        <v>10.54</v>
      </c>
      <c r="L193" s="15">
        <v>13.47</v>
      </c>
      <c r="M193" s="54"/>
      <c r="N193" s="15">
        <v>34.436350879000003</v>
      </c>
      <c r="O193" s="15">
        <v>10.200818318</v>
      </c>
      <c r="P193" s="15" t="s">
        <v>16</v>
      </c>
      <c r="Q193" s="16" t="s">
        <v>13</v>
      </c>
      <c r="R193" s="37" t="s">
        <v>632</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349</v>
      </c>
      <c r="D194" s="17" t="s">
        <v>271</v>
      </c>
      <c r="E194" s="17">
        <v>4</v>
      </c>
      <c r="F194" s="14">
        <v>13.38</v>
      </c>
      <c r="G194" s="14">
        <v>11.8</v>
      </c>
      <c r="H194" s="14">
        <v>10.220000000000001</v>
      </c>
      <c r="I194" s="14"/>
      <c r="J194" s="14">
        <v>17.260000000000002</v>
      </c>
      <c r="K194" s="14">
        <v>20.41</v>
      </c>
      <c r="L194" s="14">
        <v>25.52</v>
      </c>
      <c r="M194" s="54"/>
      <c r="N194" s="14">
        <v>53.213910874</v>
      </c>
      <c r="O194" s="31">
        <v>159.84350018000001</v>
      </c>
      <c r="P194" s="31" t="s">
        <v>13</v>
      </c>
      <c r="Q194" s="17" t="s">
        <v>16</v>
      </c>
      <c r="R194" s="38" t="s">
        <v>633</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272</v>
      </c>
      <c r="D195" s="16" t="s">
        <v>273</v>
      </c>
      <c r="E195" s="16">
        <v>7</v>
      </c>
      <c r="F195" s="15">
        <v>29.05</v>
      </c>
      <c r="G195" s="15">
        <v>26.39</v>
      </c>
      <c r="H195" s="15">
        <v>23.73</v>
      </c>
      <c r="I195" s="14"/>
      <c r="J195" s="15">
        <v>35.31</v>
      </c>
      <c r="K195" s="15">
        <v>40.619999999999997</v>
      </c>
      <c r="L195" s="15">
        <v>49.23</v>
      </c>
      <c r="M195" s="54"/>
      <c r="N195" s="15">
        <v>56.416910919000003</v>
      </c>
      <c r="O195" s="15">
        <v>409.73590055</v>
      </c>
      <c r="P195" s="15" t="s">
        <v>16</v>
      </c>
      <c r="Q195" s="16" t="s">
        <v>16</v>
      </c>
      <c r="R195" s="37" t="s">
        <v>634</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274</v>
      </c>
      <c r="D196" s="17" t="s">
        <v>275</v>
      </c>
      <c r="E196" s="17">
        <v>0</v>
      </c>
      <c r="F196" s="14">
        <v>6.96</v>
      </c>
      <c r="G196" s="14">
        <v>6.31</v>
      </c>
      <c r="H196" s="14">
        <v>5.67</v>
      </c>
      <c r="I196" s="14"/>
      <c r="J196" s="14">
        <v>7.12</v>
      </c>
      <c r="K196" s="14">
        <v>8.4</v>
      </c>
      <c r="L196" s="14">
        <v>10.48</v>
      </c>
      <c r="M196" s="54"/>
      <c r="N196" s="14">
        <v>33.952860561999998</v>
      </c>
      <c r="O196" s="31">
        <v>7.7532907726999998</v>
      </c>
      <c r="P196" s="31" t="s">
        <v>13</v>
      </c>
      <c r="Q196" s="17" t="s">
        <v>13</v>
      </c>
      <c r="R196" s="38" t="s">
        <v>635</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274</v>
      </c>
      <c r="D197" s="16" t="s">
        <v>276</v>
      </c>
      <c r="E197" s="16">
        <v>2</v>
      </c>
      <c r="F197" s="15">
        <v>35.869999999999997</v>
      </c>
      <c r="G197" s="15">
        <v>32.43</v>
      </c>
      <c r="H197" s="15">
        <v>28.99</v>
      </c>
      <c r="I197" s="14"/>
      <c r="J197" s="15">
        <v>36.78</v>
      </c>
      <c r="K197" s="15">
        <v>43.65</v>
      </c>
      <c r="L197" s="15">
        <v>54.77</v>
      </c>
      <c r="M197" s="54"/>
      <c r="N197" s="15">
        <v>36.719595024999997</v>
      </c>
      <c r="O197" s="15">
        <v>54.668130273000003</v>
      </c>
      <c r="P197" s="15" t="s">
        <v>13</v>
      </c>
      <c r="Q197" s="16" t="s">
        <v>13</v>
      </c>
      <c r="R197" s="37" t="s">
        <v>636</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277</v>
      </c>
      <c r="D198" s="17" t="s">
        <v>637</v>
      </c>
      <c r="E198" s="17">
        <v>0</v>
      </c>
      <c r="F198" s="14">
        <v>12.5</v>
      </c>
      <c r="G198" s="14">
        <v>11.24</v>
      </c>
      <c r="H198" s="14">
        <v>9.99</v>
      </c>
      <c r="I198" s="14"/>
      <c r="J198" s="14">
        <v>12.99</v>
      </c>
      <c r="K198" s="14">
        <v>15.49</v>
      </c>
      <c r="L198" s="14">
        <v>19.55</v>
      </c>
      <c r="M198" s="54"/>
      <c r="N198" s="14">
        <v>29.800969381000002</v>
      </c>
      <c r="O198" s="31">
        <v>1.2072557273</v>
      </c>
      <c r="P198" s="31" t="s">
        <v>13</v>
      </c>
      <c r="Q198" s="17" t="s">
        <v>13</v>
      </c>
      <c r="R198" s="38" t="s">
        <v>638</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277</v>
      </c>
      <c r="D199" s="16" t="s">
        <v>377</v>
      </c>
      <c r="E199" s="16">
        <v>1</v>
      </c>
      <c r="F199" s="15">
        <v>13.6</v>
      </c>
      <c r="G199" s="15">
        <v>12.64</v>
      </c>
      <c r="H199" s="15">
        <v>11.69</v>
      </c>
      <c r="I199" s="14"/>
      <c r="J199" s="15">
        <v>14.06</v>
      </c>
      <c r="K199" s="15">
        <v>15.96</v>
      </c>
      <c r="L199" s="15">
        <v>19.04</v>
      </c>
      <c r="M199" s="54"/>
      <c r="N199" s="15">
        <v>35.730930375</v>
      </c>
      <c r="O199" s="15">
        <v>1.6677875455</v>
      </c>
      <c r="P199" s="15" t="s">
        <v>13</v>
      </c>
      <c r="Q199" s="16" t="s">
        <v>13</v>
      </c>
      <c r="R199" s="37" t="s">
        <v>639</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277</v>
      </c>
      <c r="D200" s="17" t="s">
        <v>278</v>
      </c>
      <c r="E200" s="17">
        <v>0</v>
      </c>
      <c r="F200" s="14">
        <v>26.01</v>
      </c>
      <c r="G200" s="14">
        <v>23.86</v>
      </c>
      <c r="H200" s="14">
        <v>21.72</v>
      </c>
      <c r="I200" s="14"/>
      <c r="J200" s="14">
        <v>26.94</v>
      </c>
      <c r="K200" s="14">
        <v>31.22</v>
      </c>
      <c r="L200" s="14">
        <v>38.15</v>
      </c>
      <c r="M200" s="54"/>
      <c r="N200" s="14">
        <v>31.760620272000001</v>
      </c>
      <c r="O200" s="31">
        <v>79.444864863999996</v>
      </c>
      <c r="P200" s="31" t="s">
        <v>13</v>
      </c>
      <c r="Q200" s="17" t="s">
        <v>13</v>
      </c>
      <c r="R200" s="38" t="s">
        <v>640</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279</v>
      </c>
      <c r="D201" s="16" t="s">
        <v>280</v>
      </c>
      <c r="E201" s="16">
        <v>5</v>
      </c>
      <c r="F201" s="15">
        <v>14.9</v>
      </c>
      <c r="G201" s="15">
        <v>12.67</v>
      </c>
      <c r="H201" s="15">
        <v>10.45</v>
      </c>
      <c r="I201" s="14"/>
      <c r="J201" s="15">
        <v>21.39</v>
      </c>
      <c r="K201" s="15">
        <v>25.83</v>
      </c>
      <c r="L201" s="15">
        <v>33.020000000000003</v>
      </c>
      <c r="M201" s="54"/>
      <c r="N201" s="15">
        <v>49.460449330000003</v>
      </c>
      <c r="O201" s="15">
        <v>27.877018227000001</v>
      </c>
      <c r="P201" s="15" t="s">
        <v>13</v>
      </c>
      <c r="Q201" s="16" t="s">
        <v>16</v>
      </c>
      <c r="R201" s="37" t="s">
        <v>641</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399</v>
      </c>
      <c r="D202" s="17" t="s">
        <v>400</v>
      </c>
      <c r="E202" s="17">
        <v>0</v>
      </c>
      <c r="F202" s="14">
        <v>4.51</v>
      </c>
      <c r="G202" s="14">
        <v>4.21</v>
      </c>
      <c r="H202" s="14">
        <v>3.91</v>
      </c>
      <c r="I202" s="14"/>
      <c r="J202" s="14">
        <v>4.7300000000000004</v>
      </c>
      <c r="K202" s="14">
        <v>5.32</v>
      </c>
      <c r="L202" s="14">
        <v>6.29</v>
      </c>
      <c r="M202" s="54"/>
      <c r="N202" s="14">
        <v>24.858843761999999</v>
      </c>
      <c r="O202" s="31">
        <v>1.8064551818000001</v>
      </c>
      <c r="P202" s="31" t="s">
        <v>13</v>
      </c>
      <c r="Q202" s="17" t="s">
        <v>13</v>
      </c>
      <c r="R202" s="38" t="s">
        <v>642</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643</v>
      </c>
      <c r="D203" s="16" t="s">
        <v>644</v>
      </c>
      <c r="E203" s="16">
        <v>3</v>
      </c>
      <c r="F203" s="15">
        <v>4070.6</v>
      </c>
      <c r="G203" s="15">
        <v>2795.89</v>
      </c>
      <c r="H203" s="15">
        <v>1521.18</v>
      </c>
      <c r="I203" s="14"/>
      <c r="J203" s="15">
        <v>4276.82</v>
      </c>
      <c r="K203" s="15">
        <v>6826.23</v>
      </c>
      <c r="L203" s="15">
        <v>10951.5</v>
      </c>
      <c r="M203" s="54"/>
      <c r="N203" s="15">
        <v>38.151908493000001</v>
      </c>
      <c r="O203" s="15">
        <v>3.1435222423</v>
      </c>
      <c r="P203" s="15" t="s">
        <v>16</v>
      </c>
      <c r="Q203" s="16" t="s">
        <v>13</v>
      </c>
      <c r="R203" s="37" t="s">
        <v>645</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281</v>
      </c>
      <c r="D204" s="17" t="s">
        <v>282</v>
      </c>
      <c r="E204" s="17">
        <v>7</v>
      </c>
      <c r="F204" s="14">
        <v>11.59</v>
      </c>
      <c r="G204" s="14">
        <v>10.15</v>
      </c>
      <c r="H204" s="14">
        <v>8.7200000000000006</v>
      </c>
      <c r="I204" s="14"/>
      <c r="J204" s="14">
        <v>14.14</v>
      </c>
      <c r="K204" s="14">
        <v>17</v>
      </c>
      <c r="L204" s="14">
        <v>21.62</v>
      </c>
      <c r="M204" s="54"/>
      <c r="N204" s="14">
        <v>57.452983072999999</v>
      </c>
      <c r="O204" s="31">
        <v>7.6256438636000006</v>
      </c>
      <c r="P204" s="31" t="s">
        <v>16</v>
      </c>
      <c r="Q204" s="17" t="s">
        <v>16</v>
      </c>
      <c r="R204" s="38" t="s">
        <v>646</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647</v>
      </c>
      <c r="D205" s="16" t="s">
        <v>648</v>
      </c>
      <c r="E205" s="16">
        <v>7</v>
      </c>
      <c r="F205" s="15">
        <v>11.3</v>
      </c>
      <c r="G205" s="15">
        <v>9.49</v>
      </c>
      <c r="H205" s="15">
        <v>7.68</v>
      </c>
      <c r="I205" s="14"/>
      <c r="J205" s="15">
        <v>14.03</v>
      </c>
      <c r="K205" s="15">
        <v>17.64</v>
      </c>
      <c r="L205" s="15">
        <v>23.49</v>
      </c>
      <c r="M205" s="54"/>
      <c r="N205" s="15">
        <v>59.681013991999997</v>
      </c>
      <c r="O205" s="15">
        <v>1.1928271868</v>
      </c>
      <c r="P205" s="15" t="s">
        <v>13</v>
      </c>
      <c r="Q205" s="16" t="s">
        <v>16</v>
      </c>
      <c r="R205" s="37" t="s">
        <v>649</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283</v>
      </c>
      <c r="D206" s="17" t="s">
        <v>284</v>
      </c>
      <c r="E206" s="17">
        <v>0</v>
      </c>
      <c r="F206" s="14">
        <v>4.6500000000000004</v>
      </c>
      <c r="G206" s="14">
        <v>3.53</v>
      </c>
      <c r="H206" s="14">
        <v>2.42</v>
      </c>
      <c r="I206" s="14"/>
      <c r="J206" s="14">
        <v>4.8</v>
      </c>
      <c r="K206" s="14">
        <v>7.02</v>
      </c>
      <c r="L206" s="14">
        <v>10.62</v>
      </c>
      <c r="M206" s="54"/>
      <c r="N206" s="14">
        <v>31.945901020000001</v>
      </c>
      <c r="O206" s="31">
        <v>84.670237772999997</v>
      </c>
      <c r="P206" s="31" t="s">
        <v>13</v>
      </c>
      <c r="Q206" s="17" t="s">
        <v>13</v>
      </c>
      <c r="R206" s="38" t="s">
        <v>650</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651</v>
      </c>
      <c r="D207" s="16" t="s">
        <v>652</v>
      </c>
      <c r="E207" s="16">
        <v>0</v>
      </c>
      <c r="F207" s="15">
        <v>19.73</v>
      </c>
      <c r="G207" s="15">
        <v>12.24</v>
      </c>
      <c r="H207" s="15">
        <v>4.76</v>
      </c>
      <c r="I207" s="14"/>
      <c r="J207" s="15">
        <v>21.55</v>
      </c>
      <c r="K207" s="15">
        <v>36.51</v>
      </c>
      <c r="L207" s="15">
        <v>60.73</v>
      </c>
      <c r="M207" s="54"/>
      <c r="N207" s="15">
        <v>34.361618333999999</v>
      </c>
      <c r="O207" s="15">
        <v>1.0919631286</v>
      </c>
      <c r="P207" s="15" t="s">
        <v>13</v>
      </c>
      <c r="Q207" s="16" t="s">
        <v>13</v>
      </c>
      <c r="R207" s="37" t="s">
        <v>653</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285</v>
      </c>
      <c r="D208" s="17" t="s">
        <v>286</v>
      </c>
      <c r="E208" s="17">
        <v>0</v>
      </c>
      <c r="F208" s="14">
        <v>7.65</v>
      </c>
      <c r="G208" s="14">
        <v>5.98</v>
      </c>
      <c r="H208" s="14">
        <v>4.3099999999999996</v>
      </c>
      <c r="I208" s="14"/>
      <c r="J208" s="14">
        <v>7.86</v>
      </c>
      <c r="K208" s="14">
        <v>11.19</v>
      </c>
      <c r="L208" s="14">
        <v>16.59</v>
      </c>
      <c r="M208" s="54"/>
      <c r="N208" s="14">
        <v>40.293167725000004</v>
      </c>
      <c r="O208" s="31">
        <v>19.529139273000002</v>
      </c>
      <c r="P208" s="31" t="s">
        <v>13</v>
      </c>
      <c r="Q208" s="17" t="s">
        <v>13</v>
      </c>
      <c r="R208" s="38" t="s">
        <v>654</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392</v>
      </c>
      <c r="D209" s="16" t="s">
        <v>287</v>
      </c>
      <c r="E209" s="16">
        <v>3</v>
      </c>
      <c r="F209" s="15">
        <v>12.81</v>
      </c>
      <c r="G209" s="15">
        <v>10.67</v>
      </c>
      <c r="H209" s="15">
        <v>8.5399999999999991</v>
      </c>
      <c r="I209" s="14"/>
      <c r="J209" s="15">
        <v>13.43</v>
      </c>
      <c r="K209" s="15">
        <v>17.690000000000001</v>
      </c>
      <c r="L209" s="15">
        <v>24.59</v>
      </c>
      <c r="M209" s="54"/>
      <c r="N209" s="15">
        <v>41.296279964999997</v>
      </c>
      <c r="O209" s="15">
        <v>48.338506364000004</v>
      </c>
      <c r="P209" s="15" t="s">
        <v>13</v>
      </c>
      <c r="Q209" s="16" t="s">
        <v>13</v>
      </c>
      <c r="R209" s="37" t="s">
        <v>655</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288</v>
      </c>
      <c r="D210" s="17" t="s">
        <v>289</v>
      </c>
      <c r="E210" s="17">
        <v>4</v>
      </c>
      <c r="F210" s="14">
        <v>19.38</v>
      </c>
      <c r="G210" s="14">
        <v>18.02</v>
      </c>
      <c r="H210" s="14">
        <v>16.66</v>
      </c>
      <c r="I210" s="14"/>
      <c r="J210" s="14">
        <v>20.95</v>
      </c>
      <c r="K210" s="14">
        <v>23.66</v>
      </c>
      <c r="L210" s="14">
        <v>28.05</v>
      </c>
      <c r="M210" s="54"/>
      <c r="N210" s="14">
        <v>59.363049902</v>
      </c>
      <c r="O210" s="31">
        <v>95.368077181999993</v>
      </c>
      <c r="P210" s="31" t="s">
        <v>13</v>
      </c>
      <c r="Q210" s="17" t="s">
        <v>16</v>
      </c>
      <c r="R210" s="38" t="s">
        <v>656</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657</v>
      </c>
      <c r="D211" s="16" t="s">
        <v>393</v>
      </c>
      <c r="E211" s="16">
        <v>1</v>
      </c>
      <c r="F211" s="15">
        <v>54.28</v>
      </c>
      <c r="G211" s="15">
        <v>47.57</v>
      </c>
      <c r="H211" s="15">
        <v>40.869999999999997</v>
      </c>
      <c r="I211" s="14"/>
      <c r="J211" s="15">
        <v>57.7</v>
      </c>
      <c r="K211" s="15">
        <v>71.099999999999994</v>
      </c>
      <c r="L211" s="15">
        <v>92.79</v>
      </c>
      <c r="M211" s="54"/>
      <c r="N211" s="15">
        <v>43.308205833000002</v>
      </c>
      <c r="O211" s="15">
        <v>6.2273878236</v>
      </c>
      <c r="P211" s="15" t="s">
        <v>13</v>
      </c>
      <c r="Q211" s="16" t="s">
        <v>13</v>
      </c>
      <c r="R211" s="37" t="s">
        <v>658</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360</v>
      </c>
      <c r="D212" s="17" t="s">
        <v>290</v>
      </c>
      <c r="E212" s="17">
        <v>0</v>
      </c>
      <c r="F212" s="14">
        <v>7.12</v>
      </c>
      <c r="G212" s="14">
        <v>4.7300000000000004</v>
      </c>
      <c r="H212" s="14">
        <v>2.34</v>
      </c>
      <c r="I212" s="14"/>
      <c r="J212" s="14">
        <v>7.6</v>
      </c>
      <c r="K212" s="14">
        <v>12.37</v>
      </c>
      <c r="L212" s="14">
        <v>20.09</v>
      </c>
      <c r="M212" s="54"/>
      <c r="N212" s="14">
        <v>42.572190765000002</v>
      </c>
      <c r="O212" s="31">
        <v>25.718469392999999</v>
      </c>
      <c r="P212" s="31" t="s">
        <v>13</v>
      </c>
      <c r="Q212" s="17" t="s">
        <v>13</v>
      </c>
      <c r="R212" s="38" t="s">
        <v>659</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291</v>
      </c>
      <c r="D213" s="16" t="s">
        <v>292</v>
      </c>
      <c r="E213" s="16">
        <v>2</v>
      </c>
      <c r="F213" s="15">
        <v>40.619999999999997</v>
      </c>
      <c r="G213" s="15">
        <v>34.979999999999997</v>
      </c>
      <c r="H213" s="15">
        <v>29.35</v>
      </c>
      <c r="I213" s="14"/>
      <c r="J213" s="15">
        <v>41.41</v>
      </c>
      <c r="K213" s="15">
        <v>52.67</v>
      </c>
      <c r="L213" s="15">
        <v>70.89</v>
      </c>
      <c r="M213" s="54"/>
      <c r="N213" s="15">
        <v>46.441703005999997</v>
      </c>
      <c r="O213" s="15">
        <v>241.2660535</v>
      </c>
      <c r="P213" s="15" t="s">
        <v>13</v>
      </c>
      <c r="Q213" s="16" t="s">
        <v>13</v>
      </c>
      <c r="R213" s="37" t="s">
        <v>660</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661</v>
      </c>
      <c r="D214" s="17" t="s">
        <v>662</v>
      </c>
      <c r="E214" s="17">
        <v>4</v>
      </c>
      <c r="F214" s="14">
        <v>4.0199999999999996</v>
      </c>
      <c r="G214" s="14">
        <v>3.59</v>
      </c>
      <c r="H214" s="14">
        <v>3.16</v>
      </c>
      <c r="I214" s="14"/>
      <c r="J214" s="14">
        <v>4.84</v>
      </c>
      <c r="K214" s="14">
        <v>5.69</v>
      </c>
      <c r="L214" s="14">
        <v>7.08</v>
      </c>
      <c r="M214" s="54"/>
      <c r="N214" s="14">
        <v>51.149161563</v>
      </c>
      <c r="O214" s="31">
        <v>1.8198084091</v>
      </c>
      <c r="P214" s="31" t="s">
        <v>13</v>
      </c>
      <c r="Q214" s="17" t="s">
        <v>16</v>
      </c>
      <c r="R214" s="38" t="s">
        <v>663</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293</v>
      </c>
      <c r="D215" s="16" t="s">
        <v>294</v>
      </c>
      <c r="E215" s="16">
        <v>7</v>
      </c>
      <c r="F215" s="15">
        <v>13.57</v>
      </c>
      <c r="G215" s="15">
        <v>12.88</v>
      </c>
      <c r="H215" s="15">
        <v>12.19</v>
      </c>
      <c r="I215" s="14"/>
      <c r="J215" s="15">
        <v>14.95</v>
      </c>
      <c r="K215" s="15">
        <v>16.32</v>
      </c>
      <c r="L215" s="15">
        <v>18.53</v>
      </c>
      <c r="M215" s="54"/>
      <c r="N215" s="15">
        <v>56.286370042000001</v>
      </c>
      <c r="O215" s="15">
        <v>1.7984095</v>
      </c>
      <c r="P215" s="15" t="s">
        <v>16</v>
      </c>
      <c r="Q215" s="16" t="s">
        <v>16</v>
      </c>
      <c r="R215" s="37" t="s">
        <v>664</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293</v>
      </c>
      <c r="D216" s="17" t="s">
        <v>295</v>
      </c>
      <c r="E216" s="17">
        <v>10</v>
      </c>
      <c r="F216" s="14">
        <v>40.299999999999997</v>
      </c>
      <c r="G216" s="14">
        <v>38.26</v>
      </c>
      <c r="H216" s="14">
        <v>36.229999999999997</v>
      </c>
      <c r="I216" s="14"/>
      <c r="J216" s="14">
        <v>44.49</v>
      </c>
      <c r="K216" s="14">
        <v>48.55</v>
      </c>
      <c r="L216" s="14">
        <v>55.13</v>
      </c>
      <c r="M216" s="54"/>
      <c r="N216" s="14">
        <v>56.766180536</v>
      </c>
      <c r="O216" s="31">
        <v>56.993148591000001</v>
      </c>
      <c r="P216" s="31" t="s">
        <v>16</v>
      </c>
      <c r="Q216" s="17" t="s">
        <v>16</v>
      </c>
      <c r="R216" s="38" t="s">
        <v>665</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296</v>
      </c>
      <c r="D217" s="16" t="s">
        <v>297</v>
      </c>
      <c r="E217" s="16">
        <v>4</v>
      </c>
      <c r="F217" s="15">
        <v>275.64999999999998</v>
      </c>
      <c r="G217" s="15">
        <v>244.11</v>
      </c>
      <c r="H217" s="15">
        <v>212.57</v>
      </c>
      <c r="I217" s="14"/>
      <c r="J217" s="15">
        <v>286</v>
      </c>
      <c r="K217" s="15">
        <v>349.07</v>
      </c>
      <c r="L217" s="15">
        <v>451.14</v>
      </c>
      <c r="M217" s="54"/>
      <c r="N217" s="15">
        <v>44.143457419999997</v>
      </c>
      <c r="O217" s="15">
        <v>25.260697099000001</v>
      </c>
      <c r="P217" s="15" t="s">
        <v>16</v>
      </c>
      <c r="Q217" s="16" t="s">
        <v>13</v>
      </c>
      <c r="R217" s="37" t="s">
        <v>666</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298</v>
      </c>
      <c r="D218" s="17" t="s">
        <v>299</v>
      </c>
      <c r="E218" s="17">
        <v>2</v>
      </c>
      <c r="F218" s="14">
        <v>29.51</v>
      </c>
      <c r="G218" s="14">
        <v>25.43</v>
      </c>
      <c r="H218" s="14">
        <v>21.35</v>
      </c>
      <c r="I218" s="14"/>
      <c r="J218" s="14">
        <v>30.06</v>
      </c>
      <c r="K218" s="14">
        <v>38.21</v>
      </c>
      <c r="L218" s="14">
        <v>51.41</v>
      </c>
      <c r="M218" s="54"/>
      <c r="N218" s="14">
        <v>44.369391737999997</v>
      </c>
      <c r="O218" s="31">
        <v>4.3692300455000002</v>
      </c>
      <c r="P218" s="31" t="s">
        <v>13</v>
      </c>
      <c r="Q218" s="17" t="s">
        <v>13</v>
      </c>
      <c r="R218" s="38" t="s">
        <v>667</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300</v>
      </c>
      <c r="D219" s="16" t="s">
        <v>301</v>
      </c>
      <c r="E219" s="16">
        <v>4</v>
      </c>
      <c r="F219" s="15">
        <v>34.21</v>
      </c>
      <c r="G219" s="15">
        <v>31.4</v>
      </c>
      <c r="H219" s="15">
        <v>28.59</v>
      </c>
      <c r="I219" s="14"/>
      <c r="J219" s="15">
        <v>41.22</v>
      </c>
      <c r="K219" s="15">
        <v>46.83</v>
      </c>
      <c r="L219" s="15">
        <v>55.92</v>
      </c>
      <c r="M219" s="54"/>
      <c r="N219" s="15">
        <v>53.398285868999999</v>
      </c>
      <c r="O219" s="15">
        <v>165.88868744999999</v>
      </c>
      <c r="P219" s="15" t="s">
        <v>13</v>
      </c>
      <c r="Q219" s="16" t="s">
        <v>16</v>
      </c>
      <c r="R219" s="37" t="s">
        <v>668</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302</v>
      </c>
      <c r="D220" s="17" t="s">
        <v>303</v>
      </c>
      <c r="E220" s="17">
        <v>7</v>
      </c>
      <c r="F220" s="14">
        <v>34.369999999999997</v>
      </c>
      <c r="G220" s="14">
        <v>30.96</v>
      </c>
      <c r="H220" s="14">
        <v>27.56</v>
      </c>
      <c r="I220" s="14"/>
      <c r="J220" s="14">
        <v>37.94</v>
      </c>
      <c r="K220" s="14">
        <v>44.74</v>
      </c>
      <c r="L220" s="14">
        <v>55.75</v>
      </c>
      <c r="M220" s="54"/>
      <c r="N220" s="14">
        <v>45.299651705999999</v>
      </c>
      <c r="O220" s="31">
        <v>86.569198772999997</v>
      </c>
      <c r="P220" s="31" t="s">
        <v>16</v>
      </c>
      <c r="Q220" s="17" t="s">
        <v>16</v>
      </c>
      <c r="R220" s="38" t="s">
        <v>669</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304</v>
      </c>
      <c r="D221" s="16" t="s">
        <v>305</v>
      </c>
      <c r="E221" s="16">
        <v>4</v>
      </c>
      <c r="F221" s="15">
        <v>64.8</v>
      </c>
      <c r="G221" s="15">
        <v>59.57</v>
      </c>
      <c r="H221" s="15">
        <v>54.34</v>
      </c>
      <c r="I221" s="14"/>
      <c r="J221" s="15">
        <v>70.430000000000007</v>
      </c>
      <c r="K221" s="15">
        <v>80.88</v>
      </c>
      <c r="L221" s="15">
        <v>97.8</v>
      </c>
      <c r="M221" s="54"/>
      <c r="N221" s="15">
        <v>49.959646526</v>
      </c>
      <c r="O221" s="15">
        <v>58.546348252000001</v>
      </c>
      <c r="P221" s="15" t="s">
        <v>13</v>
      </c>
      <c r="Q221" s="16" t="s">
        <v>16</v>
      </c>
      <c r="R221" s="37" t="s">
        <v>670</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671</v>
      </c>
      <c r="D222" s="17" t="s">
        <v>672</v>
      </c>
      <c r="E222" s="17">
        <v>9</v>
      </c>
      <c r="F222" s="14">
        <v>177.51</v>
      </c>
      <c r="G222" s="14">
        <v>159.77000000000001</v>
      </c>
      <c r="H222" s="14">
        <v>142.04</v>
      </c>
      <c r="I222" s="14"/>
      <c r="J222" s="14">
        <v>192.99</v>
      </c>
      <c r="K222" s="14">
        <v>228.45</v>
      </c>
      <c r="L222" s="14">
        <v>285.85000000000002</v>
      </c>
      <c r="M222" s="54"/>
      <c r="N222" s="14">
        <v>61.656897026000003</v>
      </c>
      <c r="O222" s="31">
        <v>4.2147225276999993</v>
      </c>
      <c r="P222" s="31" t="s">
        <v>16</v>
      </c>
      <c r="Q222" s="17" t="s">
        <v>16</v>
      </c>
      <c r="R222" s="38" t="s">
        <v>673</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306</v>
      </c>
      <c r="D223" s="16" t="s">
        <v>307</v>
      </c>
      <c r="E223" s="16">
        <v>4</v>
      </c>
      <c r="F223" s="15">
        <v>22.47</v>
      </c>
      <c r="G223" s="15">
        <v>20.260000000000002</v>
      </c>
      <c r="H223" s="15">
        <v>18.05</v>
      </c>
      <c r="I223" s="14"/>
      <c r="J223" s="15">
        <v>28.05</v>
      </c>
      <c r="K223" s="15">
        <v>32.46</v>
      </c>
      <c r="L223" s="15">
        <v>39.61</v>
      </c>
      <c r="M223" s="54"/>
      <c r="N223" s="15">
        <v>53.664384702</v>
      </c>
      <c r="O223" s="15">
        <v>114.62966563000001</v>
      </c>
      <c r="P223" s="15" t="s">
        <v>13</v>
      </c>
      <c r="Q223" s="16" t="s">
        <v>16</v>
      </c>
      <c r="R223" s="37" t="s">
        <v>674</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308</v>
      </c>
      <c r="D224" s="17" t="s">
        <v>309</v>
      </c>
      <c r="E224" s="17">
        <v>5</v>
      </c>
      <c r="F224" s="14">
        <v>28.5</v>
      </c>
      <c r="G224" s="14">
        <v>25.05</v>
      </c>
      <c r="H224" s="14">
        <v>21.6</v>
      </c>
      <c r="I224" s="14"/>
      <c r="J224" s="14">
        <v>37.96</v>
      </c>
      <c r="K224" s="14">
        <v>44.85</v>
      </c>
      <c r="L224" s="14">
        <v>56.01</v>
      </c>
      <c r="M224" s="54"/>
      <c r="N224" s="14">
        <v>47.005698744999997</v>
      </c>
      <c r="O224" s="31">
        <v>139.03768854999998</v>
      </c>
      <c r="P224" s="31" t="s">
        <v>13</v>
      </c>
      <c r="Q224" s="17" t="s">
        <v>16</v>
      </c>
      <c r="R224" s="38" t="s">
        <v>675</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310</v>
      </c>
      <c r="D225" s="16" t="s">
        <v>311</v>
      </c>
      <c r="E225" s="16">
        <v>1</v>
      </c>
      <c r="F225" s="15">
        <v>14.95</v>
      </c>
      <c r="G225" s="15">
        <v>13.96</v>
      </c>
      <c r="H225" s="15">
        <v>12.98</v>
      </c>
      <c r="I225" s="14"/>
      <c r="J225" s="15">
        <v>15.35</v>
      </c>
      <c r="K225" s="15">
        <v>17.309999999999999</v>
      </c>
      <c r="L225" s="15">
        <v>20.49</v>
      </c>
      <c r="M225" s="54"/>
      <c r="N225" s="15">
        <v>48.027467379999997</v>
      </c>
      <c r="O225" s="15">
        <v>8.9055293636000012</v>
      </c>
      <c r="P225" s="15" t="s">
        <v>13</v>
      </c>
      <c r="Q225" s="16" t="s">
        <v>13</v>
      </c>
      <c r="R225" s="37" t="s">
        <v>676</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677</v>
      </c>
      <c r="D226" s="17" t="s">
        <v>678</v>
      </c>
      <c r="E226" s="17">
        <v>7</v>
      </c>
      <c r="F226" s="14">
        <v>4.2699999999999996</v>
      </c>
      <c r="G226" s="14">
        <v>3.18</v>
      </c>
      <c r="H226" s="14">
        <v>2.09</v>
      </c>
      <c r="I226" s="14"/>
      <c r="J226" s="14">
        <v>7.37</v>
      </c>
      <c r="K226" s="14">
        <v>9.5399999999999991</v>
      </c>
      <c r="L226" s="14">
        <v>13.06</v>
      </c>
      <c r="M226" s="54"/>
      <c r="N226" s="14">
        <v>60.160265295999999</v>
      </c>
      <c r="O226" s="31">
        <v>1.1804980909</v>
      </c>
      <c r="P226" s="31" t="s">
        <v>13</v>
      </c>
      <c r="Q226" s="17" t="s">
        <v>16</v>
      </c>
      <c r="R226" s="38" t="s">
        <v>679</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312</v>
      </c>
      <c r="D227" s="16" t="s">
        <v>313</v>
      </c>
      <c r="E227" s="16">
        <v>7</v>
      </c>
      <c r="F227" s="15">
        <v>14.27</v>
      </c>
      <c r="G227" s="15">
        <v>12.58</v>
      </c>
      <c r="H227" s="15">
        <v>10.9</v>
      </c>
      <c r="I227" s="14"/>
      <c r="J227" s="15">
        <v>16.03</v>
      </c>
      <c r="K227" s="15">
        <v>19.39</v>
      </c>
      <c r="L227" s="15">
        <v>24.83</v>
      </c>
      <c r="M227" s="54"/>
      <c r="N227" s="15">
        <v>48.067460842999999</v>
      </c>
      <c r="O227" s="15">
        <v>12.065338000000001</v>
      </c>
      <c r="P227" s="15" t="s">
        <v>16</v>
      </c>
      <c r="Q227" s="16" t="s">
        <v>16</v>
      </c>
      <c r="R227" s="37" t="s">
        <v>680</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314</v>
      </c>
      <c r="D228" s="17" t="s">
        <v>315</v>
      </c>
      <c r="E228" s="17">
        <v>10</v>
      </c>
      <c r="F228" s="14">
        <v>27.76</v>
      </c>
      <c r="G228" s="14">
        <v>25.5</v>
      </c>
      <c r="H228" s="14">
        <v>23.24</v>
      </c>
      <c r="I228" s="14"/>
      <c r="J228" s="14">
        <v>30.81</v>
      </c>
      <c r="K228" s="14">
        <v>35.32</v>
      </c>
      <c r="L228" s="14">
        <v>42.62</v>
      </c>
      <c r="M228" s="54"/>
      <c r="N228" s="14">
        <v>79.340206018000003</v>
      </c>
      <c r="O228" s="31">
        <v>144.02184181999999</v>
      </c>
      <c r="P228" s="31" t="s">
        <v>16</v>
      </c>
      <c r="Q228" s="17" t="s">
        <v>16</v>
      </c>
      <c r="R228" s="38" t="s">
        <v>681</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316</v>
      </c>
      <c r="D229" s="16" t="s">
        <v>317</v>
      </c>
      <c r="E229" s="16">
        <v>9</v>
      </c>
      <c r="F229" s="15">
        <v>5.74</v>
      </c>
      <c r="G229" s="15">
        <v>4.9400000000000004</v>
      </c>
      <c r="H229" s="15">
        <v>4.1500000000000004</v>
      </c>
      <c r="I229" s="14"/>
      <c r="J229" s="15">
        <v>7.76</v>
      </c>
      <c r="K229" s="15">
        <v>9.34</v>
      </c>
      <c r="L229" s="15">
        <v>11.9</v>
      </c>
      <c r="M229" s="54"/>
      <c r="N229" s="15">
        <v>51.990176321</v>
      </c>
      <c r="O229" s="15">
        <v>3.8347976364000003</v>
      </c>
      <c r="P229" s="15" t="s">
        <v>16</v>
      </c>
      <c r="Q229" s="16" t="s">
        <v>16</v>
      </c>
      <c r="R229" s="37" t="s">
        <v>682</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318</v>
      </c>
      <c r="D230" s="17" t="s">
        <v>319</v>
      </c>
      <c r="E230" s="17">
        <v>2</v>
      </c>
      <c r="F230" s="14">
        <v>59.41</v>
      </c>
      <c r="G230" s="14">
        <v>55.15</v>
      </c>
      <c r="H230" s="14">
        <v>50.9</v>
      </c>
      <c r="I230" s="14"/>
      <c r="J230" s="14">
        <v>60.35</v>
      </c>
      <c r="K230" s="14">
        <v>68.849999999999994</v>
      </c>
      <c r="L230" s="14">
        <v>82.62</v>
      </c>
      <c r="M230" s="54"/>
      <c r="N230" s="14">
        <v>46.226840484999997</v>
      </c>
      <c r="O230" s="31">
        <v>8.9574339999999992</v>
      </c>
      <c r="P230" s="31" t="s">
        <v>13</v>
      </c>
      <c r="Q230" s="17" t="s">
        <v>13</v>
      </c>
      <c r="R230" s="38" t="s">
        <v>683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320</v>
      </c>
      <c r="D231" s="16" t="s">
        <v>345</v>
      </c>
      <c r="E231" s="16">
        <v>3</v>
      </c>
      <c r="F231" s="15">
        <v>7.57</v>
      </c>
      <c r="G231" s="15">
        <v>6.07</v>
      </c>
      <c r="H231" s="15">
        <v>4.58</v>
      </c>
      <c r="I231" s="14"/>
      <c r="J231" s="15">
        <v>7.94</v>
      </c>
      <c r="K231" s="15">
        <v>10.92</v>
      </c>
      <c r="L231" s="15">
        <v>15.75</v>
      </c>
      <c r="M231" s="54"/>
      <c r="N231" s="15">
        <v>32.287538888</v>
      </c>
      <c r="O231" s="15">
        <v>4.2850697272999998</v>
      </c>
      <c r="P231" s="15" t="s">
        <v>16</v>
      </c>
      <c r="Q231" s="16" t="s">
        <v>13</v>
      </c>
      <c r="R231" s="37" t="s">
        <v>684</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320</v>
      </c>
      <c r="D232" s="17" t="s">
        <v>321</v>
      </c>
      <c r="E232" s="17">
        <v>3</v>
      </c>
      <c r="F232" s="14">
        <v>8.3699999999999992</v>
      </c>
      <c r="G232" s="14">
        <v>6.48</v>
      </c>
      <c r="H232" s="14">
        <v>4.5999999999999996</v>
      </c>
      <c r="I232" s="14"/>
      <c r="J232" s="14">
        <v>8.74</v>
      </c>
      <c r="K232" s="14">
        <v>12.5</v>
      </c>
      <c r="L232" s="14">
        <v>18.600000000000001</v>
      </c>
      <c r="M232" s="54"/>
      <c r="N232" s="14">
        <v>32.194908460999997</v>
      </c>
      <c r="O232" s="31">
        <v>126.13880213</v>
      </c>
      <c r="P232" s="31" t="s">
        <v>16</v>
      </c>
      <c r="Q232" s="17" t="s">
        <v>13</v>
      </c>
      <c r="R232" s="38" t="s">
        <v>685</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322</v>
      </c>
      <c r="D233" s="16" t="s">
        <v>323</v>
      </c>
      <c r="E233" s="16">
        <v>3</v>
      </c>
      <c r="F233" s="15">
        <v>75.790000000000006</v>
      </c>
      <c r="G233" s="15">
        <v>70.94</v>
      </c>
      <c r="H233" s="15">
        <v>66.09</v>
      </c>
      <c r="I233" s="14"/>
      <c r="J233" s="15">
        <v>77.599999999999994</v>
      </c>
      <c r="K233" s="15">
        <v>87.29</v>
      </c>
      <c r="L233" s="15">
        <v>102.98</v>
      </c>
      <c r="M233" s="54"/>
      <c r="N233" s="15">
        <v>31.728799460000001</v>
      </c>
      <c r="O233" s="15">
        <v>1343.7420365</v>
      </c>
      <c r="P233" s="15" t="s">
        <v>16</v>
      </c>
      <c r="Q233" s="16" t="s">
        <v>13</v>
      </c>
      <c r="R233" s="37" t="s">
        <v>686</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324</v>
      </c>
      <c r="D234" s="17" t="s">
        <v>325</v>
      </c>
      <c r="E234" s="17">
        <v>0</v>
      </c>
      <c r="F234" s="14">
        <v>17.010000000000002</v>
      </c>
      <c r="G234" s="14">
        <v>15.48</v>
      </c>
      <c r="H234" s="14">
        <v>13.96</v>
      </c>
      <c r="I234" s="14"/>
      <c r="J234" s="14">
        <v>17.600000000000001</v>
      </c>
      <c r="K234" s="14">
        <v>20.64</v>
      </c>
      <c r="L234" s="14">
        <v>25.56</v>
      </c>
      <c r="M234" s="54"/>
      <c r="N234" s="14">
        <v>40.618576054000002</v>
      </c>
      <c r="O234" s="31">
        <v>4.2390116818000001</v>
      </c>
      <c r="P234" s="31" t="s">
        <v>13</v>
      </c>
      <c r="Q234" s="17" t="s">
        <v>13</v>
      </c>
      <c r="R234" s="38" t="s">
        <v>687</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326</v>
      </c>
      <c r="D235" s="16" t="s">
        <v>327</v>
      </c>
      <c r="E235" s="16">
        <v>6</v>
      </c>
      <c r="F235" s="15">
        <v>2.84</v>
      </c>
      <c r="G235" s="15">
        <v>2.23</v>
      </c>
      <c r="H235" s="15">
        <v>1.62</v>
      </c>
      <c r="I235" s="14"/>
      <c r="J235" s="15">
        <v>4.6399999999999997</v>
      </c>
      <c r="K235" s="15">
        <v>5.85</v>
      </c>
      <c r="L235" s="15">
        <v>7.81</v>
      </c>
      <c r="M235" s="54"/>
      <c r="N235" s="15">
        <v>52.953364647000001</v>
      </c>
      <c r="O235" s="15">
        <v>33.561960454999998</v>
      </c>
      <c r="P235" s="15" t="s">
        <v>13</v>
      </c>
      <c r="Q235" s="16" t="s">
        <v>16</v>
      </c>
      <c r="R235" s="37" t="s">
        <v>688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328</v>
      </c>
      <c r="D236" s="17" t="s">
        <v>329</v>
      </c>
      <c r="E236" s="17">
        <v>10</v>
      </c>
      <c r="F236" s="14">
        <v>29.66</v>
      </c>
      <c r="G236" s="14">
        <v>27.64</v>
      </c>
      <c r="H236" s="14">
        <v>25.63</v>
      </c>
      <c r="I236" s="14"/>
      <c r="J236" s="14">
        <v>33.65</v>
      </c>
      <c r="K236" s="14">
        <v>37.67</v>
      </c>
      <c r="L236" s="14">
        <v>44.19</v>
      </c>
      <c r="M236" s="54"/>
      <c r="N236" s="14">
        <v>68.179248865999995</v>
      </c>
      <c r="O236" s="31">
        <v>229.65928132000002</v>
      </c>
      <c r="P236" s="31" t="s">
        <v>16</v>
      </c>
      <c r="Q236" s="17" t="s">
        <v>16</v>
      </c>
      <c r="R236" s="38" t="s">
        <v>689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330</v>
      </c>
      <c r="D237" s="16" t="s">
        <v>331</v>
      </c>
      <c r="E237" s="16">
        <v>0</v>
      </c>
      <c r="F237" s="15">
        <v>12.99</v>
      </c>
      <c r="G237" s="15">
        <v>11.88</v>
      </c>
      <c r="H237" s="15">
        <v>10.78</v>
      </c>
      <c r="I237" s="14"/>
      <c r="J237" s="15">
        <v>13.38</v>
      </c>
      <c r="K237" s="15">
        <v>15.58</v>
      </c>
      <c r="L237" s="15">
        <v>19.14</v>
      </c>
      <c r="M237" s="54"/>
      <c r="N237" s="15">
        <v>42.740563385000002</v>
      </c>
      <c r="O237" s="15">
        <v>8.4802826364000001</v>
      </c>
      <c r="P237" s="15" t="s">
        <v>13</v>
      </c>
      <c r="Q237" s="16" t="s">
        <v>13</v>
      </c>
      <c r="R237" s="37" t="s">
        <v>690</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332</v>
      </c>
      <c r="D238" s="17" t="s">
        <v>333</v>
      </c>
      <c r="E238" s="17">
        <v>6</v>
      </c>
      <c r="F238" s="14">
        <v>22.45</v>
      </c>
      <c r="G238" s="14">
        <v>18.84</v>
      </c>
      <c r="H238" s="14">
        <v>15.23</v>
      </c>
      <c r="I238" s="14"/>
      <c r="J238" s="14">
        <v>31.71</v>
      </c>
      <c r="K238" s="14">
        <v>38.92</v>
      </c>
      <c r="L238" s="14">
        <v>50.59</v>
      </c>
      <c r="M238" s="54"/>
      <c r="N238" s="14">
        <v>55.693573864999998</v>
      </c>
      <c r="O238" s="31">
        <v>58.680184226999998</v>
      </c>
      <c r="P238" s="31" t="s">
        <v>13</v>
      </c>
      <c r="Q238" s="17" t="s">
        <v>16</v>
      </c>
      <c r="R238" s="38" t="s">
        <v>691</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334</v>
      </c>
      <c r="D239" s="16" t="s">
        <v>335</v>
      </c>
      <c r="E239" s="16">
        <v>0</v>
      </c>
      <c r="F239" s="15">
        <v>13.79</v>
      </c>
      <c r="G239" s="15">
        <v>12.14</v>
      </c>
      <c r="H239" s="15">
        <v>10.5</v>
      </c>
      <c r="I239" s="14"/>
      <c r="J239" s="15">
        <v>14.02</v>
      </c>
      <c r="K239" s="15">
        <v>17.3</v>
      </c>
      <c r="L239" s="15">
        <v>22.61</v>
      </c>
      <c r="M239" s="54"/>
      <c r="N239" s="15">
        <v>29.921068973000001</v>
      </c>
      <c r="O239" s="15">
        <v>16.999338954999999</v>
      </c>
      <c r="P239" s="15" t="s">
        <v>13</v>
      </c>
      <c r="Q239" s="16" t="s">
        <v>13</v>
      </c>
      <c r="R239" s="37" t="s">
        <v>692</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336</v>
      </c>
      <c r="D240" s="17" t="s">
        <v>337</v>
      </c>
      <c r="E240" s="17">
        <v>7</v>
      </c>
      <c r="F240" s="14">
        <v>45.76</v>
      </c>
      <c r="G240" s="14">
        <v>42.04</v>
      </c>
      <c r="H240" s="14">
        <v>38.33</v>
      </c>
      <c r="I240" s="14"/>
      <c r="J240" s="14">
        <v>53.21</v>
      </c>
      <c r="K240" s="14">
        <v>60.63</v>
      </c>
      <c r="L240" s="14">
        <v>72.66</v>
      </c>
      <c r="M240" s="54"/>
      <c r="N240" s="14">
        <v>54.058628227</v>
      </c>
      <c r="O240" s="31">
        <v>320.83208486000001</v>
      </c>
      <c r="P240" s="31" t="s">
        <v>16</v>
      </c>
      <c r="Q240" s="17" t="s">
        <v>16</v>
      </c>
      <c r="R240" s="38" t="s">
        <v>693</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694</v>
      </c>
      <c r="D241" s="16" t="s">
        <v>695</v>
      </c>
      <c r="E241" s="16">
        <v>3</v>
      </c>
      <c r="F241" s="15">
        <v>2630.1</v>
      </c>
      <c r="G241" s="15">
        <v>1739.34</v>
      </c>
      <c r="H241" s="15">
        <v>848.58</v>
      </c>
      <c r="I241" s="14"/>
      <c r="J241" s="15">
        <v>2806.38</v>
      </c>
      <c r="K241" s="15">
        <v>4587.8900000000003</v>
      </c>
      <c r="L241" s="15">
        <v>7470.6</v>
      </c>
      <c r="M241" s="54"/>
      <c r="N241" s="15">
        <v>38.264311689000003</v>
      </c>
      <c r="O241" s="15">
        <v>4.9712081367999996</v>
      </c>
      <c r="P241" s="15" t="s">
        <v>16</v>
      </c>
      <c r="Q241" s="16" t="s">
        <v>13</v>
      </c>
      <c r="R241" s="37" t="s">
        <v>696</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338</v>
      </c>
      <c r="D242" s="17" t="s">
        <v>339</v>
      </c>
      <c r="E242" s="17">
        <v>4</v>
      </c>
      <c r="F242" s="14">
        <v>8.2799999999999994</v>
      </c>
      <c r="G242" s="14">
        <v>7.62</v>
      </c>
      <c r="H242" s="14">
        <v>6.96</v>
      </c>
      <c r="I242" s="14"/>
      <c r="J242" s="14">
        <v>9.4499999999999993</v>
      </c>
      <c r="K242" s="14">
        <v>10.76</v>
      </c>
      <c r="L242" s="14">
        <v>12.88</v>
      </c>
      <c r="M242" s="54"/>
      <c r="N242" s="14">
        <v>72.263294203000001</v>
      </c>
      <c r="O242" s="31">
        <v>2.6883325</v>
      </c>
      <c r="P242" s="31" t="s">
        <v>13</v>
      </c>
      <c r="Q242" s="17" t="s">
        <v>16</v>
      </c>
      <c r="R242" s="38" t="s">
        <v>697</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340</v>
      </c>
      <c r="D243" s="16" t="s">
        <v>341</v>
      </c>
      <c r="E243" s="16">
        <v>4</v>
      </c>
      <c r="F243" s="15" t="s">
        <v>29</v>
      </c>
      <c r="G243" s="15" t="s">
        <v>29</v>
      </c>
      <c r="H243" s="15" t="s">
        <v>29</v>
      </c>
      <c r="I243" s="14"/>
      <c r="J243" s="15" t="s">
        <v>29</v>
      </c>
      <c r="K243" s="15" t="s">
        <v>29</v>
      </c>
      <c r="L243" s="15" t="s">
        <v>29</v>
      </c>
      <c r="M243" s="54"/>
      <c r="N243" s="15" t="s">
        <v>29</v>
      </c>
      <c r="O243" s="15" t="s">
        <v>29</v>
      </c>
      <c r="P243" s="15" t="s">
        <v>29</v>
      </c>
      <c r="Q243" s="16" t="s">
        <v>29</v>
      </c>
      <c r="R243" s="37" t="s">
        <v>30</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342</v>
      </c>
      <c r="D244" s="17" t="s">
        <v>343</v>
      </c>
      <c r="E244" s="17">
        <v>0</v>
      </c>
      <c r="F244" s="14">
        <v>8.24</v>
      </c>
      <c r="G244" s="14">
        <v>6.75</v>
      </c>
      <c r="H244" s="14">
        <v>5.26</v>
      </c>
      <c r="I244" s="14"/>
      <c r="J244" s="14">
        <v>8.76</v>
      </c>
      <c r="K244" s="14">
        <v>11.73</v>
      </c>
      <c r="L244" s="14">
        <v>16.55</v>
      </c>
      <c r="M244" s="54"/>
      <c r="N244" s="14">
        <v>34.822105923999999</v>
      </c>
      <c r="O244" s="31">
        <v>31.089435591000001</v>
      </c>
      <c r="P244" s="31" t="s">
        <v>13</v>
      </c>
      <c r="Q244" s="17" t="s">
        <v>13</v>
      </c>
      <c r="R244" s="38" t="s">
        <v>698</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699</v>
      </c>
      <c r="D245" s="16" t="s">
        <v>700</v>
      </c>
      <c r="E245" s="16">
        <v>10</v>
      </c>
      <c r="F245" s="15">
        <v>90.08</v>
      </c>
      <c r="G245" s="15">
        <v>84.88</v>
      </c>
      <c r="H245" s="15">
        <v>79.69</v>
      </c>
      <c r="I245" s="14"/>
      <c r="J245" s="15">
        <v>104.8</v>
      </c>
      <c r="K245" s="15">
        <v>115.18</v>
      </c>
      <c r="L245" s="15">
        <v>131.97999999999999</v>
      </c>
      <c r="M245" s="54"/>
      <c r="N245" s="15">
        <v>51.442597259999999</v>
      </c>
      <c r="O245" s="15">
        <v>11.551781021</v>
      </c>
      <c r="P245" s="15" t="s">
        <v>16</v>
      </c>
      <c r="Q245" s="16" t="s">
        <v>16</v>
      </c>
      <c r="R245" s="37" t="s">
        <v>701</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405</v>
      </c>
      <c r="D246" s="17" t="s">
        <v>406</v>
      </c>
      <c r="E246" s="17">
        <v>1</v>
      </c>
      <c r="F246" s="14">
        <v>101.61</v>
      </c>
      <c r="G246" s="14">
        <v>92.32</v>
      </c>
      <c r="H246" s="14">
        <v>83.03</v>
      </c>
      <c r="I246" s="14"/>
      <c r="J246" s="14">
        <v>104.88</v>
      </c>
      <c r="K246" s="14">
        <v>123.45</v>
      </c>
      <c r="L246" s="14">
        <v>153.51</v>
      </c>
      <c r="M246" s="54"/>
      <c r="N246" s="14">
        <v>48.845588773000003</v>
      </c>
      <c r="O246" s="31">
        <v>2.5350281249999997</v>
      </c>
      <c r="P246" s="31" t="s">
        <v>13</v>
      </c>
      <c r="Q246" s="17" t="s">
        <v>13</v>
      </c>
      <c r="R246" s="38" t="s">
        <v>702</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420</v>
      </c>
      <c r="D247" s="16" t="s">
        <v>421</v>
      </c>
      <c r="E247" s="16">
        <v>7</v>
      </c>
      <c r="F247" s="15">
        <v>175.67</v>
      </c>
      <c r="G247" s="15">
        <v>165.73</v>
      </c>
      <c r="H247" s="15">
        <v>155.80000000000001</v>
      </c>
      <c r="I247" s="14"/>
      <c r="J247" s="15">
        <v>203.69</v>
      </c>
      <c r="K247" s="15">
        <v>223.55</v>
      </c>
      <c r="L247" s="15">
        <v>255.7</v>
      </c>
      <c r="M247" s="54"/>
      <c r="N247" s="15">
        <v>50.645503947999998</v>
      </c>
      <c r="O247" s="15">
        <v>6.7383719940999995</v>
      </c>
      <c r="P247" s="15" t="s">
        <v>16</v>
      </c>
      <c r="Q247" s="16" t="s">
        <v>16</v>
      </c>
      <c r="R247" s="37" t="s">
        <v>703</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704</v>
      </c>
      <c r="D248" s="17" t="s">
        <v>705</v>
      </c>
      <c r="E248" s="17">
        <v>6</v>
      </c>
      <c r="F248" s="14">
        <v>38.61</v>
      </c>
      <c r="G248" s="14">
        <v>35.06</v>
      </c>
      <c r="H248" s="14">
        <v>31.52</v>
      </c>
      <c r="I248" s="14"/>
      <c r="J248" s="14">
        <v>47.77</v>
      </c>
      <c r="K248" s="14">
        <v>54.85</v>
      </c>
      <c r="L248" s="14">
        <v>66.31</v>
      </c>
      <c r="M248" s="54"/>
      <c r="N248" s="14">
        <v>52.356940579000003</v>
      </c>
      <c r="O248" s="31">
        <v>3.0701906244999999</v>
      </c>
      <c r="P248" s="31" t="s">
        <v>13</v>
      </c>
      <c r="Q248" s="17" t="s">
        <v>16</v>
      </c>
      <c r="R248" s="38" t="s">
        <v>706</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707</v>
      </c>
      <c r="D249" s="16" t="s">
        <v>708</v>
      </c>
      <c r="E249" s="16">
        <v>4</v>
      </c>
      <c r="F249" s="15">
        <v>96.68</v>
      </c>
      <c r="G249" s="15">
        <v>91.27</v>
      </c>
      <c r="H249" s="15">
        <v>85.86</v>
      </c>
      <c r="I249" s="14"/>
      <c r="J249" s="15">
        <v>98.45</v>
      </c>
      <c r="K249" s="15">
        <v>109.26</v>
      </c>
      <c r="L249" s="15">
        <v>126.75</v>
      </c>
      <c r="M249" s="54"/>
      <c r="N249" s="15">
        <v>43.262860173</v>
      </c>
      <c r="O249" s="15">
        <v>2.0945984159000002</v>
      </c>
      <c r="P249" s="15" t="s">
        <v>16</v>
      </c>
      <c r="Q249" s="16" t="s">
        <v>13</v>
      </c>
      <c r="R249" s="37" t="s">
        <v>709</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425</v>
      </c>
      <c r="D250" s="17" t="s">
        <v>426</v>
      </c>
      <c r="E250" s="17">
        <v>0</v>
      </c>
      <c r="F250" s="14">
        <v>38.229999999999997</v>
      </c>
      <c r="G250" s="14">
        <v>34.9</v>
      </c>
      <c r="H250" s="14">
        <v>31.58</v>
      </c>
      <c r="I250" s="14"/>
      <c r="J250" s="14">
        <v>39.9</v>
      </c>
      <c r="K250" s="14">
        <v>46.54</v>
      </c>
      <c r="L250" s="14">
        <v>57.3</v>
      </c>
      <c r="M250" s="54"/>
      <c r="N250" s="14">
        <v>34.439369622000001</v>
      </c>
      <c r="O250" s="31">
        <v>1.4571248318000001</v>
      </c>
      <c r="P250" s="31" t="s">
        <v>13</v>
      </c>
      <c r="Q250" s="17" t="s">
        <v>13</v>
      </c>
      <c r="R250" s="38" t="s">
        <v>710</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711</v>
      </c>
      <c r="D251" s="16" t="s">
        <v>712</v>
      </c>
      <c r="E251" s="16">
        <v>0</v>
      </c>
      <c r="F251" s="15">
        <v>39.01</v>
      </c>
      <c r="G251" s="15">
        <v>32.99</v>
      </c>
      <c r="H251" s="15">
        <v>26.98</v>
      </c>
      <c r="I251" s="14"/>
      <c r="J251" s="15">
        <v>41.12</v>
      </c>
      <c r="K251" s="15">
        <v>53.14</v>
      </c>
      <c r="L251" s="15">
        <v>72.61</v>
      </c>
      <c r="M251" s="54"/>
      <c r="N251" s="15">
        <v>35.059746294</v>
      </c>
      <c r="O251" s="15">
        <v>1.0087548404</v>
      </c>
      <c r="P251" s="15" t="s">
        <v>13</v>
      </c>
      <c r="Q251" s="16" t="s">
        <v>13</v>
      </c>
      <c r="R251" s="37" t="s">
        <v>713</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c r="D252" s="17"/>
      <c r="E252" s="17"/>
      <c r="F252" s="14"/>
      <c r="G252" s="14"/>
      <c r="H252" s="14"/>
      <c r="I252" s="14"/>
      <c r="J252" s="14"/>
      <c r="K252" s="14"/>
      <c r="L252" s="14"/>
      <c r="M252" s="54"/>
      <c r="N252" s="14"/>
      <c r="O252" s="31"/>
      <c r="P252" s="31"/>
      <c r="Q252" s="17"/>
      <c r="R252" s="38"/>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c r="D253" s="16"/>
      <c r="E253" s="16"/>
      <c r="F253" s="15"/>
      <c r="G253" s="15"/>
      <c r="H253" s="15"/>
      <c r="I253" s="14"/>
      <c r="J253" s="15"/>
      <c r="K253" s="15"/>
      <c r="L253" s="15"/>
      <c r="M253" s="54"/>
      <c r="N253" s="15"/>
      <c r="O253" s="15"/>
      <c r="P253" s="15"/>
      <c r="Q253" s="16"/>
      <c r="R253" s="37"/>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c r="D254" s="17"/>
      <c r="E254" s="17"/>
      <c r="F254" s="14"/>
      <c r="G254" s="14"/>
      <c r="H254" s="14"/>
      <c r="I254" s="14"/>
      <c r="J254" s="14"/>
      <c r="K254" s="14"/>
      <c r="L254" s="14"/>
      <c r="M254" s="54"/>
      <c r="N254" s="14"/>
      <c r="O254" s="31"/>
      <c r="P254" s="31"/>
      <c r="Q254" s="17"/>
      <c r="R254" s="38"/>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c r="D255" s="16"/>
      <c r="E255" s="16"/>
      <c r="F255" s="15"/>
      <c r="G255" s="15"/>
      <c r="H255" s="15"/>
      <c r="I255" s="14"/>
      <c r="J255" s="15"/>
      <c r="K255" s="15"/>
      <c r="L255" s="15"/>
      <c r="M255" s="54"/>
      <c r="N255" s="15"/>
      <c r="O255" s="15"/>
      <c r="P255" s="15"/>
      <c r="Q255" s="16"/>
      <c r="R255" s="37"/>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c r="D256" s="17"/>
      <c r="E256" s="17"/>
      <c r="F256" s="14"/>
      <c r="G256" s="14"/>
      <c r="H256" s="14"/>
      <c r="I256" s="14"/>
      <c r="J256" s="14"/>
      <c r="K256" s="14"/>
      <c r="L256" s="14"/>
      <c r="M256" s="54"/>
      <c r="N256" s="14"/>
      <c r="O256" s="31"/>
      <c r="P256" s="31"/>
      <c r="Q256" s="17"/>
      <c r="R256" s="38"/>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c r="D257" s="16"/>
      <c r="E257" s="16"/>
      <c r="F257" s="15"/>
      <c r="G257" s="15"/>
      <c r="H257" s="15"/>
      <c r="I257" s="14"/>
      <c r="J257" s="15"/>
      <c r="K257" s="15"/>
      <c r="L257" s="15"/>
      <c r="M257" s="54"/>
      <c r="N257" s="15"/>
      <c r="O257" s="15"/>
      <c r="P257" s="15"/>
      <c r="Q257" s="16"/>
      <c r="R257" s="37"/>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c r="D258" s="17"/>
      <c r="E258" s="17"/>
      <c r="F258" s="14"/>
      <c r="G258" s="14"/>
      <c r="H258" s="14"/>
      <c r="I258" s="14"/>
      <c r="J258" s="14"/>
      <c r="K258" s="14"/>
      <c r="L258" s="14"/>
      <c r="M258" s="54"/>
      <c r="N258" s="14"/>
      <c r="O258" s="31"/>
      <c r="P258" s="31"/>
      <c r="Q258" s="17"/>
      <c r="R258" s="38"/>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c r="D259" s="16"/>
      <c r="E259" s="16"/>
      <c r="F259" s="15"/>
      <c r="G259" s="15"/>
      <c r="H259" s="15"/>
      <c r="I259" s="14"/>
      <c r="J259" s="15"/>
      <c r="K259" s="15"/>
      <c r="L259" s="15"/>
      <c r="M259" s="54"/>
      <c r="N259" s="15"/>
      <c r="O259" s="15"/>
      <c r="P259" s="15"/>
      <c r="Q259" s="16"/>
      <c r="R259" s="37"/>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c r="D260" s="17"/>
      <c r="E260" s="17"/>
      <c r="F260" s="14"/>
      <c r="G260" s="14"/>
      <c r="H260" s="14"/>
      <c r="I260" s="14"/>
      <c r="J260" s="14"/>
      <c r="K260" s="14"/>
      <c r="L260" s="14"/>
      <c r="M260" s="54"/>
      <c r="N260" s="14"/>
      <c r="O260" s="31"/>
      <c r="P260" s="31"/>
      <c r="Q260" s="17"/>
      <c r="R260" s="38"/>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c r="D261" s="16"/>
      <c r="E261" s="16"/>
      <c r="F261" s="15"/>
      <c r="G261" s="15"/>
      <c r="H261" s="15"/>
      <c r="I261" s="14"/>
      <c r="J261" s="15"/>
      <c r="K261" s="15"/>
      <c r="L261" s="15"/>
      <c r="M261" s="54"/>
      <c r="N261" s="15"/>
      <c r="O261" s="15"/>
      <c r="P261" s="15"/>
      <c r="Q261" s="16"/>
      <c r="R261" s="37"/>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c r="D262" s="17"/>
      <c r="E262" s="17"/>
      <c r="F262" s="14"/>
      <c r="G262" s="14"/>
      <c r="H262" s="14"/>
      <c r="I262" s="14"/>
      <c r="J262" s="14"/>
      <c r="K262" s="14"/>
      <c r="L262" s="14"/>
      <c r="M262" s="54"/>
      <c r="N262" s="14"/>
      <c r="O262" s="31"/>
      <c r="P262" s="31"/>
      <c r="Q262" s="17"/>
      <c r="R262" s="38"/>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c r="D263" s="16"/>
      <c r="E263" s="16"/>
      <c r="F263" s="15"/>
      <c r="G263" s="15"/>
      <c r="H263" s="15"/>
      <c r="I263" s="14"/>
      <c r="J263" s="15"/>
      <c r="K263" s="15"/>
      <c r="L263" s="15"/>
      <c r="M263" s="54"/>
      <c r="N263" s="15"/>
      <c r="O263" s="15"/>
      <c r="P263" s="15"/>
      <c r="Q263" s="16"/>
      <c r="R263" s="37"/>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c r="D264" s="17"/>
      <c r="E264" s="17"/>
      <c r="F264" s="14"/>
      <c r="G264" s="14"/>
      <c r="H264" s="14"/>
      <c r="I264" s="14"/>
      <c r="J264" s="14"/>
      <c r="K264" s="14"/>
      <c r="L264" s="14"/>
      <c r="M264" s="54"/>
      <c r="N264" s="14"/>
      <c r="O264" s="31"/>
      <c r="P264" s="31"/>
      <c r="Q264" s="17"/>
      <c r="R264" s="38"/>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c r="D265" s="16"/>
      <c r="E265" s="16"/>
      <c r="F265" s="15"/>
      <c r="G265" s="15"/>
      <c r="H265" s="15"/>
      <c r="I265" s="14"/>
      <c r="J265" s="15"/>
      <c r="K265" s="15"/>
      <c r="L265" s="15"/>
      <c r="M265" s="54"/>
      <c r="N265" s="15"/>
      <c r="O265" s="15"/>
      <c r="P265" s="15"/>
      <c r="Q265" s="16"/>
      <c r="R265" s="37"/>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c r="D266" s="17"/>
      <c r="E266" s="17"/>
      <c r="F266" s="14"/>
      <c r="G266" s="14"/>
      <c r="H266" s="14"/>
      <c r="I266" s="14"/>
      <c r="J266" s="14"/>
      <c r="K266" s="14"/>
      <c r="L266" s="14"/>
      <c r="M266" s="54"/>
      <c r="N266" s="14"/>
      <c r="O266" s="31"/>
      <c r="P266" s="31"/>
      <c r="Q266" s="17"/>
      <c r="R266" s="38"/>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c r="D267" s="16"/>
      <c r="E267" s="16"/>
      <c r="F267" s="15"/>
      <c r="G267" s="15"/>
      <c r="H267" s="15"/>
      <c r="I267" s="14"/>
      <c r="J267" s="15"/>
      <c r="K267" s="15"/>
      <c r="L267" s="15"/>
      <c r="M267" s="54"/>
      <c r="N267" s="15"/>
      <c r="O267" s="15"/>
      <c r="P267" s="15"/>
      <c r="Q267" s="16"/>
      <c r="R267" s="37"/>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c r="D268" s="17"/>
      <c r="E268" s="17"/>
      <c r="F268" s="14"/>
      <c r="G268" s="14"/>
      <c r="H268" s="14"/>
      <c r="I268" s="14"/>
      <c r="J268" s="14"/>
      <c r="K268" s="14"/>
      <c r="L268" s="14"/>
      <c r="M268" s="54"/>
      <c r="N268" s="14"/>
      <c r="O268" s="31"/>
      <c r="P268" s="31"/>
      <c r="Q268" s="17"/>
      <c r="R268" s="38"/>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c r="D269" s="16"/>
      <c r="E269" s="16"/>
      <c r="F269" s="15"/>
      <c r="G269" s="15"/>
      <c r="H269" s="15"/>
      <c r="I269" s="14"/>
      <c r="J269" s="15"/>
      <c r="K269" s="15"/>
      <c r="L269" s="15"/>
      <c r="M269" s="54"/>
      <c r="N269" s="15"/>
      <c r="O269" s="15"/>
      <c r="P269" s="15"/>
      <c r="Q269" s="16"/>
      <c r="R269" s="37"/>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c r="D270" s="17"/>
      <c r="E270" s="17"/>
      <c r="F270" s="14"/>
      <c r="G270" s="14"/>
      <c r="H270" s="14"/>
      <c r="I270" s="14"/>
      <c r="J270" s="14"/>
      <c r="K270" s="14"/>
      <c r="L270" s="14"/>
      <c r="M270" s="54"/>
      <c r="N270" s="14"/>
      <c r="O270" s="31"/>
      <c r="P270" s="31"/>
      <c r="Q270" s="17"/>
      <c r="R270" s="38"/>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c r="D271" s="16"/>
      <c r="E271" s="16"/>
      <c r="F271" s="15"/>
      <c r="G271" s="15"/>
      <c r="H271" s="15"/>
      <c r="I271" s="14"/>
      <c r="J271" s="15"/>
      <c r="K271" s="15"/>
      <c r="L271" s="15"/>
      <c r="M271" s="54"/>
      <c r="N271" s="15"/>
      <c r="O271" s="15"/>
      <c r="P271" s="15"/>
      <c r="Q271" s="16"/>
      <c r="R271" s="37"/>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c r="D272" s="17"/>
      <c r="E272" s="17"/>
      <c r="F272" s="14"/>
      <c r="G272" s="14"/>
      <c r="H272" s="14"/>
      <c r="I272" s="14"/>
      <c r="J272" s="14"/>
      <c r="K272" s="14"/>
      <c r="L272" s="14"/>
      <c r="M272" s="54"/>
      <c r="N272" s="14"/>
      <c r="O272" s="31"/>
      <c r="P272" s="31"/>
      <c r="Q272" s="17"/>
      <c r="R272" s="38"/>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c r="D273" s="16"/>
      <c r="E273" s="16"/>
      <c r="F273" s="15"/>
      <c r="G273" s="15"/>
      <c r="H273" s="15"/>
      <c r="I273" s="14"/>
      <c r="J273" s="15"/>
      <c r="K273" s="15"/>
      <c r="L273" s="15"/>
      <c r="M273" s="54"/>
      <c r="N273" s="15"/>
      <c r="O273" s="15"/>
      <c r="P273" s="15"/>
      <c r="Q273" s="16"/>
      <c r="R273" s="37"/>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c r="D274" s="17"/>
      <c r="E274" s="17"/>
      <c r="F274" s="14"/>
      <c r="G274" s="14"/>
      <c r="H274" s="14"/>
      <c r="I274" s="14"/>
      <c r="J274" s="14"/>
      <c r="K274" s="14"/>
      <c r="L274" s="14"/>
      <c r="M274" s="54"/>
      <c r="N274" s="14"/>
      <c r="O274" s="31"/>
      <c r="P274" s="31"/>
      <c r="Q274" s="17"/>
      <c r="R274" s="38"/>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c r="D275" s="16"/>
      <c r="E275" s="16"/>
      <c r="F275" s="15"/>
      <c r="G275" s="15"/>
      <c r="H275" s="15"/>
      <c r="I275" s="14"/>
      <c r="J275" s="15"/>
      <c r="K275" s="15"/>
      <c r="L275" s="15"/>
      <c r="M275" s="54"/>
      <c r="N275" s="15"/>
      <c r="O275" s="15"/>
      <c r="P275" s="15"/>
      <c r="Q275" s="16"/>
      <c r="R275" s="37"/>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c r="D276" s="17"/>
      <c r="E276" s="17"/>
      <c r="F276" s="14"/>
      <c r="G276" s="14"/>
      <c r="H276" s="14"/>
      <c r="I276" s="14"/>
      <c r="J276" s="14"/>
      <c r="K276" s="14"/>
      <c r="L276" s="14"/>
      <c r="M276" s="54"/>
      <c r="N276" s="14"/>
      <c r="O276" s="31"/>
      <c r="P276" s="31"/>
      <c r="Q276" s="17"/>
      <c r="R276" s="38"/>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c r="D277" s="16"/>
      <c r="E277" s="16"/>
      <c r="F277" s="15"/>
      <c r="G277" s="15"/>
      <c r="H277" s="15"/>
      <c r="I277" s="14"/>
      <c r="J277" s="15"/>
      <c r="K277" s="15"/>
      <c r="L277" s="15"/>
      <c r="M277" s="54"/>
      <c r="N277" s="15"/>
      <c r="O277" s="15"/>
      <c r="P277" s="15"/>
      <c r="Q277" s="16"/>
      <c r="R277" s="37"/>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c r="D278" s="17"/>
      <c r="E278" s="17"/>
      <c r="F278" s="14"/>
      <c r="G278" s="14"/>
      <c r="H278" s="14"/>
      <c r="I278" s="14"/>
      <c r="J278" s="14"/>
      <c r="K278" s="14"/>
      <c r="L278" s="14"/>
      <c r="M278" s="54"/>
      <c r="N278" s="14"/>
      <c r="O278" s="31"/>
      <c r="P278" s="31"/>
      <c r="Q278" s="17"/>
      <c r="R278" s="38"/>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c r="D279" s="16"/>
      <c r="E279" s="16"/>
      <c r="F279" s="15"/>
      <c r="G279" s="15"/>
      <c r="H279" s="15"/>
      <c r="I279" s="14"/>
      <c r="J279" s="15"/>
      <c r="K279" s="15"/>
      <c r="L279" s="15"/>
      <c r="M279" s="54"/>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394</v>
      </c>
      <c r="E5" s="59" t="s">
        <v>403</v>
      </c>
    </row>
    <row r="6" spans="4:6" x14ac:dyDescent="0.25">
      <c r="F6" t="s">
        <v>381</v>
      </c>
    </row>
    <row r="7" spans="4:6" ht="123.75" customHeight="1" x14ac:dyDescent="0.25">
      <c r="D7" s="56" t="s">
        <v>395</v>
      </c>
      <c r="E7" s="58" t="str">
        <f>_xlfn.XLOOKUP($E5,Tendencias!$D$17:$D$352,Tendencias!$R$17:$R$352)</f>
        <v>KLBN4 apesar de estar em tendência de baixa no longo prazo pela média de 200 dias, no curto prazo está com sinal de recuperação favorecendo repiques de alta. Acima dos 3,45 pode seguir repique altista na direção resistências nos 3,53 ou 3,66. Caso perca os 3,39 teria sinal de baixa projetando de 3,31 a 3,24. O padrão de volume favorece a alta.</v>
      </c>
      <c r="F7" s="57">
        <f>_xlfn.XLOOKUP($E5,Tendencias!$D$17:$D$352,Tendencias!$E$17:$E$352)</f>
        <v>7</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2026-07-07T22:20:35Z</cp:lastPrinted>
  <dcterms:created xsi:type="dcterms:W3CDTF">2020-05-21T15:06:06Z</dcterms:created>
  <dcterms:modified xsi:type="dcterms:W3CDTF">2026-07-07T22:21:36Z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