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5" documentId="8_{0AF8497B-EAFB-4A26-9524-FE6EFE0DC8A0}" xr6:coauthVersionLast="47" xr6:coauthVersionMax="47" xr10:uidLastSave="{E459A3E3-1A51-4CF6-AEBF-97C4BDADF8F6}"/>
  <bookViews>
    <workbookView xWindow="-27240" yWindow="16770" windowWidth="24525" windowHeight="15180"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<sst xmlns="http://schemas.openxmlformats.org/spreadsheetml/2006/main" count="1242" uniqueCount="713">
  <si>
    <t>Ativos</t>
  </si>
  <si>
    <t>Suportes</t>
  </si>
  <si>
    <t>Suportes e Resistências</t>
  </si>
  <si>
    <t>Atualizado em 08junho2020</t>
  </si>
  <si>
    <t>Resistências</t>
  </si>
  <si>
    <t>IFR</t>
  </si>
  <si>
    <t>Vol$m</t>
  </si>
  <si>
    <t xml:space="preserve">Disclaimer: </t>
  </si>
  <si>
    <t>Análise do Ativo</t>
  </si>
  <si>
    <t>Altas</t>
  </si>
  <si>
    <t>Baixas</t>
  </si>
  <si>
    <t>3tentos</t>
  </si>
  <si>
    <t>TTEN3</t>
  </si>
  <si>
    <t>Baixa</t>
  </si>
  <si>
    <t>Abc Brasil</t>
  </si>
  <si>
    <t>ABCB4</t>
  </si>
  <si>
    <t>Alta</t>
  </si>
  <si>
    <t>A1MD34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</si>
  <si>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</si>
  <si>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</si>
  <si>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</si>
  <si>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</si>
  <si>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</si>
  <si>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</si>
  <si>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</si>
  <si>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</si>
  <si>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</si>
  <si>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</si>
  <si>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</si>
  <si>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</si>
  <si>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</si>
  <si>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</si>
  <si>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</si>
  <si>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</si>
  <si>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</si>
  <si>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</si>
  <si>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</si>
  <si>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</si>
  <si>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</si>
  <si>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</si>
  <si>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</si>
  <si>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</si>
  <si>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</si>
  <si>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</si>
  <si>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</si>
  <si>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</si>
  <si>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</si>
  <si>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</si>
  <si>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</si>
  <si>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</si>
  <si>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</si>
  <si>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</si>
  <si>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</si>
  <si>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</si>
  <si>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</si>
  <si>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</si>
  <si>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</si>
  <si>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</si>
  <si>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</si>
  <si>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</si>
  <si>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</si>
  <si>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</si>
  <si>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</si>
  <si>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</si>
  <si>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</si>
  <si>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</si>
  <si>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</si>
  <si>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</si>
  <si>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</si>
  <si>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</si>
  <si>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</si>
  <si>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</si>
  <si>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</si>
  <si>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</si>
  <si>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</si>
  <si>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</si>
  <si>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</si>
  <si>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</si>
  <si>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</si>
  <si>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</si>
  <si>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</si>
  <si>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</si>
  <si>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</si>
  <si>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</si>
  <si>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</si>
  <si>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</si>
  <si>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</si>
  <si>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</si>
  <si>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</si>
  <si>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Copasa</t>
  </si>
  <si>
    <t>CSMG3</t>
  </si>
  <si>
    <t>Copel</t>
  </si>
  <si>
    <t>CPLE3</t>
  </si>
  <si>
    <t>Cosan</t>
  </si>
  <si>
    <t>CSAN3</t>
  </si>
  <si>
    <t>CPFL Energia</t>
  </si>
  <si>
    <t>CPFE3</t>
  </si>
  <si>
    <t>Csn Mineracao</t>
  </si>
  <si>
    <t>CMIN3</t>
  </si>
  <si>
    <t>Cury S/A</t>
  </si>
  <si>
    <t>CURY3</t>
  </si>
  <si>
    <t>Cvc Brasil</t>
  </si>
  <si>
    <t>CVCB3</t>
  </si>
  <si>
    <t>Cyrela Realt</t>
  </si>
  <si>
    <t>CYRE3</t>
  </si>
  <si>
    <t>CYRE4</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</si>
  <si>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</si>
  <si>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</si>
  <si>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</si>
  <si>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</si>
  <si>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</si>
  <si>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</si>
  <si>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</si>
  <si>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</si>
  <si>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</si>
  <si>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</si>
  <si>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</si>
  <si>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</si>
  <si>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</si>
  <si>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</si>
  <si>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</si>
  <si>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</si>
  <si>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</si>
  <si>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</si>
  <si>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</si>
  <si>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</si>
  <si>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</si>
  <si>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</si>
  <si>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</si>
  <si>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</si>
  <si>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</si>
  <si>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</si>
  <si>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</si>
  <si>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</si>
  <si>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</si>
  <si>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</si>
  <si>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</si>
  <si>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</si>
  <si>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</si>
  <si>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</si>
  <si>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</si>
  <si>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</si>
  <si>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</si>
  <si>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</si>
  <si>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</si>
  <si>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</si>
  <si>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</si>
  <si>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</si>
  <si>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</si>
  <si>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</si>
  <si>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</si>
  <si>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</si>
  <si>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</si>
  <si>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</si>
  <si>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</si>
  <si>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</si>
  <si>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</si>
  <si>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</si>
  <si>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</si>
  <si>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</si>
  <si>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</si>
  <si>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</si>
  <si>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</si>
  <si>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</si>
  <si>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</si>
  <si>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</si>
  <si>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</si>
  <si>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</si>
  <si>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</si>
  <si>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</si>
  <si>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</si>
  <si>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</si>
  <si>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</si>
  <si>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</si>
  <si>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</si>
  <si>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</si>
  <si>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</si>
  <si>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</si>
  <si>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</si>
  <si>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</si>
  <si>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</si>
  <si>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</si>
  <si>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</si>
  <si>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</si>
  <si>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</si>
  <si>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</si>
  <si>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</si>
  <si>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</si>
  <si>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</si>
  <si>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</si>
  <si>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</si>
  <si>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</si>
  <si>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</si>
  <si>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</si>
  <si>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</si>
  <si>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</si>
  <si>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</si>
  <si>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</si>
  <si>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</si>
  <si>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</si>
  <si>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</si>
  <si>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</si>
  <si>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</si>
  <si>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</si>
  <si>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</si>
  <si>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</si>
  <si>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</si>
  <si>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</si>
  <si>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</si>
  <si>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</si>
  <si>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</si>
  <si>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</si>
  <si>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</si>
  <si>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</si>
  <si>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</si>
  <si>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</si>
  <si>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</si>
  <si>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</si>
  <si>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</si>
  <si>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</si>
  <si>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</si>
  <si>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</si>
  <si>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</si>
  <si>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</si>
  <si>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</si>
  <si>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</si>
  <si>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</si>
  <si>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</si>
  <si>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</si>
  <si>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</si>
  <si>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</si>
  <si>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</si>
  <si>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</si>
  <si>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</si>
  <si>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</si>
  <si>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</si>
  <si>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</si>
  <si>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Nu Holdings Ltd.</t>
  </si>
  <si>
    <t>ROXO34</t>
  </si>
  <si>
    <t>Nvidia Corp</t>
  </si>
  <si>
    <t>NVDC34</t>
  </si>
  <si>
    <t>Oceanpact</t>
  </si>
  <si>
    <t>OPCT3</t>
  </si>
  <si>
    <t>Oncoclinicas</t>
  </si>
  <si>
    <t>ONCO3</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</si>
  <si>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</si>
  <si>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</si>
  <si>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</si>
  <si>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</si>
  <si>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</si>
  <si>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</si>
  <si>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</si>
  <si>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</si>
  <si>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</si>
  <si>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</si>
  <si>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</si>
  <si>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</si>
  <si>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</si>
  <si>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</si>
  <si>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</si>
  <si>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</si>
  <si>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</si>
  <si>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</si>
  <si>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</si>
  <si>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</si>
  <si>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</si>
  <si>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</si>
  <si>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</si>
  <si>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</si>
  <si>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</si>
  <si>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</si>
  <si>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</si>
  <si>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</si>
  <si>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</si>
  <si>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</si>
  <si>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</si>
  <si>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</si>
  <si>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</si>
  <si>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</si>
  <si>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</si>
  <si>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</si>
  <si>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Ser Educa</t>
  </si>
  <si>
    <t>SEER3</t>
  </si>
  <si>
    <t>Sid Nacional</t>
  </si>
  <si>
    <t>CSNA3</t>
  </si>
  <si>
    <t>Simpar</t>
  </si>
  <si>
    <t>SIMH3</t>
  </si>
  <si>
    <t>SLCE3</t>
  </si>
  <si>
    <t>Smart Fit</t>
  </si>
  <si>
    <t>SMFT3</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</si>
  <si>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</si>
  <si>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</si>
  <si>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</si>
  <si>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</si>
  <si>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</si>
  <si>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</si>
  <si>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</si>
  <si>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</si>
  <si>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</si>
  <si>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</si>
  <si>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</si>
  <si>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</si>
  <si>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</si>
  <si>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</si>
  <si>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</si>
  <si>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</si>
  <si>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</si>
  <si>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</si>
  <si>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</si>
  <si>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</si>
  <si>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</si>
  <si>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</si>
  <si>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</si>
  <si>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</si>
  <si>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</si>
  <si>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</si>
  <si>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</si>
  <si>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</si>
  <si>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</si>
  <si>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</si>
  <si>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</si>
  <si>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</si>
  <si>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</si>
  <si>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</si>
  <si>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</si>
  <si>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</si>
  <si>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</si>
  <si>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</si>
  <si>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</si>
  <si>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</si>
  <si>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</si>
  <si>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</si>
  <si>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</si>
  <si>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</si>
  <si>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</si>
  <si>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</si>
  <si>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</si>
  <si>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</si>
  <si>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</si>
  <si>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</si>
  <si>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</si>
  <si>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</si>
  <si>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</si>
  <si>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</si>
  <si>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BITH11</t>
  </si>
  <si>
    <t>ETHE11</t>
  </si>
  <si>
    <t>Investo Wrld</t>
  </si>
  <si>
    <t>WRLD11</t>
  </si>
  <si>
    <t>BOVA11</t>
  </si>
  <si>
    <t>Petrorio</t>
  </si>
  <si>
    <t>USIM3</t>
  </si>
  <si>
    <t>Riachuelo</t>
  </si>
  <si>
    <t>Positivo Tec</t>
  </si>
  <si>
    <t>Nota media</t>
  </si>
  <si>
    <t>Rumo S.A.</t>
  </si>
  <si>
    <t>Bradsaude</t>
  </si>
  <si>
    <t>SAUD3</t>
  </si>
  <si>
    <t>Pine</t>
  </si>
  <si>
    <t>Advanced Micro Devices Inc</t>
  </si>
  <si>
    <t>Alphabet Inc</t>
  </si>
  <si>
    <t>Hapvida</t>
  </si>
  <si>
    <t>HAPV3</t>
  </si>
  <si>
    <t>Jallesmachad</t>
  </si>
  <si>
    <t>Jpmorgan Chase &amp; Co</t>
  </si>
  <si>
    <t>Micron Technology, Inc</t>
  </si>
  <si>
    <t>Strategy Inc</t>
  </si>
  <si>
    <t>Hashdex Btcn</t>
  </si>
  <si>
    <t>Hashdex Eth</t>
  </si>
  <si>
    <t>Hashdex Nci</t>
  </si>
  <si>
    <t>HASH11</t>
  </si>
  <si>
    <t>Ishares Bova Ci</t>
  </si>
  <si>
    <t>Petzcobasi</t>
  </si>
  <si>
    <t>NotaBDR</t>
  </si>
  <si>
    <t>Priner</t>
  </si>
  <si>
    <t>Marvell Technology Group Ltd</t>
  </si>
  <si>
    <t>M2RV34</t>
  </si>
  <si>
    <t>Porto Seguro</t>
  </si>
  <si>
    <t>Qualicorp</t>
  </si>
  <si>
    <t>Planoeplano</t>
  </si>
  <si>
    <t>Compass Gas</t>
  </si>
  <si>
    <t>PASS3</t>
  </si>
  <si>
    <t>Azul</t>
  </si>
  <si>
    <t>AZUL3</t>
  </si>
  <si>
    <t>Quero-Quero</t>
  </si>
  <si>
    <t>Mercantil</t>
  </si>
  <si>
    <t>BMEB4</t>
  </si>
  <si>
    <t>ativo</t>
  </si>
  <si>
    <t>SANB4</t>
  </si>
  <si>
    <t>Ishares S&amp;P 500</t>
  </si>
  <si>
    <t>IVVB11</t>
  </si>
  <si>
    <t>Ishares Smal Ci</t>
  </si>
  <si>
    <t>SMAL11</t>
  </si>
  <si>
    <t>It Now Ibov</t>
  </si>
  <si>
    <t>BOVV11</t>
  </si>
  <si>
    <t>It Now Idiv</t>
  </si>
  <si>
    <t>DIVO11</t>
  </si>
  <si>
    <t>It Now SP BR</t>
  </si>
  <si>
    <t>SPXR11</t>
  </si>
  <si>
    <t>It Now Spxi</t>
  </si>
  <si>
    <t>SPXI11</t>
  </si>
  <si>
    <t>It Now Teck</t>
  </si>
  <si>
    <t>TECK11</t>
  </si>
  <si>
    <t>Nuibovhighbt</t>
  </si>
  <si>
    <t>HIGH11</t>
  </si>
  <si>
    <t>Qr Bitcoin</t>
  </si>
  <si>
    <t>QBTC11</t>
  </si>
  <si>
    <t>Trend Europa</t>
  </si>
  <si>
    <t>EURP11</t>
  </si>
  <si>
    <t>Trend Ibovx</t>
  </si>
  <si>
    <t>BOVX11</t>
  </si>
  <si>
    <t>Trend Nasdaq</t>
  </si>
  <si>
    <t>NASD11</t>
  </si>
  <si>
    <t>Trend Ouro</t>
  </si>
  <si>
    <t>GOLD11</t>
  </si>
  <si>
    <t>BDRs</t>
  </si>
  <si>
    <t>MM21</t>
  </si>
  <si>
    <t>MM200</t>
  </si>
  <si>
    <t>Nota</t>
  </si>
  <si>
    <t>Allied</t>
  </si>
  <si>
    <t>ALLD3</t>
  </si>
  <si>
    <t>Asml Holding Nv</t>
  </si>
  <si>
    <t>ASML34</t>
  </si>
  <si>
    <t>Berkshire Hathaway Inc</t>
  </si>
  <si>
    <t>BERK34</t>
  </si>
  <si>
    <t>Oracle Corp</t>
  </si>
  <si>
    <t>ORCL34</t>
  </si>
  <si>
    <t>Palantir Technologies Inc</t>
  </si>
  <si>
    <t>P2LT34</t>
  </si>
  <si>
    <t>SLC Agricola</t>
  </si>
  <si>
    <t>STOC34</t>
  </si>
  <si>
    <t>Investo Chip</t>
  </si>
  <si>
    <t>CHIP11</t>
  </si>
  <si>
    <t>iShares MSCI South Korea Capped ETF</t>
  </si>
  <si>
    <t>BEWY39</t>
  </si>
  <si>
    <t>It Now Ifnc Fundo de Indice</t>
  </si>
  <si>
    <t>FIND11</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</si>
  <si>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</si>
  <si>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</si>
  <si>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</si>
  <si>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Gafisa</t>
  </si>
  <si>
    <t>GFSA3</t>
  </si>
  <si>
    <t>Schulz</t>
  </si>
  <si>
    <t>SHUL4</t>
  </si>
  <si>
    <t>Trend Ouro H</t>
  </si>
  <si>
    <t>GOLX11</t>
  </si>
  <si>
    <t xml:space="preserve">Gilberto Pereira Coelho Jr. (CNPI-T 5854) </t>
  </si>
  <si>
    <t>Analista Técnico</t>
  </si>
  <si>
    <t>klbn4</t>
  </si>
  <si>
    <t>RaiaDrogasil</t>
  </si>
  <si>
    <t>Viveo</t>
  </si>
  <si>
    <t>VVEO3</t>
  </si>
  <si>
    <t>Btgp Golb</t>
  </si>
  <si>
    <t>GOLB11</t>
  </si>
  <si>
    <t>Blau</t>
  </si>
  <si>
    <t>BLAU3</t>
  </si>
  <si>
    <t>Dasa</t>
  </si>
  <si>
    <t>DASA3</t>
  </si>
  <si>
    <t>Helbor</t>
  </si>
  <si>
    <t>HBOR3</t>
  </si>
  <si>
    <t>RENT4</t>
  </si>
  <si>
    <t>Multilaser</t>
  </si>
  <si>
    <t>MLAS3</t>
  </si>
  <si>
    <t>Randon Part</t>
  </si>
  <si>
    <t>TAEE3</t>
  </si>
  <si>
    <t>Armac</t>
  </si>
  <si>
    <t>ARML3</t>
  </si>
  <si>
    <t>CMIG3</t>
  </si>
  <si>
    <t>Csu Digital</t>
  </si>
  <si>
    <t>CSUD3</t>
  </si>
  <si>
    <t>Raizen</t>
  </si>
  <si>
    <t>Etf Brad Bov</t>
  </si>
  <si>
    <t>BOVB11</t>
  </si>
  <si>
    <t>Investoutil</t>
  </si>
  <si>
    <t>UTLL11</t>
  </si>
  <si>
    <t>IVVB11 está em tendência de alta pelas médias de 21 e 200 dias, mas começa a dar sinal de possível realização. Abaixo dos 436,51 poderia realizar na direção dos suportes 420 ou 413,09. Caso supere os 442,34 retomaria sinal de alta com projeções nos 456,14 ou 478,48.</t>
  </si>
  <si>
    <t>TTEN3 apesar de estar em tendência de baixa no longo prazo pela média de 200 dias, no curto prazo está com sinal de recuperação favorecendo repiques de alta. Acima dos 15,43 pode seguir repique altista na direção resistências nos 16,46 ou 18,14. Caso perca os 14,87 teria sinal de baixa projetando de 13,75 a 13,23.</t>
  </si>
  <si>
    <t>ABCB4 está em tendência de alta pelas médias de 21 e 200 dias e vai mantendo sinal de força altista. Acima dos 24,14 pode buscar projeções nos 25,23 ou 27. Teria sinal de realização na perda dos 23,65 mirando os 22,37 ou 21,82.</t>
  </si>
  <si>
    <t>A1MD34 está em tendência de alta pelas médias de 21 e 200 dias e vai mantendo sinal de força altista. Acima dos 345 pode buscar projeções nos 377,73 ou 435,56. Teria sinal de realização na perda dos 335 mirando os 284,14 ou 255,22.</t>
  </si>
  <si>
    <t>ALLD3 está em tendência de baixa pelas médias de 21 e 200 dias, mas começa a dar sinais de repiques de alta. Acima dos 4,88 teria sinal de repique altista mirando resistências nos 5,49 ou 5,95. Já uma perda dos 4,73 traria de volta o sinal de baixa projetando de 4,49 a 4,26.</t>
  </si>
  <si>
    <t>ALOS3 está em tendência de alta pelas médias de 21 e 200 dias e vai mantendo sinal de força altista. Acima dos 28,43 pode buscar projeções nos 30 ou 32,55. Teria sinal de realização na perda dos 28,01 mirando os 25,88 ou 25,09. O IFR sobrecomprado alerta realizações se perder 28,01.</t>
  </si>
  <si>
    <t>ALPA4 está em tendência de alta no longo prazo, teve uma correção no curto prazo, mas pode estar retomando sinal de altas. Acima dos 12,08 pode buscar 13,62 ou 14,88. Abaixo dos 11,58 retomaria sinal de realização mirando suportes em 10,94 ou 10,31.</t>
  </si>
  <si>
    <t>GOGL34 está em tendência de alta pelas médias de 21 e 200 dias, mas começa a dar sinal de possível realização. Abaixo dos 154,39 poderia realizar na direção dos suportes 144,18 ou 139,28. Caso supere os 160,01 retomaria sinal de alta com projeções nos 169,79 ou 185,62.</t>
  </si>
  <si>
    <t>ALUP11 está em tendência de alta pelas médias de 21 e 200 dias e vai mantendo sinal de força altista. Acima dos 33,18 pode buscar projeções nos 34,55 ou 36,78. Teria sinal de realização na perda dos 32,63 mirando os 30,95 ou 30,26.</t>
  </si>
  <si>
    <t>AMZO34 está em tendência de alta pelas médias de 21 e 200 dias e vai mantendo sinal de força altista. Acima dos 65,57 pode buscar projeções nos 69,94 ou 77,02. Teria sinal de realização na perda dos 62,89 mirando os 58,49 ou 56,3.</t>
  </si>
  <si>
    <t>ABEV3 apesar de estar em tendência de alta no longo prazo pela média de 200 dias, no curto prazo está em realização. Abaixo dos 15,9 pode seguir em baixa no curto prazo mirando suportes em 15,6 ou 15,31. Teria sinal de retomada altista fechando acima dos 16,45 mirando resistências em 16,85 ou 17,43.</t>
  </si>
  <si>
    <t>AMER3 está em tendência de baixa pelas médias de 21 e 200 dias, mas começa a dar sinais de repiques de alta. Acima dos 3,66 teria sinal de repique altista mirando resistências nos 4,94 ou 5,91. Já uma perda dos 3,37 traria de volta o sinal de baixa projetando de 2,88 a 2,39. O IFR sobrevendido alerta para recuperações se superar 3,66</t>
  </si>
  <si>
    <t>ANIM3 está em tendência de baixa pelas médias de 21 e 200 dias, mas começa a dar sinais de repiques de alta. Acima dos 2,81 teria sinal de repique altista mirando resistências nos 3,21 ou 3,64. Já uma perda dos 2,69 traria de volta o sinal de baixa projetando de 2,51 a 2,29.</t>
  </si>
  <si>
    <t>AAPL34 está em tendência de alta pelas médias de 21 e 200 dias, mas começa a dar sinal de possível realização. Abaixo dos 78,92 poderia realizar na direção dos suportes 70,87 ou 67,35. Caso supere os 82,25 retomaria sinal de alta com projeções nos 89,28 ou 100,66.</t>
  </si>
  <si>
    <t>ARML3 está em clara tendência de baixa pelas médias de 21 e 200 dias e segue em movimento de baixa. Abaixo dos 2,85 pode buscar suportes 2,68 ou 2,51. Teria sinal de repique altista fechando acima dos 3,04 mirando resistências em 3,4 ou 3,73.</t>
  </si>
  <si>
    <t>ASML34 está em tendência de alta no longo prazo, teve uma correção no curto prazo, mas pode estar retomando sinal de altas. Acima dos 172,92 pode buscar 190,5 ou 213,42. Abaixo dos 168,09 retomaria sinal de realização mirando suportes em 153,4 ou 141,93.</t>
  </si>
  <si>
    <t>ASAI3 está em tendência de alta pelas médias de 21 e 200 dias e vai mantendo sinal de força altista. Acima dos 9,08 pode buscar projeções nos 10 ou 11,49. Teria sinal de realização na perda dos 8,7 mirando os 7,59 ou 7,12.</t>
  </si>
  <si>
    <t>AURA33 está em tendência de alta pelas médias de 21 e 200 dias e vai mantendo sinal de força altista. Acima dos 119,81 pode buscar projeções nos 137,73 ou 166,74. Teria sinal de realização na perda dos 113,6 mirando os 90,8 ou 81,83.</t>
  </si>
  <si>
    <t>AURE3 está em tendência de alta pelas médias de 21 e 200 dias e vai mantendo sinal de força altista. Acima dos 12,23 pode buscar projeções nos 12,89 ou 13,96. Teria sinal de realização na perda dos 11,66 mirando os 11,16 ou 10,82.</t>
  </si>
  <si>
    <t>AXIA3 está em tendência de alta pelas médias de 21 e 200 dias, mas começa a dar sinal de possível realização. Abaixo dos 53,69 poderia realizar na direção dos suportes 49,76 ou 47,85. Caso supere os 55,94 retomaria sinal de alta com projeções nos 59,75 ou 65,93.</t>
  </si>
  <si>
    <t>AXIA7 está em tendência de baixa pela média de 200 dias, a parece ter completado movimento de repique de alta de curto prazo e pode estar retomando o movimento baixista. Abaixo dos 52,39 pode seguir em queda na direção dos suportes 48,01 ou 45,94. Teria sinal de repique altista fechando acima dos 54,68 mirando resistências em 58,8 ou 65,47.</t>
  </si>
  <si>
    <t>AZUL3 apesar de estar em tendência de baixa no longo prazo pela média de 200 dias, no curto prazo está com sinal de recuperação favorecendo repiques de alta. Acima dos 23,09 pode seguir repique altista na direção resistências nos 25,75 ou 28,92. Caso perca os 22,78 teria sinal de baixa projetando de 20,62 a 19,03.</t>
  </si>
  <si>
    <t>AZZA3 está em clara tendência de baixa pelas médias de 21 e 200 dias e segue em movimento de baixa. Abaixo dos 16,1 pode buscar suportes 14,82 ou 13,54. Teria sinal de repique altista fechando acima dos 17,76 mirando resistências em 20,23 ou 22,78.</t>
  </si>
  <si>
    <t>B3SA3 apesar de estar em tendência de baixa no longo prazo pela média de 200 dias, no curto prazo está com sinal de recuperação favorecendo repiques de alta. Acima dos 14,99 pode seguir repique altista na direção resistências nos 15,54 ou 16,49. Caso perca os 14,66 teria sinal de baixa projetando de 14 a 13,52.</t>
  </si>
  <si>
    <t>BMGB4 está em tendência de alta pelas médias de 21 e 200 dias e vai mantendo sinal de força altista. Acima dos 5,52 pode buscar projeções nos 5,89 ou 6,5. Teria sinal de realização na perda dos 5,3 mirando os 4,91 ou 4,72. O padrão de volume favorece a alta.</t>
  </si>
  <si>
    <t>BRSR6 está em clara tendência de baixa pelas médias de 21 e 200 dias e segue em movimento de baixa. Abaixo dos 13,9 pode buscar suportes 13,15 ou 12,55. Teria sinal de repique altista fechando acima dos 14,13 mirando resistências em 15,09 ou 16,28.</t>
  </si>
  <si>
    <t>BBSE3 está em tendência de alta pelas médias de 21 e 200 dias, mas começa a dar sinal de possível realização. Abaixo dos 38,53 poderia realizar na direção dos suportes 34,94 ou 33,33. Caso supere os 38,97 retomaria sinal de alta com projeções nos 40,12 ou 43,32.</t>
  </si>
  <si>
    <t>BMOB3 está em tendência de alta pelas médias de 21 e 200 dias e vai mantendo sinal de força altista. Acima dos 24,24 pode buscar projeções nos 25,3 ou 26,92. Teria sinal de realização na perda dos 23,66 mirando os 22,67 ou 21,85.</t>
  </si>
  <si>
    <t>BERK34 está em tendência de alta pelas médias de 21 e 200 dias, mas começa a dar sinal de possível realização. Abaixo dos 130,52 poderia realizar na direção dos suportes 121,74 ou 118,52. Caso supere os 132,14 retomaria sinal de alta com projeções nos 138,56 ou 148,96.</t>
  </si>
  <si>
    <t>BLAU3 está em tendência de alta pelas médias de 21 e 200 dias e vai mantendo sinal de força altista. Acima dos 10,12 pode buscar projeções nos 10,43 ou 11,05. Teria sinal de realização na perda dos 9,92 mirando os 9,42 ou 9,1.</t>
  </si>
  <si>
    <t>SOJA3 apesar de estar em tendência de baixa no longo prazo pela média de 200 dias, no curto prazo está com sinal de recuperação favorecendo repiques de alta. Acima dos 6,24 pode seguir repique altista na direção resistências nos 6,58 ou 7,1. Caso perca os 6,09 teria sinal de baixa projetando de 5,73 a 5,46.</t>
  </si>
  <si>
    <t>BRBI11 está em clara tendência de baixa pelas médias de 21 e 200 dias e segue em movimento de baixa. Abaixo dos 14,52 pode buscar suportes 14,1 ou 13,61. Teria sinal de repique altista fechando acima dos 14,83 mirando resistências em 15,68 ou 16,65.</t>
  </si>
  <si>
    <t>BBDC3 está em tendência de alta pelas médias de 21 e 200 dias e vai mantendo sinal de força altista. Acima dos 16,02 pode buscar projeções nos 16,68 ou 17,75. Teria sinal de realização na perda dos 15,83 mirando os 14,95 ou 14,61.</t>
  </si>
  <si>
    <t>BBDC4 apesar de estar em tendência de baixa no longo prazo pela média de 200 dias, no curto prazo está com sinal de recuperação favorecendo repiques de alta. Acima dos 18,43 pode seguir repique altista na direção resistências nos 19,22 ou 20,51. Caso perca os 18,2 teria sinal de baixa projetando de 17,14 a 16,74.</t>
  </si>
  <si>
    <t>BRAP4 está em tendência de alta pelas médias de 21 e 200 dias e vai mantendo sinal de força altista. Acima dos 22,55 pode buscar projeções nos 23,47 ou 24,78. Teria sinal de realização na perda dos 22,35 mirando os 21,34 ou 20,68.</t>
  </si>
  <si>
    <t>SAUD3 está em tendência de alta pelas médias de 21 e 200 dias e vai mantendo sinal de força altista. Acima dos 14,67 pode buscar projeções nos 16,2 ou 18,69. Teria sinal de realização na perda dos 14,31 mirando os 12,18 ou 11,41. O padrão de volume favorece a alta. O IFR sobrecomprado alerta realizações se perder 14,31.</t>
  </si>
  <si>
    <t>BBAS3 está em tendência de baixa pela média de 200 dias, a parece ter completado movimento de repique de alta de curto prazo e pode estar retomando o movimento baixista. Abaixo dos 19,98 pode seguir em queda na direção dos suportes 18,87 ou 18,38. Teria sinal de repique altista fechando acima dos 20,45 mirando resistências em 21,42 ou 23.</t>
  </si>
  <si>
    <t>BRKM5 está em clara tendência de baixa pelas médias de 21 e 200 dias e segue em movimento de baixa. Abaixo dos 5,83 pode buscar suportes 4,44 ou 3,06. Teria sinal de repique altista fechando acima dos 6,59 mirando resistências em 10,31 ou 13,07. O IFR sobrevendido alerta para recuperações se superar 6,59</t>
  </si>
  <si>
    <t>BRAV3 está em tendência de alta no longo prazo, teve uma correção no curto prazo, mas pode estar retomando sinal de altas. Acima dos 18,02 pode buscar 21,5 ou 23,8. Abaixo dos 17,77 retomaria sinal de realização mirando suportes em 16,61 ou 15,46. O IFR sobrevendido alerta para recuperações se superar 18,02</t>
  </si>
  <si>
    <t>BPAC11 está em tendência de alta pelas médias de 21 e 200 dias e vai mantendo sinal de força altista. Acima dos 56,28 pode buscar projeções nos 60,94 ou 68,49. Teria sinal de realização na perda dos 54,63 mirando os 48,73 ou 46,39. O padrão de volume favorece a alta. O IFR sobrecomprado alerta realizações se perder 54,63.</t>
  </si>
  <si>
    <t>CXSE3 está em tendência de alta pelas médias de 21 e 200 dias e vai mantendo sinal de força altista. Acima dos 20,59 pode buscar projeções nos 22,56 ou 25,76. Teria sinal de realização na perda dos 20,17 mirando os 17,39 ou 16,4. O padrão de volume favorece a alta. O IFR sobrecomprado alerta realizações se perder 20,17.</t>
  </si>
  <si>
    <t>CAML3 está em tendência de baixa pela média de 200 dias, a parece ter completado movimento de repique de alta de curto prazo e pode estar retomando o movimento baixista. Abaixo dos 5,03 pode seguir em queda na direção dos suportes 4,79 ou 4,62. Teria sinal de repique altista fechando acima dos 5,11 mirando resistências em 5,34 ou 5,67.</t>
  </si>
  <si>
    <t>BHIA3 está em clara tendência de baixa pelas médias de 21 e 200 dias e segue em movimento de baixa. Abaixo dos 1,07 pode buscar suportes 0,98 ou 0,89. Teria sinal de repique altista fechando acima dos 1,09 mirando resistências em 1,35 ou 1,52. O IFR sobrevendido alerta para recuperações se superar 1,09</t>
  </si>
  <si>
    <t>CBAV3 está em tendência de alta pelas médias de 21 e 200 dias e vai mantendo sinal de força altista. Acima dos 10,79 pode buscar projeções nos 10,87 ou 11,01. Teria sinal de realização na perda dos 10,7 mirando os 10,65 ou 10,6.</t>
  </si>
  <si>
    <t>CEAB3 apesar de estar em tendência de baixa no longo prazo pela média de 200 dias, no curto prazo está com sinal de recuperação favorecendo repiques de alta. Acima dos 11,12 pode seguir repique altista na direção resistências nos 11,63 ou 12,92. Caso perca os 10,83 teria sinal de baixa projetando de 9,54 a 8,89.</t>
  </si>
  <si>
    <t>CMIG3 está em tendência de alta pelas médias de 21 e 200 dias e vai mantendo sinal de força altista. Acima dos 16,12 pode buscar projeções nos 16,94 ou 18,27. Teria sinal de realização na perda dos 15,67 mirando os 14,79 ou 14,37.</t>
  </si>
  <si>
    <t>CMIG4 está em tendência de alta pelas médias de 21 e 200 dias e vai mantendo sinal de força altista. Acima dos 11,07 pode buscar projeções nos 11,5 ou 12,2. Teria sinal de realização na perda dos 10,97 mirando os 10,37 ou 10,15.</t>
  </si>
  <si>
    <t>COGN3 está em tendência de baixa pelas médias de 21 e 200 dias, mas começa a dar sinais de repiques de alta. Acima dos 2,34 teria sinal de repique altista mirando resistências nos 2,48 ou 2,65. Já uma perda dos 2,29 traria de volta o sinal de baixa projetando de 2,2 a 2,11.</t>
  </si>
  <si>
    <t>CSMG3 está em tendência de alta pelas médias de 21 e 200 dias e vai mantendo sinal de força altista. Acima dos 62,49 pode buscar projeções nos 67,39 ou 75,32. Teria sinal de realização na perda dos 61,08 mirando os 54,56 ou 52,1. O IFR sobrecomprado alerta realizações se perder 61,08.</t>
  </si>
  <si>
    <t>CPLE3 está em tendência de alta pelas médias de 21 e 200 dias, mas começa a dar sinal de possível realização. Abaixo dos 15,05 poderia realizar na direção dos suportes 14,2 ou 13,84. Caso supere os 15,35 retomaria sinal de alta com projeções nos 16,06 ou 17,21.</t>
  </si>
  <si>
    <t>CSAN3 apesar de estar em tendência de baixa no longo prazo pela média de 200 dias, no curto prazo está com sinal de recuperação favorecendo repiques de alta. Acima dos 3,84 pode seguir repique altista na direção resistências nos 4,23 ou 4,87. Caso perca os 3,72 teria sinal de baixa projetando de 3,2 a 3.</t>
  </si>
  <si>
    <t>CPFE3 está em tendência de alta pelas médias de 21 e 200 dias e vai mantendo sinal de força altista. Acima dos 45,84 pode buscar projeções nos 48,08 ou 51,71. Teria sinal de realização na perda dos 45,02 mirando os 42,21 ou 41,08.</t>
  </si>
  <si>
    <t>CMIN3 apesar de estar em tendência de baixa no longo prazo pela média de 200 dias, no curto prazo está com sinal de recuperação favorecendo repiques de alta. Acima dos 4,32 pode seguir repique altista na direção resistências nos 4,6 ou 4,92. Caso perca os 4,23 teria sinal de baixa projetando de 4,08 a 3,91.</t>
  </si>
  <si>
    <t>CSUD3 está em clara tendência de baixa pelas médias de 21 e 200 dias e segue em movimento de baixa. Abaixo dos 14,46 pode buscar suportes 13,68 ou 12,91. Teria sinal de repique altista fechando acima dos 14,88 mirando resistências em 16,96 ou 18,5. O IFR sobrevendido alerta para recuperações se superar 14,88</t>
  </si>
  <si>
    <t>CURY3 está em tendência de alta pelas médias de 21 e 200 dias e vai mantendo sinal de força altista. Acima dos 35,92 pode buscar projeções nos 40,44 ou 47,76. Teria sinal de realização na perda dos 34,61 mirando os 28,6 ou 26,33.</t>
  </si>
  <si>
    <t>CVCB3 está em clara tendência de baixa pelas médias de 21 e 200 dias e segue em movimento de baixa. Abaixo dos 1,28 pode buscar suportes 1,2 ou 1,1. Teria sinal de repique altista fechando acima dos 1,33 mirando resistências em 1,51 ou 1,7.</t>
  </si>
  <si>
    <t>CYRE3 apesar de estar em tendência de baixa no longo prazo pela média de 200 dias, no curto prazo está com sinal de recuperação favorecendo repiques de alta. Acima dos 23,7 pode seguir repique altista na direção resistências nos 26,13 ou 30,07. Caso perca os 23,26 teria sinal de baixa projetando de 19,76 a 18,54.</t>
  </si>
  <si>
    <t>CYRE4 apesar de estar em tendência de baixa no longo prazo pela média de 200 dias, no curto prazo está com sinal de recuperação favorecendo repiques de alta. Acima dos 22,02 pode seguir repique altista na direção resistências nos 24,41 ou 28,29. Caso perca os 21,65 teria sinal de baixa projetando de 18,14 a 16,94.</t>
  </si>
  <si>
    <t>DASA3 está em tendência de baixa pelas médias de 21 e 200 dias, mas começa a dar sinais de repiques de alta. Acima dos 2,7 teria sinal de repique altista mirando resistências nos 2,96 ou 3,18. Já uma perda dos 2,6 traria de volta o sinal de baixa projetando de 2,48 a 2,37.</t>
  </si>
  <si>
    <t>DESK3 está em tendência de alta pelas médias de 21 e 200 dias e vai mantendo sinal de força altista. Acima dos 18,07 pode buscar projeções nos 18,63 ou 19,55. Teria sinal de realização na perda dos 17,75 mirando os 17,15 ou 16,86. O padrão de volume favorece a alta.</t>
  </si>
  <si>
    <t>DXCO3 apesar de estar em tendência de baixa no longo prazo pela média de 200 dias, no curto prazo está com sinal de recuperação favorecendo repiques de alta. Acima dos 5 pode seguir repique altista na direção resistências nos 5,17 ou 5,56. Caso perca os 4,88 teria sinal de baixa projetando de 4,53 a 4,33.</t>
  </si>
  <si>
    <t>PNVL3 está em clara tendência de baixa pelas médias de 21 e 200 dias e segue em movimento de baixa. Abaixo dos 10,78 pode buscar suportes 10,29 ou 9,9. Teria sinal de repique altista fechando acima dos 11,1 mirando resistências em 11,54 ou 12,31.</t>
  </si>
  <si>
    <t>DIRR3 apesar de estar em tendência de baixa no longo prazo pela média de 200 dias, no curto prazo está com sinal de recuperação favorecendo repiques de alta. Acima dos 14,42 pode seguir repique altista na direção resistências nos 15,8 ou 18,04. Caso perca os 13,96 teria sinal de baixa projetando de 12,18 a 11,48.</t>
  </si>
  <si>
    <t>ECOR3 apesar de estar em tendência de baixa no longo prazo pela média de 200 dias, no curto prazo está com sinal de recuperação favorecendo repiques de alta. Acima dos 7,68 pode seguir repique altista na direção resistências nos 8,31 ou 9,34. Caso perca os 7,49 teria sinal de baixa projetando de 6,65 a 6,33.</t>
  </si>
  <si>
    <t>EMBJ3 está em tendência de alta pelas médias de 21 e 200 dias e vai mantendo sinal de força altista. Acima dos 85,4 pode buscar projeções nos 95,64 ou 112,22. Teria sinal de realização na perda dos 84,05 mirando os 68,82 ou 63,69. O IFR sobrecomprado alerta realizações se perder 84,05.</t>
  </si>
  <si>
    <t>ENGI11 apesar de estar em tendência de baixa no longo prazo pela média de 200 dias, no curto prazo está com sinal de recuperação favorecendo repiques de alta. Acima dos 48,92 pode seguir repique altista na direção resistências nos 51,19 ou 54,87. Caso perca os 48,26 teria sinal de baixa projetando de 45,24 a 44,1. O padrão de volume favorece a alta.</t>
  </si>
  <si>
    <t>ENEV3 está em tendência de alta pelas médias de 21 e 200 dias e vai mantendo sinal de força altista. Acima dos 27 pode buscar projeções nos 29,12 ou 32,56. Teria sinal de realização na perda dos 26,12 mirando os 23,56 ou 22,49.</t>
  </si>
  <si>
    <t>EGIE3 apesar de estar em tendência de alta no longo prazo pela média de 200 dias, no curto prazo está em realização. Abaixo dos 31,72 pode seguir em baixa no curto prazo mirando suportes em 30,41 ou 29,11. Teria sinal de retomada altista fechando acima dos 32,74 mirando resistências em 35,94 ou 38,54.</t>
  </si>
  <si>
    <t>EQTL3 está em tendência de alta pelas médias de 21 e 200 dias e vai mantendo sinal de força altista. Acima dos 40,01 pode buscar projeções nos 42,24 ou 45,86. Teria sinal de realização na perda dos 39,18 mirando os 36,39 ou 35,27.</t>
  </si>
  <si>
    <t>Eucatex</t>
  </si>
  <si>
    <t>EUCA4</t>
  </si>
  <si>
    <t>EUCA4 está em tendência de alta no longo prazo, teve uma correção no curto prazo, mas pode estar retomando sinal de altas. Acima dos 24,61 pode buscar 27,45 ou 30,19. Abaixo dos 23,01 retomaria sinal de realização mirando suportes em 21,63 ou 20,26.</t>
  </si>
  <si>
    <t>EVEN3 está em tendência de baixa pela média de 200 dias, a parece ter completado movimento de repique de alta de curto prazo e pode estar retomando o movimento baixista. Abaixo dos 5,68 pode seguir em queda na direção dos suportes 5,23 ou 4,99. Teria sinal de repique altista fechando acima dos 5,82 mirando resistências em 5,98 ou 6,44.</t>
  </si>
  <si>
    <t>EZTC3 apesar de estar em tendência de baixa no longo prazo pela média de 200 dias, no curto prazo está com sinal de recuperação favorecendo repiques de alta. Acima dos 13,75 pode seguir repique altista na direção resistências nos 14,73 ou 16,32. Caso perca os 13,2 teria sinal de baixa projetando de 12,16 a 11,66.</t>
  </si>
  <si>
    <t>FESA4 está em tendência de baixa pelas médias de 21 e 200 dias, mas começa a dar sinais de repiques de alta. Acima dos 5,96 teria sinal de repique altista mirando resistências nos 6,4 ou 6,75. Já uma perda dos 5,83 traria de volta o sinal de baixa projetando de 5,65 a 5,47.</t>
  </si>
  <si>
    <t>FLRY3 está em tendência de alta pelas médias de 21 e 200 dias, mas começa a dar sinal de possível realização. Abaixo dos 15,66 poderia realizar na direção dos suportes 14,31 ou 13,83. Caso supere os 15,85 retomaria sinal de alta com projeções nos 16,8 ou 18,34.</t>
  </si>
  <si>
    <t>FRAS3 está em clara tendência de baixa pelas médias de 21 e 200 dias e segue em movimento de baixa. Abaixo dos 20,12 pode buscar suportes 19,16 ou 18,21. Teria sinal de repique altista fechando acima dos 20,65 mirando resistências em 23,2 ou 25,1.</t>
  </si>
  <si>
    <t>GFSA3 está em clara tendência de baixa pelas médias de 21 e 200 dias e segue em movimento de baixa. Abaixo dos 0,96 pode buscar suportes 0,78 ou 0,61. Teria sinal de repique altista fechando acima dos 1,1 mirando resistências em 1,52 ou 1,86.</t>
  </si>
  <si>
    <t>GGBR4 está em tendência de alta no longo prazo, teve uma correção no curto prazo, mas pode estar retomando sinal de altas. Acima dos 21,57 pode buscar 24,55 ou 27,05. Abaixo dos 21,25 retomaria sinal de realização mirando suportes em 20,49 ou 19,23.</t>
  </si>
  <si>
    <t>GOAU4 está em tendência de alta no longo prazo, teve uma correção no curto prazo, mas pode estar retomando sinal de altas. Acima dos 9,56 pode buscar 10,77 ou 11,83. Abaixo dos 9,36 retomaria sinal de realização mirando suportes em 9,04 ou 8,5.</t>
  </si>
  <si>
    <t>GGPS3 está em tendência de baixa pela média de 200 dias, a parece ter completado movimento de repique de alta de curto prazo e pode estar retomando o movimento baixista. Abaixo dos 12,34 pode seguir em queda na direção dos suportes 11,12 ou 10,64. Teria sinal de repique altista fechando acima dos 12,65 mirando resistências em 13,59 ou 15,12.</t>
  </si>
  <si>
    <t>GRND3 está em tendência de baixa pelas médias de 21 e 200 dias, mas começa a dar sinais de repiques de alta. Acima dos 3,8 teria sinal de repique altista mirando resistências nos 4,03 ou 4,22. Já uma perda dos 3,72 traria de volta o sinal de baixa projetando de 3,62 a 3,52.</t>
  </si>
  <si>
    <t>GMAT3 está em tendência de baixa pelas médias de 21 e 200 dias, mas começa a dar sinais de repiques de alta. Acima dos 3,78 teria sinal de repique altista mirando resistências nos 4,23 ou 4,72. Já uma perda dos 3,6 traria de volta o sinal de baixa projetando de 3,43 a 3,18.</t>
  </si>
  <si>
    <t>SBFG3 está em tendência de baixa pelas médias de 21 e 200 dias, mas começa a dar sinais de repiques de alta. Acima dos 10,45 teria sinal de repique altista mirando resistências nos 11,08 ou 11,96. Já uma perda dos 10,2 traria de volta o sinal de baixa projetando de 9,64 a 9,19.</t>
  </si>
  <si>
    <t>HBOR3 apesar de estar em tendência de baixa no longo prazo pela média de 200 dias, no curto prazo está com sinal de recuperação favorecendo repiques de alta. Acima dos 2,41 pode seguir repique altista na direção resistências nos 2,59 ou 2,89. Caso perca os 2,29 teria sinal de baixa projetando de 2,11 a 2,01.</t>
  </si>
  <si>
    <t>HBSA3 está em clara tendência de baixa pelas médias de 21 e 200 dias e segue em movimento de baixa. Abaixo dos 3,32 pode buscar suportes 2,91 ou 2,65. Teria sinal de repique altista fechando acima dos 3,5 mirando resistências em 3,72 ou 4,22.</t>
  </si>
  <si>
    <t>HYPE3 apesar de estar em tendência de baixa no longo prazo pela média de 200 dias, no curto prazo está com sinal de recuperação favorecendo repiques de alta. Acima dos 21,82 pode seguir repique altista na direção resistências nos 23,17 ou 25,36. Caso perca os 20,73 teria sinal de baixa projetando de 19,63 a 18,95.</t>
  </si>
  <si>
    <t>IGTI11 apesar de estar em tendência de baixa no longo prazo pela média de 200 dias, no curto prazo está com sinal de recuperação favorecendo repiques de alta. Acima dos 25,9 pode seguir repique altista na direção resistências nos 27,49 ou 30,07. Caso perca os 25,24 teria sinal de baixa projetando de 23,32 a 22,52.</t>
  </si>
  <si>
    <t>ITLC34 está em tendência de alta no longo prazo, teve uma correção no curto prazo, mas pode estar retomando sinal de altas. Acima dos 112,86 pode buscar 122,62 ou 146,04. Abaixo dos 104,65 retomaria sinal de realização mirando suportes em 84,72 ou 73.</t>
  </si>
  <si>
    <t>INTB3 apesar de estar em tendência de alta no longo prazo pela média de 200 dias, no curto prazo está em realização. Abaixo dos 13,25 pode seguir em baixa no curto prazo mirando suportes em 12,36 ou 11,8. Teria sinal de retomada altista fechando acima dos 13,56 mirando resistências em 14,16 ou 15,27.</t>
  </si>
  <si>
    <t>INBR32 está em clara tendência de baixa pelas médias de 21 e 200 dias e segue em movimento de baixa. Abaixo dos 28,21 pode buscar suportes 26,76 ou 25,57. Teria sinal de repique altista fechando acima dos 28,82 mirando resistências em 30,58 ou 32,94.</t>
  </si>
  <si>
    <t>MYPK3 está em tendência de baixa pelas médias de 21 e 200 dias, mas começa a dar sinais de repiques de alta. Acima dos 9,05 teria sinal de repique altista mirando resistências nos 9,51 ou 10,07. Já uma perda dos 8,87 traria de volta o sinal de baixa projetando de 8,59 a 8,3.</t>
  </si>
  <si>
    <t>RANI3 está em tendência de baixa pela média de 200 dias, a parece ter completado movimento de repique de alta de curto prazo e pode estar retomando o movimento baixista. Abaixo dos 7,92 pode seguir em queda na direção dos suportes 7,55 ou 7,38. Teria sinal de repique altista fechando acima dos 8,1 mirando resistências em 8,43 ou 8,98.</t>
  </si>
  <si>
    <t>IRBR3 está em tendência de alta pelas médias de 21 e 200 dias e vai mantendo sinal de força altista. Acima dos 55,46 pode buscar projeções nos 58,87 ou 64,4. Teria sinal de realização na perda dos 54,11 mirando os 49,93 ou 48,22.</t>
  </si>
  <si>
    <t>ISAE4 apesar de estar em tendência de alta no longo prazo pela média de 200 dias, no curto prazo está em realização. Abaixo dos 27,5 pode seguir em baixa no curto prazo mirando suportes em 26,65 ou 25,89. Teria sinal de retomada altista fechando acima dos 29,08 mirando resistências em 30,58 ou 33,01.</t>
  </si>
  <si>
    <t>ITSA4 está em tendência de alta pelas médias de 21 e 200 dias e vai mantendo sinal de força altista. Acima dos 13,65 pode buscar projeções nos 14,52 ou 15,93. Teria sinal de realização na perda dos 13,48 mirando os 12,24 ou 11,8. O IFR sobrecomprado alerta realizações se perder 13,48.</t>
  </si>
  <si>
    <t>ITUB3 está em tendência de alta pelas médias de 21 e 200 dias, mas começa a dar sinal de possível realização. Abaixo dos 44,5 poderia realizar na direção dos suportes 39,4 ou 37,59. Caso supere os 45,23 retomaria sinal de alta com projeções nos 48,83 ou 54,66. O IFR sobrecomprado alerta realizações se perder 44,5.</t>
  </si>
  <si>
    <t>ITUB4 está em tendência de alta pelas médias de 21 e 200 dias e vai mantendo sinal de força altista. Acima dos 43,16 pode buscar projeções nos 46,3 ou 51,39. Teria sinal de realização na perda dos 42,53 mirando os 38,07 ou 36,49. O IFR sobrecomprado alerta realizações se perder 42,53.</t>
  </si>
  <si>
    <t>JALL3 está em clara tendência de baixa pelas médias de 21 e 200 dias e segue em movimento de baixa. Abaixo dos 2,08 pode buscar suportes 1,93 ou 1,78. Teria sinal de repique altista fechando acima dos 2,18 mirando resistências em 2,56 ou 2,85.</t>
  </si>
  <si>
    <t>JBSS32 está em tendência de baixa pela média de 200 dias, a parece ter completado movimento de repique de alta de curto prazo e pode estar retomando o movimento baixista. Abaixo dos 62,71 pode seguir em queda na direção dos suportes 59,51 ou 57,99. Teria sinal de repique altista fechando acima dos 64,41 mirando resistências em 67,43 ou 72,33.</t>
  </si>
  <si>
    <t>JHSF3 está em tendência de alta pelas médias de 21 e 200 dias e vai mantendo sinal de força altista. Acima dos 11,26 pode buscar projeções nos 11,62 ou 12,44. Teria sinal de realização na perda dos 11,02 mirando os 10,28 ou 9,86.</t>
  </si>
  <si>
    <t>JPMC34 está em tendência de alta pelas médias de 21 e 200 dias e vai mantendo sinal de força altista. Acima dos 177,47 pode buscar projeções nos 189,74 ou 209,6. Teria sinal de realização na perda dos 171,02 mirando os 157,61 ou 151,47.</t>
  </si>
  <si>
    <t>JSLG3 apesar de estar em tendência de baixa no longo prazo pela média de 200 dias, no curto prazo está com sinal de recuperação favorecendo repiques de alta. Acima dos 5,97 pode seguir repique altista na direção resistências nos 6,18 ou 6,72. Caso perca os 5,66 teria sinal de baixa projetando de 5,3 a 5,02. O padrão de volume favorece a alta.</t>
  </si>
  <si>
    <t>KEPL3 apesar de estar em tendência de baixa no longo prazo pela média de 200 dias, no curto prazo está com sinal de recuperação favorecendo repiques de alta. Acima dos 6,57 pode seguir repique altista na direção resistências nos 6,96 ou 7,42. Caso perca os 6,48 teria sinal de baixa projetando de 6,2 a 5,96.</t>
  </si>
  <si>
    <t>KLBN3 apesar de estar em tendência de baixa no longo prazo pela média de 200 dias, no curto prazo está com sinal de recuperação favorecendo repiques de alta. Acima dos 3,51 pode seguir repique altista na direção resistências nos 3,62 ou 3,81. Caso perca os 3,41 teria sinal de baixa projetando de 3,32 a 3,26.</t>
  </si>
  <si>
    <t>KLBN4 apesar de estar em tendência de baixa no longo prazo pela média de 200 dias, no curto prazo está com sinal de recuperação favorecendo repiques de alta. Acima dos 3,44 pode seguir repique altista na direção resistências nos 3,53 ou 3,66. Caso perca os 3,4 teria sinal de baixa projetando de 3,31 a 3,24.</t>
  </si>
  <si>
    <t>KLBN11 apesar de estar em tendência de baixa no longo prazo pela média de 200 dias, no curto prazo está com sinal de recuperação favorecendo repiques de alta. Acima dos 17,38 pode seguir repique altista na direção resistências nos 17,91 ou 18,77. Caso perca os 16,98 teria sinal de baixa projetando de 16,52 a 16,25.</t>
  </si>
  <si>
    <t>LAVV3 apesar de estar em tendência de baixa no longo prazo pela média de 200 dias, no curto prazo está com sinal de recuperação favorecendo repiques de alta. Acima dos 11,94 pode seguir repique altista na direção resistências nos 12,76 ou 14,09. Caso perca os 11,41 teria sinal de baixa projetando de 10,61 a 10,19.</t>
  </si>
  <si>
    <t>LIGT3 está em tendência de baixa pela média de 200 dias, a parece ter completado movimento de repique de alta de curto prazo e pode estar retomando o movimento baixista. Abaixo dos 3,09 pode seguir em queda na direção dos suportes 2,41 ou 2,07. Teria sinal de repique altista fechando acima dos 3,48 mirando resistências em 4,14 ou 5,21.</t>
  </si>
  <si>
    <t>RENT3 apesar de estar em tendência de baixa no longo prazo pela média de 200 dias, no curto prazo está com sinal de recuperação favorecendo repiques de alta. Acima dos 42,95 pode seguir repique altista na direção resistências nos 45,66 ou 50,05. Caso perca os 41,3 teria sinal de baixa projetando de 38,56 a 37,2.</t>
  </si>
  <si>
    <t>RENT4 está em tendência de baixa pela média de 200 dias, a parece ter completado movimento de repique de alta de curto prazo e pode estar retomando o movimento baixista. Abaixo dos 39,76 pode seguir em queda na direção dos suportes 37,48 ou 36,3. Teria sinal de repique altista fechando acima dos 41,29 mirando resistências em 43,64 ou 47,45.</t>
  </si>
  <si>
    <t>LOGG3 está em tendência de alta pelas médias de 21 e 200 dias e vai mantendo sinal de força altista. Acima dos 28,7 pode buscar projeções nos 30,34 ou 33. Teria sinal de realização na perda dos 28,1 mirando os 26,04 ou 25,21. O IFR sobrecomprado alerta realizações se perder 28,1.</t>
  </si>
  <si>
    <t>LREN3 está em tendência de alta pelas médias de 21 e 200 dias, mas começa a dar sinal de possível realização. Abaixo dos 14,62 poderia realizar na direção dos suportes 13,6 ou 12,92. Caso supere os 15,14 retomaria sinal de alta com projeções nos 15,79 ou 17,14.</t>
  </si>
  <si>
    <t>LWSA3 está em tendência de alta pelas médias de 21 e 200 dias e vai mantendo sinal de força altista. Acima dos 4,21 pode buscar projeções nos 4,61 ou 5,27. Teria sinal de realização na perda dos 4,11 mirando os 3,55 ou 3,34.</t>
  </si>
  <si>
    <t>MDIA3 está em tendência de baixa pelas médias de 21 e 200 dias, mas começa a dar sinais de repiques de alta. Acima dos 17,93 teria sinal de repique altista mirando resistências nos 19,16 ou 20,47. Já uma perda dos 17,7 traria de volta o sinal de baixa projetando de 17,04 a 16,38.</t>
  </si>
  <si>
    <t>MGLU3 está em tendência de baixa pelas médias de 21 e 200 dias, mas começa a dar sinais de repiques de alta. Acima dos 4,45 teria sinal de repique altista mirando resistências nos 5,67 ou 6,68. Já uma perda dos 4,03 traria de volta o sinal de baixa projetando de 3,52 a 3,01.</t>
  </si>
  <si>
    <t>POMO3 está em tendência de baixa pelas médias de 21 e 200 dias, mas começa a dar sinais de repiques de alta. Acima dos 5,59 teria sinal de repique altista mirando resistências nos 5,96 ou 6,32. Já uma perda dos 5,37 traria de volta o sinal de baixa projetando de 5,18 a 5.</t>
  </si>
  <si>
    <t>POMO4 está em tendência de baixa pela média de 200 dias, a parece ter completado movimento de repique de alta de curto prazo e pode estar retomando o movimento baixista. Abaixo dos 5,9 pode seguir em queda na direção dos suportes 5,6 ou 5,44. Teria sinal de repique altista fechando acima dos 6,1 mirando resistências em 6,4 ou 6,9.</t>
  </si>
  <si>
    <t>MBRF3 está em tendência de baixa pela média de 200 dias, a parece ter completado movimento de repique de alta de curto prazo e pode estar retomando o movimento baixista. Abaixo dos 16,42 pode seguir em queda na direção dos suportes 14,98 ou 13,92. Teria sinal de repique altista fechando acima dos 17,12 mirando resistências em 18,4 ou 20,51.</t>
  </si>
  <si>
    <t>M2RV34 está em tendência de alta no longo prazo, teve uma correção no curto prazo, mas pode estar retomando sinal de altas. Acima dos 133,9 pode buscar 171,15 ou 200,41. Abaixo dos 123,79 retomaria sinal de realização mirando suportes em 109,15 ou 94,52.</t>
  </si>
  <si>
    <t>CASH3 está em tendência de alta pelas médias de 21 e 200 dias e vai mantendo sinal de força altista. Acima dos 4,13 pode buscar projeções nos 4,41 ou 4,91. Teria sinal de realização na perda dos 3,92 mirando os 3,6 ou 3,34.</t>
  </si>
  <si>
    <t>MELI34 está em tendência de baixa pela média de 200 dias, a parece ter completado movimento de repique de alta de curto prazo e pode estar retomando o movimento baixista. Abaixo dos 75,69 pode seguir em queda na direção dos suportes 66,4 ou 63,09. Teria sinal de repique altista fechando acima dos 77,11 mirando resistências em 83,72 ou 94,43.</t>
  </si>
  <si>
    <t>BMEB4 está em clara tendência de baixa pelas médias de 21 e 200 dias e segue em movimento de baixa. Abaixo dos 60,39 pode buscar suportes 53,88 ou 47,38. Teria sinal de repique altista fechando acima dos 63,47 mirando resistências em 81,44 ou 94,44. O IFR sobrevendido alerta para recuperações se superar 63,47</t>
  </si>
  <si>
    <t>M1TA34 apesar de estar em tendência de baixa no longo prazo pela média de 200 dias, no curto prazo está com sinal de recuperação favorecendo repiques de alta. Acima dos 109,78 pode seguir repique altista na direção resistências nos 116,79 ou 127,19. Caso perca os 107,56 teria sinal de baixa projetando de 99,95 a 94,74.</t>
  </si>
  <si>
    <t>LEVE3 apesar de estar em tendência de alta no longo prazo pela média de 200 dias, no curto prazo está em realização. Abaixo dos 32,75 pode seguir em baixa no curto prazo mirando suportes em 31,7 ou 30,91. Teria sinal de retomada altista fechando acima dos 33,13 mirando resistências em 34,23 ou 35,79.</t>
  </si>
  <si>
    <t>MUTC34 está em tendência de alta no longo prazo, teve uma correção no curto prazo, mas pode estar retomando sinal de altas. Acima dos 888,4 pode buscar 1083,08 ou 1295,17. Abaixo dos 870,51 retomaria sinal de realização mirando suportes em 739,89 ou 633,84.</t>
  </si>
  <si>
    <t>MSFT34 está em tendência de baixa pela média de 200 dias, a parece ter completado movimento de repique de alta de curto prazo e pode estar retomando o movimento baixista. Abaixo dos 83,68 pode seguir em queda na direção dos suportes 75,4 ou 70,44. Teria sinal de repique altista fechando acima dos 85,5 mirando resistências em 91,45 ou 101,36.</t>
  </si>
  <si>
    <t>MILS3 está em tendência de alta pelas médias de 21 e 200 dias, mas começa a dar sinal de possível realização. Abaixo dos 15,35 poderia realizar na direção dos suportes 14,99 ou 14,78. Caso supere os 15,65 retomaria sinal de alta com projeções nos 16,05 ou 16,71.</t>
  </si>
  <si>
    <t>BEEF3 está em tendência de baixa pelas médias de 21 e 200 dias, mas começa a dar sinais de repiques de alta. Acima dos 3,6 teria sinal de repique altista mirando resistências nos 3,9 ou 4,2. Já uma perda dos 3,41 traria de volta o sinal de baixa projetando de 3,25 a 3,1.</t>
  </si>
  <si>
    <t>MOTV3 apesar de estar em tendência de baixa no longo prazo pela média de 200 dias, no curto prazo está com sinal de recuperação favorecendo repiques de alta. Acima dos 14,93 pode seguir repique altista na direção resistências nos 15,78 ou 17,17. Caso perca os 14,6 teria sinal de baixa projetando de 13,54 a 13,11.</t>
  </si>
  <si>
    <t>MDNE3 está em tendência de alta pelas médias de 21 e 200 dias, mas começa a dar sinal de possível realização. Abaixo dos 29,92 poderia realizar na direção dos suportes 25,46 ou 23,75. Caso supere os 30,98 retomaria sinal de alta com projeções nos 34,39 ou 39,91. O IFR sobrecomprado alerta realizações se perder 29,92.</t>
  </si>
  <si>
    <t>MOVI3 apesar de estar em tendência de baixa no longo prazo pela média de 200 dias, no curto prazo está com sinal de recuperação favorecendo repiques de alta. Acima dos 9,66 pode seguir repique altista na direção resistências nos 10,14 ou 11,01. Caso perca os 9,37 teria sinal de baixa projetando de 8,73 a 8,29.</t>
  </si>
  <si>
    <t>MRVE3 apesar de estar em tendência de baixa no longo prazo pela média de 200 dias, no curto prazo está com sinal de recuperação favorecendo repiques de alta. Acima dos 5,44 pode seguir repique altista na direção resistências nos 5,73 ou 6,28. Caso perca os 5,21 teria sinal de baixa projetando de 4,83 a 4,55.</t>
  </si>
  <si>
    <t>MLAS3 está em tendência de alta pelas médias de 21 e 200 dias e vai mantendo sinal de força altista. Acima dos 1,72 pode buscar projeções nos 1,86 ou 2,09. Teria sinal de realização na perda dos 1,63 mirando os 1,48 ou 1,36.</t>
  </si>
  <si>
    <t>MULT3 apesar de estar em tendência de baixa no longo prazo pela média de 200 dias, no curto prazo está com sinal de recuperação favorecendo repiques de alta. Acima dos 29,82 pode seguir repique altista na direção resistências nos 31,41 ou 33,99. Caso perca os 29,14 teria sinal de baixa projetando de 27,24 a 26,44.</t>
  </si>
  <si>
    <t>NATU3 apesar de estar em tendência de baixa no longo prazo pela média de 200 dias, no curto prazo está com sinal de recuperação favorecendo repiques de alta. Acima dos 8,41 pode seguir repique altista na direção resistências nos 9,89 ou 11,45. Caso perca os 8,11 teria sinal de baixa projetando de 7,36 a 6,57.</t>
  </si>
  <si>
    <t>ROXO34 está em tendência de baixa pela média de 200 dias, a parece ter completado movimento de repique de alta de curto prazo e pode estar retomando o movimento baixista. Abaixo dos 11,7 pode seguir em queda na direção dos suportes 9,95 ou 9,28. Teria sinal de repique altista fechando acima dos 12,09 mirando resistências em 13,41 ou 15,55. O IFR sobrecomprado alerta realizações se perder 11,7.</t>
  </si>
  <si>
    <t>NVDC34 está em tendência de alta no longo prazo, teve uma correção no curto prazo, mas pode estar retomando sinal de altas. Acima dos 21,18 pode buscar 22,92 ou 24,42. Abaixo dos 20,49 retomaria sinal de realização mirando suportes em 19,73 ou 18,98.</t>
  </si>
  <si>
    <t>OPCT3 está em tendência de alta pelas médias de 21 e 200 dias e vai mantendo sinal de força altista. Acima dos 10,64 pode buscar projeções nos 11,18 ou 12,06. Teria sinal de realização na perda dos 10,12 mirando os 9,76 ou 9,48.</t>
  </si>
  <si>
    <t>ONCO3 está em tendência de baixa pelas médias de 21 e 200 dias, mas começa a dar sinais de repiques de alta. Acima dos 1,52 teria sinal de repique altista mirando resistências nos 1,81 ou 2,29. Já uma perda dos 1,04 traria de volta o sinal de baixa projetando de 0,89 a 0,74.</t>
  </si>
  <si>
    <t>ORCL34 está em tendência de baixa pelas médias de 21 e 200 dias, mas começa a dar sinais de repiques de alta. Acima dos 123,91 teria sinal de repique altista mirando resistências nos 198,15 ou 245,76. Já uma perda dos 121,11 traria de volta o sinal de baixa projetando de 97,3 a 73,49. O IFR sobrevendido alerta para recuperações se superar 123,91</t>
  </si>
  <si>
    <t>ORVR3 está em tendência de alta pelas médias de 21 e 200 dias e vai mantendo sinal de força altista. Acima dos 80,95 pode buscar projeções nos 84,98 ou 91,51. Teria sinal de realização na perda dos 78,06 mirando os 74,42 ou 72,4.</t>
  </si>
  <si>
    <t>PCAR3 apesar de estar em tendência de baixa no longo prazo pela média de 200 dias, no curto prazo está com sinal de recuperação favorecendo repiques de alta. Acima dos 2,63 pode seguir repique altista na direção resistências nos 3,39 ou 4,62. Caso perca os 2,36 teria sinal de baixa projetando de 1,4 a 1,01. O IFR sobrecomprado alerta realizações se perder 2,36.</t>
  </si>
  <si>
    <t>PGMN3 está em tendência de baixa pelas médias de 21 e 200 dias, mas começa a dar sinais de repiques de alta. Acima dos 3,8 teria sinal de repique altista mirando resistências nos 4,14 ou 4,51. Já uma perda dos 3,53 traria de volta o sinal de baixa projetando de 3,34 a 3,15.</t>
  </si>
  <si>
    <t>P2LT34 está em tendência de baixa pela média de 200 dias, a parece ter completado movimento de repique de alta de curto prazo e pode estar retomando o movimento baixista. Abaixo dos 219,31 pode seguir em queda na direção dos suportes 184 ou 166,01. Teria sinal de repique altista fechando acima dos 222,4 mirando resistências em 242,22 ou 278,19.</t>
  </si>
  <si>
    <t>PETR3 está em tendência de alta no longo prazo, teve uma correção no curto prazo, mas pode estar retomando sinal de altas. Acima dos 42,5 pode buscar 47,57 ou 51,43. Abaixo dos 41,32 retomaria sinal de realização mirando suportes em 39,38 ou 37,45.</t>
  </si>
  <si>
    <t>PETR4 está em tendência de alta no longo prazo, teve uma correção no curto prazo, mas pode estar retomando sinal de altas. Acima dos 38,25 pode buscar 42,15 ou 45,08. Abaixo dos 37,4 retomaria sinal de realização mirando suportes em 35,93 ou 34,46.</t>
  </si>
  <si>
    <t>RECV3 está em tendência de baixa pelas médias de 21 e 200 dias, mas começa a dar sinais de repiques de alta. Acima dos 9,68 teria sinal de repique altista mirando resistências nos 11,46 ou 12,63. Já uma perda dos 9,56 traria de volta o sinal de baixa projetando de 8,97 a 8,38. O IFR sobrevendido alerta para recuperações se superar 9,68</t>
  </si>
  <si>
    <t>PRIO3 está em tendência de alta no longo prazo, teve uma correção no curto prazo, mas pode estar retomando sinal de altas. Acima dos 53,13 pode buscar 64,21 ou 72,15. Abaixo dos 51,36 retomaria sinal de realização mirando suportes em 47,38 ou 43,41. O IFR sobrevendido alerta para recuperações se superar 53,13</t>
  </si>
  <si>
    <t>AUAU3 apesar de estar em tendência de baixa no longo prazo pela média de 200 dias, no curto prazo está com sinal de recuperação favorecendo repiques de alta. Acima dos 3,27 pode seguir repique altista na direção resistências nos 3,37 ou 3,56. Caso perca os 3,17 teria sinal de baixa projetando de 3,05 a 2,95.</t>
  </si>
  <si>
    <t>PINE4 está em tendência de alta no longo prazo, teve uma correção no curto prazo, mas pode estar retomando sinal de altas. Acima dos 12,48 pode buscar 13,96 ou 15,63. Abaixo dos 11,25 retomaria sinal de realização mirando suportes em 10,41 ou 9,57.</t>
  </si>
  <si>
    <t>PLPL3 apesar de estar em tendência de baixa no longo prazo pela média de 200 dias, no curto prazo está com sinal de recuperação favorecendo repiques de alta. Acima dos 8,65 pode seguir repique altista na direção resistências nos 9,06 ou 9,84. Caso perca os 8,29 teria sinal de baixa projetando de 7,79 a 7,39.</t>
  </si>
  <si>
    <t>PSSA3 está em tendência de alta pelas médias de 21 e 200 dias e vai mantendo sinal de força altista. Acima dos 54,43 pode buscar projeções nos 58,95 ou 66,27. Teria sinal de realização na perda dos 53,34 mirando os 47,11 ou 44,84. O padrão de volume favorece a alta. O IFR sobrecomprado alerta realizações se perder 53,34.</t>
  </si>
  <si>
    <t>POSI3 está em tendência de baixa pela média de 200 dias, a parece ter completado movimento de repique de alta de curto prazo e pode estar retomando o movimento baixista. Abaixo dos 3,86 pode seguir em queda na direção dos suportes 3,3 ou 3,01. Teria sinal de repique altista fechando acima dos 3,95 mirando resistências em 4,22 ou 4,78.</t>
  </si>
  <si>
    <t>PRNR3 está em tendência de alta pelas médias de 21 e 200 dias e vai mantendo sinal de força altista. Acima dos 17,98 pode buscar projeções nos 18,89 ou 19,98. Teria sinal de realização na perda dos 17,12 mirando os 16,57 ou 16,02.</t>
  </si>
  <si>
    <t>QUAL3 está em tendência de baixa pela média de 200 dias, a parece ter completado movimento de repique de alta de curto prazo e pode estar retomando o movimento baixista. Abaixo dos 1,79 pode seguir em queda na direção dos suportes 1,49 ou 1,35. Teria sinal de repique altista fechando acima dos 1,84 mirando resistências em 1,94 ou 2,21.</t>
  </si>
  <si>
    <t>LJQQ3 está em tendência de baixa pelas médias de 21 e 200 dias, mas começa a dar sinais de repiques de alta. Acima dos 1,3 teria sinal de repique altista mirando resistências nos 1,44 ou 1,57. Já uma perda dos 1,22 traria de volta o sinal de baixa projetando de 1,15 a 1,08.</t>
  </si>
  <si>
    <t>RADL3 está em tendência de baixa pelas médias de 21 e 200 dias, mas começa a dar sinais de repiques de alta. Acima dos 17,31 teria sinal de repique altista mirando resistências nos 18,33 ou 19,64. Já uma perda dos 17,04 traria de volta o sinal de baixa projetando de 16,21 a 15,55.</t>
  </si>
  <si>
    <t>RAIZ4 está em tendência de baixa pelas médias de 21 e 200 dias, mas começa a dar sinais de repiques de alta. Acima dos 0,4 teria sinal de repique altista mirando resistências nos 0,55 ou 0,65. Já uma perda dos 0,38 traria de volta o sinal de baixa projetando de 0,32 a 0,27.</t>
  </si>
  <si>
    <t>RAPT4 está em clara tendência de baixa pelas médias de 21 e 200 dias e segue em movimento de baixa. Abaixo dos 4,55 pode buscar suportes 4,18 ou 3,86. Teria sinal de repique altista fechando acima dos 4,63 mirando resistências em 5,2 ou 5,83.</t>
  </si>
  <si>
    <t>Rede D Or</t>
  </si>
  <si>
    <t>RDOR3 apesar de estar em tendência de baixa no longo prazo pela média de 200 dias, no curto prazo está com sinal de recuperação favorecendo repiques de alta. Acima dos 36,4 pode seguir repique altista na direção resistências nos 39,02 ou 43,26. Caso perca os 35,59 teria sinal de baixa projetando de 32,16 a 30,84. O IFR sobrecomprado alerta realizações se perder 35,59.</t>
  </si>
  <si>
    <t>RIAA3 está em tendência de alta pelas médias de 21 e 200 dias, mas começa a dar sinal de possível realização. Abaixo dos 8,69 poderia realizar na direção dos suportes 8,11 ou 7,71. Caso supere os 9,38 retomaria sinal de alta com projeções nos 10,16 ou 11,43.</t>
  </si>
  <si>
    <t>RAIL3 apesar de estar em tendência de baixa no longo prazo pela média de 200 dias, no curto prazo está com sinal de recuperação favorecendo repiques de alta. Acima dos 14,01 pode seguir repique altista na direção resistências nos 15,15 ou 17. Caso perca os 13,41 teria sinal de baixa projetando de 12,16 a 11,58.</t>
  </si>
  <si>
    <t>SBSP3 está em tendência de alta pelas médias de 21 e 200 dias e vai mantendo sinal de força altista. Acima dos 30,65 pode buscar projeções nos 33,08 ou 37,02. Teria sinal de realização na perda dos 30,08 mirando os 26,71 ou 25,49. O IFR sobrecomprado alerta realizações se perder 30,08.</t>
  </si>
  <si>
    <t>SAPR4 está em clara tendência de baixa pelas médias de 21 e 200 dias e segue em movimento de baixa. Abaixo dos 7,05 pode buscar suportes 6,9 ou 6,75. Teria sinal de repique altista fechando acima dos 7,31 mirando resistências em 7,53 ou 7,82.</t>
  </si>
  <si>
    <t>SAPR11 está em clara tendência de baixa pelas médias de 21 e 200 dias e segue em movimento de baixa. Abaixo dos 36,1 pode buscar suportes 35,17 ou 34,25. Teria sinal de repique altista fechando acima dos 37,91 mirando resistências em 39,08 ou 40,92.</t>
  </si>
  <si>
    <t>SANB4 apesar de estar em tendência de baixa no longo prazo pela média de 200 dias, no curto prazo está com sinal de recuperação favorecendo repiques de alta. Acima dos 14,14 pode seguir repique altista na direção resistências nos 14,39 ou 14,87. Caso perca os 13,93 teria sinal de baixa projetando de 13,6 a 13,35.</t>
  </si>
  <si>
    <t>SANB11 apesar de estar em tendência de baixa no longo prazo pela média de 200 dias, no curto prazo está com sinal de recuperação favorecendo repiques de alta. Acima dos 27,1 pode seguir repique altista na direção resistências nos 27,79 ou 28,89. Caso perca os 26,77 teria sinal de baixa projetando de 26 a 25,44.</t>
  </si>
  <si>
    <t>SMTO3 está em clara tendência de baixa pelas médias de 21 e 200 dias e segue em movimento de baixa. Abaixo dos 15,43 pode buscar suportes 14,41 ou 13,45. Teria sinal de repique altista fechando acima dos 15,7 mirando resistências em 17,5 ou 19,4.</t>
  </si>
  <si>
    <t>SHUL4 está em tendência de baixa pela média de 200 dias, a parece ter completado movimento de repique de alta de curto prazo e pode estar retomando o movimento baixista. Abaixo dos 4,73 pode seguir em queda na direção dos suportes 4,64 ou 4,56. Teria sinal de repique altista fechando acima dos 4,79 mirando resistências em 4,88 ou 5,02.</t>
  </si>
  <si>
    <t>SEER3 está em tendência de alta pelas médias de 21 e 200 dias e vai mantendo sinal de força altista. Acima dos 12,18 pode buscar projeções nos 13,2 ou 14,86. Teria sinal de realização na perda dos 11,65 mirando os 10,52 ou 10. O padrão de volume favorece a alta.</t>
  </si>
  <si>
    <t>CSNA3 está em tendência de baixa pelas médias de 21 e 200 dias, mas começa a dar sinais de repiques de alta. Acima dos 4,83 teria sinal de repique altista mirando resistências nos 6,6 ou 7,9. Já uma perda dos 4,49 traria de volta o sinal de baixa projetando de 3,83 a 3,18.</t>
  </si>
  <si>
    <t>SIMH3 está em tendência de baixa pelas médias de 21 e 200 dias, mas começa a dar sinais de repiques de alta. Acima dos 8,05 teria sinal de repique altista mirando resistências nos 9,1 ou 10,21. Já uma perda dos 7,83 traria de volta o sinal de baixa projetando de 7,3 a 6,74.</t>
  </si>
  <si>
    <t>SLCE3 está em tendência de baixa pelas médias de 21 e 200 dias, mas começa a dar sinais de repiques de alta. Acima dos 12,98 teria sinal de repique altista mirando resistências nos 15,06 ou 16,59. Já uma perda dos 12,58 traria de volta o sinal de baixa projetando de 11,81 a 11,04. O IFR sobrevendido alerta para recuperações se superar 12,98</t>
  </si>
  <si>
    <t>SMFT3 apesar de estar em tendência de baixa no longo prazo pela média de 200 dias, no curto prazo está com sinal de recuperação favorecendo repiques de alta. Acima dos 20,41 pode seguir repique altista na direção resistências nos 21,84 ou 24,16. Caso perca os 19,87 teria sinal de baixa projetando de 18,09 a 17,37. O IFR sobrecomprado alerta realizações se perder 19,87.</t>
  </si>
  <si>
    <t>STOC34 está em tendência de baixa pela média de 200 dias, a parece ter completado movimento de repique de alta de curto prazo e pode estar retomando o movimento baixista. Abaixo dos 57,45 pode seguir em queda na direção dos suportes 53,16 ou 51,35. Teria sinal de repique altista fechando acima dos 59 mirando resistências em 62,6 ou 68,44.</t>
  </si>
  <si>
    <t>M2ST34 está em tendência de baixa pelas médias de 21 e 200 dias, mas começa a dar sinais de repiques de alta. Acima dos 7,76 teria sinal de repique altista mirando resistências nos 9,8 ou 12,11. Já uma perda dos 7,5 traria de volta o sinal de baixa projetando de 6,06 a 4,9.</t>
  </si>
  <si>
    <t>SUZB3 está em tendência de baixa pelas médias de 21 e 200 dias, mas começa a dar sinais de repiques de alta. Acima dos 40,99 teria sinal de repique altista mirando resistências nos 44,37 ou 47,58. Já uma perda dos 40,56 traria de volta o sinal de baixa projetando de 39,17 a 37,56.</t>
  </si>
  <si>
    <t>TAEE3 está em tendência de alta pelas médias de 21 e 200 dias e vai mantendo sinal de força altista. Acima dos 13,72 pode buscar projeções nos 14,33 ou 15,32. Teria sinal de realização na perda dos 13,4 mirando os 12,73 ou 12,42. O padrão de volume favorece a alta.</t>
  </si>
  <si>
    <t>TAEE4 está em tendência de alta pelas médias de 21 e 200 dias e vai mantendo sinal de força altista. Acima dos 13,95 pode buscar projeções nos 14,59 ou 15,63. Teria sinal de realização na perda dos 13,67 mirando os 12,91 ou 12,58. O padrão de volume favorece a alta. O IFR sobrecomprado alerta realizações se perder 13,67.</t>
  </si>
  <si>
    <t>TAEE11 está em tendência de alta pelas médias de 21 e 200 dias e vai mantendo sinal de força altista. Acima dos 41,64 pode buscar projeções nos 43,59 ou 46,75. Teria sinal de realização na perda dos 40,77 mirando os 38,48 ou 37,5. O IFR sobrecomprado alerta realizações se perder 40,77.</t>
  </si>
  <si>
    <t>TSMC34 está em tendência de alta pelas médias de 21 e 200 dias e vai mantendo sinal de força altista. Acima dos 291,95 pode buscar projeções nos 308,03 ou 335,4. Teria sinal de realização na perda dos 285,73 mirando os 263,74 ou 250,05.</t>
  </si>
  <si>
    <t>TGMA3 apesar de estar em tendência de baixa no longo prazo pela média de 200 dias, no curto prazo está com sinal de recuperação favorecendo repiques de alta. Acima dos 30,96 pode seguir repique altista na direção resistências nos 32,1 ou 33,73. Caso perca os 30,33 teria sinal de baixa projetando de 29,45 a 28,63.</t>
  </si>
  <si>
    <t>VIVT3 está em tendência de alta pelas médias de 21 e 200 dias e vai mantendo sinal de força altista. Acima dos 35,4 pode buscar projeções nos 37,42 ou 40,69. Teria sinal de realização na perda dos 34,54 mirando os 32,13 ou 31,11.</t>
  </si>
  <si>
    <t>TEND3 está em tendência de alta pelas médias de 21 e 200 dias, mas começa a dar sinal de possível realização. Abaixo dos 36,94 poderia realizar na direção dos suportes 29,82 ou 27,31. Caso supere os 37,94 retomaria sinal de alta com projeções nos 42,95 ou 51,07.</t>
  </si>
  <si>
    <t>TSLA34 apesar de estar em tendência de baixa no longo prazo pela média de 200 dias, no curto prazo está com sinal de recuperação favorecendo repiques de alta. Acima dos 64,87 pode seguir repique altista na direção resistências nos 70,43 ou 77,13. Caso perca os 64,43 teria sinal de baixa projetando de 59,58 a 56,22.</t>
  </si>
  <si>
    <t>TIMS3 apesar de estar em tendência de baixa no longo prazo pela média de 200 dias, no curto prazo está com sinal de recuperação favorecendo repiques de alta. Acima dos 22,97 pode seguir repique altista na direção resistências nos 24,24 ou 26,3. Caso perca os 22,55 teria sinal de baixa projetando de 20,91 a 20,27.</t>
  </si>
  <si>
    <t>TOTS3 apesar de estar em tendência de baixa no longo prazo pela média de 200 dias, no curto prazo está com sinal de recuperação favorecendo repiques de alta. Acima dos 30,17 pode seguir repique altista na direção resistências nos 34,23 ou 38,82. Caso perca os 29,21 teria sinal de baixa projetando de 26,8 a 24,5.</t>
  </si>
  <si>
    <t>TFCO4 está em clara tendência de baixa pelas médias de 21 e 200 dias e segue em movimento de baixa. Abaixo dos 15,01 pode buscar suportes 14,29 ou 13,73. Teria sinal de repique altista fechando acima dos 15,62 mirando resistências em 16,08 ou 17,18.</t>
  </si>
  <si>
    <t>TUPY3 está em tendência de alta pelas médias de 21 e 200 dias, mas começa a dar sinal de possível realização. Abaixo dos 14,76 poderia realizar na direção dos suportes 12,32 ou 11,28. Caso supere os 14,96 retomaria sinal de alta com projeções nos 15,66 ou 17,72.</t>
  </si>
  <si>
    <t>UGPA3 está em tendência de alta pelas médias de 21 e 200 dias e vai mantendo sinal de força altista. Acima dos 28,15 pode buscar projeções nos 31,01 ou 35,65. Teria sinal de realização na perda dos 26,51 mirando os 23,51 ou 22,07. O padrão de volume favorece a alta. O IFR sobrecomprado alerta realizações se perder 26,51.</t>
  </si>
  <si>
    <t>FIQE3 está em tendência de alta no longo prazo, teve uma correção no curto prazo, mas pode estar retomando sinal de altas. Acima dos 5,81 pode buscar 6,32 ou 6,8. Abaixo dos 5,54 retomaria sinal de realização mirando suportes em 5,29 ou 5,05.</t>
  </si>
  <si>
    <t>UNIP6 está em clara tendência de baixa pelas médias de 21 e 200 dias e segue em movimento de baixa. Abaixo dos 59,83 pode buscar suportes 58,19 ou 56,55. Teria sinal de repique altista fechando acima dos 60,27 mirando resistências em 63,49 ou 66,76.</t>
  </si>
  <si>
    <t>USIM3 está em tendência de alta no longo prazo, teve uma correção no curto prazo, mas pode estar retomando sinal de altas. Acima dos 7,99 pode buscar 10,31 ou 12,1. Abaixo dos 7,4 retomaria sinal de realização mirando suportes em 6,5 ou 5,6.</t>
  </si>
  <si>
    <t>USIM5 está em tendência de alta no longo prazo, teve uma correção no curto prazo, mas pode estar retomando sinal de altas. Acima dos 8,89 pode buscar 11,65 ou 13,83. Abaixo dos 8,56 retomaria sinal de realização mirando suportes em 8,12 ou 7,02.</t>
  </si>
  <si>
    <t>VALE3 está em tendência de alta no longo prazo, teve uma correção no curto prazo, mas pode estar retomando sinal de altas. Acima dos 79,04 pode buscar 82,74 ou 86,39. Abaixo dos 76,83 retomaria sinal de realização mirando suportes em 75 ou 73,17.</t>
  </si>
  <si>
    <t>VLID3 apesar de estar em tendência de baixa no longo prazo pela média de 200 dias, no curto prazo está com sinal de recuperação favorecendo repiques de alta. Acima dos 17,81 pode seguir repique altista na direção resistências nos 18,41 ou 19,39. Caso perca os 17,5 teria sinal de baixa projetando de 16,83 a 16,52. O padrão de volume favorece a alta.</t>
  </si>
  <si>
    <t>VAMO3 apesar de estar em tendência de baixa no longo prazo pela média de 200 dias, no curto prazo está com sinal de recuperação favorecendo repiques de alta. Acima dos 2,9 pode seguir repique altista na direção resistências nos 3,2 ou 3,52. Caso perca os 2,68 teria sinal de baixa projetando de 2,51 a 2,35.</t>
  </si>
  <si>
    <t>VBBR3 está em tendência de alta pelas médias de 21 e 200 dias e vai mantendo sinal de força altista. Acima dos 30,49 pode buscar projeções nos 32,56 ou 35,91. Teria sinal de realização na perda dos 29,69 mirando os 27,14 ou 26,1.</t>
  </si>
  <si>
    <t>VTRU3 está em tendência de alta pelas médias de 21 e 200 dias, mas começa a dar sinal de possível realização. Abaixo dos 13,5 poderia realizar na direção dos suportes 12 ou 11,35. Caso supere os 14,08 retomaria sinal de alta com projeções nos 15,36 ou 17,44.</t>
  </si>
  <si>
    <t>VIVA3 apesar de estar em tendência de baixa no longo prazo pela média de 200 dias, no curto prazo está com sinal de recuperação favorecendo repiques de alta. Acima dos 23,82 pode seguir repique altista na direção resistências nos 26,11 ou 29,82. Caso perca os 22,59 teria sinal de baixa projetando de 20,11 a 18,96.</t>
  </si>
  <si>
    <t>VVEO3 está em tendência de baixa pelas médias de 21 e 200 dias, mas começa a dar sinais de repiques de alta. Acima dos 0,67 teria sinal de repique altista mirando resistências nos 1,48 ou 2,01. Já uma perda dos 0,62 traria de volta o sinal de baixa projetando de 0,35 a 0,08. O IFR sobrevendido alerta para recuperações se superar 0,67</t>
  </si>
  <si>
    <t>VULC3 está em tendência de baixa pelas médias de 21 e 200 dias, mas começa a dar sinais de repiques de alta. Acima dos 14,15 teria sinal de repique altista mirando resistências nos 15,24 ou 16,15. Já uma perda dos 13,76 traria de volta o sinal de baixa projetando de 13,3 a 12,84.</t>
  </si>
  <si>
    <t>Walmart Inc</t>
  </si>
  <si>
    <t>WALM34</t>
  </si>
  <si>
    <t>WALM34 está em clara tendência de baixa pelas médias de 21 e 200 dias e segue em movimento de baixa. Abaixo dos 34,83 pode buscar suportes 33,49 ou 32,16. Teria sinal de repique altista fechando acima dos 36,3 mirando resistências em 39,15 ou 41,81.</t>
  </si>
  <si>
    <t>WEGE3 está em tendência de alta pelas médias de 21 e 200 dias e vai mantendo sinal de força altista. Acima dos 47,37 pode buscar projeções nos 51,04 ou 56,99. Teria sinal de realização na perda dos 46,27 mirando os 41,42 ou 39,58.</t>
  </si>
  <si>
    <t>WIZC3 apesar de estar em tendência de baixa no longo prazo pela média de 200 dias, no curto prazo está com sinal de recuperação favorecendo repiques de alta. Acima dos 8,25 pode seguir repique altista na direção resistências nos 8,81 ou 9,73. Caso perca os 8,03 teria sinal de baixa projetando de 7,33 a 7,04. O IFR sobrecomprado alerta realizações se perder 8,03.</t>
  </si>
  <si>
    <t>YDUQ3 apesar de estar em tendência de baixa no longo prazo pela média de 200 dias, no curto prazo está com sinal de recuperação favorecendo repiques de alta. Acima dos 9,23 pode seguir repique altista na direção resistências nos 10,08 ou 11,46. Caso perca os 8,85 teria sinal de baixa projetando de 7,85 a 7,42.</t>
  </si>
  <si>
    <t>BB Etf Dolar</t>
  </si>
  <si>
    <t>DOLA11</t>
  </si>
  <si>
    <t>DOLA11 está em tendência de alta pelas médias de 21 e 200 dias, mas começa a dar sinal de possível realização. Abaixo dos 10,17 poderia realizar na direção dos suportes 9,88 ou 9,75. Caso supere os 10,29 retomaria sinal de alta com projeções nos 10,54 ou 10,95.</t>
  </si>
  <si>
    <t>GOLB11 está em clara tendência de baixa pelas médias de 21 e 200 dias e segue em movimento de baixa. Abaixo dos 102 pode buscar suportes 98,8 ou 94,88. Teria sinal de repique altista fechando acima dos 104,98 mirando resistências em 111,48 ou 119,31.</t>
  </si>
  <si>
    <t>BOVB11 está em tendência de alta pelas médias de 21 e 200 dias e vai mantendo sinal de força altista. Acima dos 178,66 pode buscar projeções nos 183,06 ou 190,18. Teria sinal de realização na perda dos 177,54 mirando os 171,54 ou 169,33.</t>
  </si>
  <si>
    <t>Global X Copper Miners</t>
  </si>
  <si>
    <t>BCPX39</t>
  </si>
  <si>
    <t>BCPX39 apesar de estar em tendência de alta no longo prazo pela média de 200 dias, no curto prazo está em realização. Abaixo dos 38,17 pode seguir em baixa no curto prazo mirando suportes em 35,83 ou 33,49. Teria sinal de retomada altista fechando acima dos 40,49 mirando resistências em 45,73 ou 50,4.</t>
  </si>
  <si>
    <t>BITH11 apesar de estar em tendência de baixa no longo prazo pela média de 200 dias, no curto prazo está com sinal de recuperação favorecendo repiques de alta. Acima dos 72,9 pode seguir repique altista na direção resistências nos 76,85 ou 82,41. Caso perca os 72,01 teria sinal de baixa projetando de 67,85 a 65,06.</t>
  </si>
  <si>
    <t>ETHE11 apesar de estar em tendência de baixa no longo prazo pela média de 200 dias, no curto prazo está com sinal de recuperação favorecendo repiques de alta. Acima dos 27,02 pode seguir repique altista na direção resistências nos 29,61 ou 33,81. Caso perca os 25,72 teria sinal de baixa projetando de 22,82 a 21,52.</t>
  </si>
  <si>
    <t>HASH11 apesar de estar em tendência de baixa no longo prazo pela média de 200 dias, no curto prazo está com sinal de recuperação favorecendo repiques de alta. Acima dos 42,13 pode seguir repique altista na direção resistências nos 44,03 ou 47,26. Caso perca os 41,51 teria sinal de baixa projetando de 38,8 a 37,18.</t>
  </si>
  <si>
    <t>CHIP11 está em tendência de alta no longo prazo, teve uma correção no curto prazo, mas pode estar retomando sinal de altas. Acima dos 38,7 pode buscar 43,67 ou 48,68. Abaixo dos 37,91 retomaria sinal de realização mirando suportes em 35,55 ou 33,04.</t>
  </si>
  <si>
    <t>WRLD11 está em tendência de alta pelas médias de 21 e 200 dias e vai mantendo sinal de força altista. Acima dos 148,78 pode buscar projeções nos 153,4 ou 160,88. Teria sinal de realização na perda dos 147,78 mirando os 141,3 ou 138,98.</t>
  </si>
  <si>
    <t>UTLL11 apesar de estar em tendência de baixa no longo prazo pela média de 200 dias, no curto prazo está com sinal de recuperação favorecendo repiques de alta. Acima dos 126,99 pode seguir repique altista na direção resistências nos 132,92 ou 142,52. Caso perca os 125,86 teria sinal de baixa projetando de 117,39 a 114,42.</t>
  </si>
  <si>
    <t>BOVA11 está em tendência de alta pelas médias de 21 e 200 dias e vai mantendo sinal de força altista. Acima dos 171,72 pode buscar projeções nos 176,11 ou 183,22. Teria sinal de realização na perda dos 169,9 mirando os 164,61 ou 162,41.</t>
  </si>
  <si>
    <t>BEWY39 está em tendência de alta no longo prazo, teve uma correção no curto prazo, mas pode estar retomando sinal de altas. Acima dos 125,49 pode buscar 145,44 ou 165,23. Abaixo dos 119,79 retomaria sinal de realização mirando suportes em 113,41 ou 103,51.</t>
  </si>
  <si>
    <t>SMAL11 apesar de estar em tendência de baixa no longo prazo pela média de 200 dias, no curto prazo está com sinal de recuperação favorecendo repiques de alta. Acima dos 109,76 pode seguir repique altista na direção resistências nos 111,95 ou 117,02. Caso perca os 108,08 teria sinal de baixa projetando de 103,74 a 101,2.</t>
  </si>
  <si>
    <t>BOVV11 está em tendência de alta pelas médias de 21 e 200 dias e vai mantendo sinal de força altista. Acima dos 180,07 pode buscar projeções nos 184,47 ou 191,6. Teria sinal de realização na perda dos 178,33 mirando os 172,94 ou 170,73.</t>
  </si>
  <si>
    <t>DIVO11 está em tendência de alta pelas médias de 21 e 200 dias e vai mantendo sinal de força altista. Acima dos 126,76 pode buscar projeções nos 131,03 ou 137,95. Teria sinal de realização na perda dos 125,39 mirando os 119,84 ou 117,7.</t>
  </si>
  <si>
    <t>FIND11 está em tendência de alta pelas médias de 21 e 200 dias e vai mantendo sinal de força altista. Acima dos 177,67 pode buscar projeções nos 185,55 ou 198,31. Teria sinal de realização na perda dos 175,21 mirando os 164,91 ou 160,96. O padrão de volume favorece a alta.</t>
  </si>
  <si>
    <t>SPXR11 está em tendência de alta pelas médias de 21 e 200 dias e vai mantendo sinal de força altista. Acima dos 73,12 pode buscar projeções nos 75,6 ou 79,62. Teria sinal de realização na perda dos 72,21 mirando os 69,1 ou 67,85.</t>
  </si>
  <si>
    <t>SPXI11 está em tendência de alta pelas médias de 21 e 200 dias e vai mantendo sinal de força altista. Acima dos 53,86 pode buscar projeções nos 55,51 ou 58,19. Teria sinal de realização na perda dos 53,12 mirando os 51,18 ou 50,35.</t>
  </si>
  <si>
    <t>TECK11 está em tendência de alta pelas médias de 21 e 200 dias, mas começa a dar sinal de possível realização. Abaixo dos 115,37 poderia realizar na direção dos suportes 107,8 ou 103,9. Caso supere os 117,05 retomaria sinal de alta com projeções nos 120,42 ou 128,21.</t>
  </si>
  <si>
    <t>HIGH11 apesar de estar em tendência de baixa no longo prazo pela média de 200 dias, no curto prazo está com sinal de recuperação favorecendo repiques de alta. Acima dos 82,62 pode seguir repique altista na direção resistências nos 86,07 ou 91,36. Caso perca os 81,07 teria sinal de baixa projetando de 77,5 a 74,85.</t>
  </si>
  <si>
    <t>QBTC11 apesar de estar em tendência de baixa no longo prazo pela média de 200 dias, no curto prazo está com sinal de recuperação favorecendo repiques de alta. Acima dos 19,62 pode seguir repique altista na direção resistências nos 20,63 ou 22,08. Caso perca os 19,4 teria sinal de baixa projetando de 18,28 a 17,55.</t>
  </si>
  <si>
    <t>BOVX11 está em tendência de alta pelas médias de 21 e 200 dias e vai mantendo sinal de força altista. Acima dos 17,92 pode buscar projeções nos 18,37 ou 19,1. Teria sinal de realização na perda dos 17,77 mirando os 17,19 ou 16,96.</t>
  </si>
  <si>
    <t>NASD11 está em tendência de alta pelas médias de 21 e 200 dias e vai mantendo sinal de força altista. Acima dos 21,36 pode buscar projeções nos 22,04 ou 23,05. Teria sinal de realização na perda dos 21,23 mirando os 20,39 ou 19,88.</t>
  </si>
  <si>
    <t>GOLD11 apesar de estar em tendência de baixa no longo prazo pela média de 200 dias, no curto prazo está com sinal de recuperação favorecendo repiques de alta. Acima dos 22,46 pode seguir repique altista na direção resistências nos 23,41 ou 24,64. Caso perca os 22,27 teria sinal de baixa projetando de 21,41 a 20,79.</t>
  </si>
  <si>
    <t>GOLX11 apesar de estar em tendência de baixa no longo prazo pela média de 200 dias, no curto prazo está com sinal de recuperação favorecendo repiques de alta. Acima dos 49,62 pode seguir repique altista na direção resistências nos 52,59 ou 56,32. Caso perca os 48,3 teria sinal de baixa projetando de 46,55 a 44,68.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</si>
</sst>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zoomScaleNormal="100" workbookViewId="0">
      <selection activeCell="V12" sqref="V12"/>
    </sheetView>
  </sheetViews>
  <sheetFormatPr defaultColWidth="8.85546875" defaultRowHeight="15" customHeight="1" x14ac:dyDescent="0.25"/>
  <cols>
    <col min="2" max="2" width="1.42578125" style="1" customWidth="1"/>
    <col min="3" max="3" width="11.42578125" style="1" customWidth="1"/>
    <col min="4" max="4" width="8.42578125" style="1" bestFit="1" customWidth="1"/>
    <col min="5" max="5" width="5.5703125" style="1" customWidth="1"/>
    <col min="6" max="6" width="6.28515625" style="1" customWidth="1"/>
    <col min="7" max="8" width="6.5703125" style="1" bestFit="1" customWidth="1"/>
    <col min="9" max="9" width="1.5703125" style="1" customWidth="1"/>
    <col min="10" max="10" width="6.7109375" style="1" customWidth="1"/>
    <col min="11" max="11" width="7.5703125" style="1" bestFit="1" customWidth="1"/>
    <col min="12" max="12" width="7.5703125" style="1" customWidth="1"/>
    <col min="13" max="13" width="1.140625" style="1" customWidth="1"/>
    <col min="14" max="14" width="6.7109375" style="1" customWidth="1"/>
    <col min="15" max="15" width="11.42578125" style="18" bestFit="1" customWidth="1"/>
    <col min="16" max="16" width="8.140625" style="18" bestFit="1" customWidth="1"/>
    <col min="17" max="17" width="7.42578125" style="1" customWidth="1"/>
    <col min="18" max="18" width="58.28515625" style="1" customWidth="1"/>
    <col min="19" max="19" width="2.28515625" style="1" customWidth="1"/>
    <col min="20" max="260" width="8.85546875" style="1" customWidth="1"/>
  </cols>
  <sheetData>
    <row r="1" spans="2:28" ht="15" customHeight="1" x14ac:dyDescent="0.25">
      <c r="B1" s="2"/>
      <c r="C1" s="26"/>
      <c r="D1" s="27"/>
      <c r="E1" s="27"/>
      <c r="F1" s="27"/>
      <c r="G1" s="27"/>
      <c r="H1" s="27"/>
      <c r="I1" s="27"/>
      <c r="J1" s="27"/>
      <c r="K1" s="27"/>
      <c r="L1" s="27"/>
      <c r="M1" s="27"/>
      <c r="N1" s="27"/>
      <c r="O1" s="28"/>
      <c r="P1" s="53"/>
      <c r="Q1" s="27"/>
      <c r="R1" s="29"/>
      <c r="S1" s="25"/>
    </row>
    <row r="2" spans="2:28" ht="15" customHeight="1" x14ac:dyDescent="0.25">
      <c r="B2" s="3"/>
      <c r="C2" s="26"/>
      <c r="D2" s="27"/>
      <c r="E2" s="27"/>
      <c r="F2" s="27"/>
      <c r="G2" s="27"/>
      <c r="H2" s="27"/>
      <c r="I2" s="27"/>
      <c r="J2" s="27"/>
      <c r="K2" s="27"/>
      <c r="L2" s="27"/>
      <c r="M2" s="27"/>
      <c r="N2" s="27"/>
      <c r="O2" s="28"/>
      <c r="P2" s="53"/>
      <c r="Q2" s="27"/>
      <c r="R2" s="29"/>
      <c r="S2" s="20"/>
    </row>
    <row r="3" spans="2:28" ht="15" customHeight="1" x14ac:dyDescent="0.25">
      <c r="B3" s="3"/>
      <c r="C3" s="26"/>
      <c r="D3" s="27"/>
      <c r="E3" s="27"/>
      <c r="F3" s="27"/>
      <c r="G3" s="27"/>
      <c r="H3" s="27"/>
      <c r="I3" s="27"/>
      <c r="J3" s="27"/>
      <c r="K3" s="27"/>
      <c r="L3" s="27"/>
      <c r="M3" s="27"/>
      <c r="N3" s="27"/>
      <c r="O3" s="28"/>
      <c r="P3" s="53"/>
      <c r="Q3" s="27"/>
      <c r="R3" s="29"/>
      <c r="S3" s="20"/>
      <c r="W3" s="50">
        <f>W7-W10</f>
        <v>140</v>
      </c>
      <c r="X3" s="50">
        <f>X7-X10</f>
        <v>69</v>
      </c>
      <c r="Y3" s="51">
        <f>W3/(X3+W3)</f>
        <v>0.66985645933014359</v>
      </c>
      <c r="Z3" s="35" t="s">
        <v>67</v>
      </c>
    </row>
    <row r="4" spans="2:28" ht="15" customHeight="1" x14ac:dyDescent="0.25">
      <c r="B4" s="3"/>
      <c r="C4" s="26"/>
      <c r="D4" s="27"/>
      <c r="E4" s="27"/>
      <c r="F4" s="27"/>
      <c r="G4" s="27"/>
      <c r="H4" s="27"/>
      <c r="I4" s="27"/>
      <c r="J4" s="27"/>
      <c r="K4" s="27"/>
      <c r="L4" s="27"/>
      <c r="M4" s="27"/>
      <c r="N4" s="27"/>
      <c r="O4" s="28"/>
      <c r="P4" s="53"/>
      <c r="Q4" s="27"/>
      <c r="R4" s="29"/>
      <c r="S4" s="20"/>
      <c r="Y4" s="52">
        <f>U10</f>
        <v>0.63636363636363635</v>
      </c>
      <c r="Z4" s="35" t="s">
        <v>414</v>
      </c>
    </row>
    <row r="5" spans="2:28" ht="15" customHeight="1" x14ac:dyDescent="0.25">
      <c r="B5" s="3"/>
      <c r="C5" s="26"/>
      <c r="D5" s="27"/>
      <c r="E5" s="27"/>
      <c r="F5" s="27"/>
      <c r="G5" s="27"/>
      <c r="H5" s="27"/>
      <c r="I5" s="27"/>
      <c r="J5" s="27"/>
      <c r="K5" s="27"/>
      <c r="L5" s="27"/>
      <c r="M5" s="27"/>
      <c r="N5" s="27"/>
      <c r="O5" s="28"/>
      <c r="P5" s="53"/>
      <c r="Q5" s="27"/>
      <c r="R5" s="29"/>
      <c r="S5" s="20"/>
    </row>
    <row r="6" spans="2:28" ht="15" customHeight="1" x14ac:dyDescent="0.25">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25">
      <c r="B7" s="3"/>
      <c r="C7" s="26"/>
      <c r="D7" s="27"/>
      <c r="E7" s="27"/>
      <c r="F7" s="27"/>
      <c r="G7" s="27"/>
      <c r="H7" s="27"/>
      <c r="I7" s="27"/>
      <c r="J7" s="27"/>
      <c r="K7" s="27"/>
      <c r="L7" s="27"/>
      <c r="M7" s="27"/>
      <c r="N7" s="27"/>
      <c r="O7" s="28"/>
      <c r="P7" s="53"/>
      <c r="Q7" s="27"/>
      <c r="R7" s="29"/>
      <c r="S7" s="20"/>
      <c r="V7" s="32"/>
      <c r="W7" s="33">
        <f>COUNTIF($Q$17:$Q$352,"ALTA")</f>
        <v>154</v>
      </c>
      <c r="X7" s="33">
        <f>COUNTIF($Q$17:$Q$352,"Baixa")</f>
        <v>77</v>
      </c>
      <c r="Y7" s="33"/>
      <c r="Z7" s="33">
        <f>W7+X7</f>
        <v>231</v>
      </c>
    </row>
    <row r="8" spans="2:28" ht="15" customHeight="1" x14ac:dyDescent="0.25">
      <c r="B8" s="3"/>
      <c r="C8" s="26"/>
      <c r="D8" s="27"/>
      <c r="E8" s="27"/>
      <c r="F8" s="27"/>
      <c r="G8" s="27"/>
      <c r="H8" s="27"/>
      <c r="I8" s="27"/>
      <c r="J8" s="27"/>
      <c r="K8" s="27"/>
      <c r="L8" s="27"/>
      <c r="M8" s="27"/>
      <c r="N8" s="27"/>
      <c r="O8" s="28"/>
      <c r="P8" s="53"/>
      <c r="Q8" s="27"/>
      <c r="R8" s="29"/>
      <c r="S8" s="20"/>
      <c r="W8" s="34">
        <f>W7/Z7</f>
        <v>0.66666666666666663</v>
      </c>
      <c r="X8" s="34">
        <f>X7/Z7</f>
        <v>0.33333333333333331</v>
      </c>
      <c r="Y8" s="33"/>
      <c r="Z8" s="33"/>
    </row>
    <row r="9" spans="2:28" ht="15" customHeight="1" x14ac:dyDescent="0.25">
      <c r="B9" s="3"/>
      <c r="C9" s="26"/>
      <c r="D9" s="27"/>
      <c r="E9" s="27"/>
      <c r="F9" s="27"/>
      <c r="G9" s="27"/>
      <c r="H9" s="27"/>
      <c r="I9" s="27"/>
      <c r="J9" s="27"/>
      <c r="K9" s="27"/>
      <c r="L9" s="27"/>
      <c r="M9" s="27"/>
      <c r="N9" s="27"/>
      <c r="O9" s="28"/>
      <c r="P9" s="53"/>
      <c r="Q9" s="27"/>
      <c r="R9" s="29"/>
      <c r="S9" s="20"/>
      <c r="U9" s="43">
        <f>COUNTIF(D17:D352,"*34*")</f>
        <v>22</v>
      </c>
      <c r="V9" s="49" t="s">
        <v>372</v>
      </c>
      <c r="W9" s="45">
        <f>SUMIF(D17:D352,"=*34*",E17:E352)/U9</f>
        <v>5.2727272727272725</v>
      </c>
      <c r="X9" s="43"/>
      <c r="Y9" s="18"/>
      <c r="Z9" s="18"/>
    </row>
    <row r="10" spans="2:28" ht="15" customHeight="1" x14ac:dyDescent="0.25">
      <c r="B10" s="3"/>
      <c r="C10" s="26"/>
      <c r="D10" s="27"/>
      <c r="E10" s="27"/>
      <c r="F10" s="27"/>
      <c r="G10" s="27"/>
      <c r="H10" s="27"/>
      <c r="I10" s="27"/>
      <c r="J10" s="27"/>
      <c r="K10" s="27"/>
      <c r="L10" s="27"/>
      <c r="M10" s="27"/>
      <c r="N10" s="27"/>
      <c r="O10" s="28"/>
      <c r="P10" s="53"/>
      <c r="Q10" s="27"/>
      <c r="R10" s="29"/>
      <c r="S10" s="20"/>
      <c r="U10" s="46">
        <f>W10/U9</f>
        <v>0.63636363636363635</v>
      </c>
      <c r="V10" s="44" t="s">
        <v>9</v>
      </c>
      <c r="W10" s="47">
        <f>COUNTIFS(D17:D352,"=*34*",Q17:Q352,"Alta")</f>
        <v>14</v>
      </c>
      <c r="X10" s="48">
        <f>U9-W10</f>
        <v>8</v>
      </c>
    </row>
    <row r="11" spans="2:28" ht="31.5" customHeight="1" x14ac:dyDescent="0.25">
      <c r="B11" s="3"/>
      <c r="C11" s="62" t="s">
        <v>2</v>
      </c>
      <c r="D11" s="62"/>
      <c r="E11" s="62"/>
      <c r="F11" s="62"/>
      <c r="G11" s="62"/>
      <c r="H11" s="62"/>
      <c r="I11" s="62"/>
      <c r="J11" s="62"/>
      <c r="K11" s="62"/>
      <c r="L11" s="62"/>
      <c r="M11" s="62"/>
      <c r="N11" s="62"/>
      <c r="O11" s="62"/>
      <c r="P11" s="62"/>
      <c r="Q11" s="62"/>
      <c r="R11" s="63"/>
      <c r="S11" s="4"/>
    </row>
    <row r="12" spans="2:28" ht="136.5" customHeight="1" x14ac:dyDescent="0.25">
      <c r="B12" s="3"/>
      <c r="C12" s="64" t="s">
        <v>438</v>
      </c>
      <c r="D12" s="65"/>
      <c r="E12" s="65"/>
      <c r="F12" s="65"/>
      <c r="G12" s="65"/>
      <c r="H12" s="65"/>
      <c r="I12" s="65"/>
      <c r="J12" s="65"/>
      <c r="K12" s="65"/>
      <c r="L12" s="65"/>
      <c r="M12" s="65"/>
      <c r="N12" s="65"/>
      <c r="O12" s="65"/>
      <c r="P12" s="65"/>
      <c r="Q12" s="65"/>
      <c r="R12" s="66"/>
      <c r="S12" s="20"/>
    </row>
    <row r="13" spans="2:28" ht="15" customHeight="1" x14ac:dyDescent="0.25">
      <c r="B13" s="3"/>
      <c r="C13" s="39"/>
      <c r="D13" s="40"/>
      <c r="E13" s="40"/>
      <c r="F13" s="40"/>
      <c r="G13" s="40"/>
      <c r="H13" s="40"/>
      <c r="I13" s="40"/>
      <c r="J13" s="40"/>
      <c r="K13" s="40"/>
      <c r="L13" s="40"/>
      <c r="M13" s="40"/>
      <c r="N13" s="40"/>
      <c r="O13" s="40"/>
      <c r="P13" s="40"/>
      <c r="Q13" s="41"/>
      <c r="R13" s="42" t="s">
        <v>446</v>
      </c>
      <c r="S13" s="20"/>
    </row>
    <row r="14" spans="2:28" ht="15" customHeight="1" x14ac:dyDescent="0.25">
      <c r="B14" s="3"/>
      <c r="C14" s="39"/>
      <c r="D14" s="40"/>
      <c r="E14" s="40"/>
      <c r="F14" s="40"/>
      <c r="G14" s="40"/>
      <c r="H14" s="40"/>
      <c r="I14" s="40"/>
      <c r="J14" s="40"/>
      <c r="K14" s="40"/>
      <c r="L14" s="40"/>
      <c r="M14" s="40"/>
      <c r="N14" s="40"/>
      <c r="O14" s="40"/>
      <c r="P14" s="40"/>
      <c r="Q14" s="41"/>
      <c r="R14" s="42" t="s">
        <v>445</v>
      </c>
      <c r="S14" s="20"/>
    </row>
    <row r="15" spans="2:28" ht="38.450000000000003" customHeight="1" x14ac:dyDescent="0.25">
      <c r="B15" s="3"/>
      <c r="C15" s="21"/>
      <c r="D15" s="30" t="s">
        <v>7</v>
      </c>
      <c r="E15" s="22"/>
      <c r="F15" s="22"/>
      <c r="G15" s="22"/>
      <c r="H15" s="22"/>
      <c r="I15" s="22"/>
      <c r="J15" s="22" t="s">
        <v>3</v>
      </c>
      <c r="K15" s="22"/>
      <c r="L15" s="22"/>
      <c r="M15" s="22"/>
      <c r="N15" s="22"/>
      <c r="O15" s="23"/>
      <c r="P15" s="23"/>
      <c r="Q15" s="22"/>
      <c r="R15" s="24">
        <v>46209</v>
      </c>
      <c r="S15" s="20"/>
      <c r="V15" s="1" t="s">
        <v>386</v>
      </c>
    </row>
    <row r="16" spans="2:28" ht="25.15" customHeight="1" x14ac:dyDescent="0.25">
      <c r="B16" s="3"/>
      <c r="C16" s="60" t="s">
        <v>0</v>
      </c>
      <c r="D16" s="60"/>
      <c r="E16" s="6" t="s">
        <v>417</v>
      </c>
      <c r="F16" s="60" t="s">
        <v>1</v>
      </c>
      <c r="G16" s="60"/>
      <c r="H16" s="60"/>
      <c r="I16" s="6"/>
      <c r="J16" s="61" t="s">
        <v>4</v>
      </c>
      <c r="K16" s="61"/>
      <c r="L16" s="61"/>
      <c r="M16" s="7"/>
      <c r="N16" s="7" t="s">
        <v>5</v>
      </c>
      <c r="O16" s="6" t="s">
        <v>6</v>
      </c>
      <c r="P16" s="6" t="s">
        <v>416</v>
      </c>
      <c r="Q16" s="5" t="s">
        <v>415</v>
      </c>
      <c r="R16" s="8" t="s">
        <v>8</v>
      </c>
      <c r="S16" s="4"/>
      <c r="V16" s="1" t="s">
        <v>209</v>
      </c>
      <c r="W16" s="1" t="str">
        <f>_xlfn.XLOOKUP(V16,D17:D352,R17:R352)</f>
        <v>MBRF3 está em tendência de baixa pela média de 200 dias, a parece ter completado movimento de repique de alta de curto prazo e pode estar retomando o movimento baixista. Abaixo dos 16,42 pode seguir em queda na direção dos suportes 14,98 ou 13,92. Teria sinal de repique altista fechando acima dos 17,12 mirando resistências em 18,4 ou 20,51.</v>
      </c>
    </row>
    <row r="17" spans="2:260" s="12" customFormat="1" ht="65.099999999999994" customHeight="1" x14ac:dyDescent="0.25">
      <c r="B17" s="3"/>
      <c r="C17" s="9" t="s">
        <v>11</v>
      </c>
      <c r="D17" s="16" t="s">
        <v>12</v>
      </c>
      <c r="E17" s="16">
        <v>6</v>
      </c>
      <c r="F17" s="15">
        <v>14.87</v>
      </c>
      <c r="G17" s="15">
        <v>13.58</v>
      </c>
      <c r="H17" s="15">
        <v>12.3</v>
      </c>
      <c r="I17" s="14"/>
      <c r="J17" s="15">
        <v>17.899999999999999</v>
      </c>
      <c r="K17" s="15">
        <v>20.46</v>
      </c>
      <c r="L17" s="15">
        <v>24.61</v>
      </c>
      <c r="M17" s="54"/>
      <c r="N17" s="15">
        <v>58.286220563000001</v>
      </c>
      <c r="O17" s="15">
        <v>17.569084</v>
      </c>
      <c r="P17" s="15" t="s">
        <v>13</v>
      </c>
      <c r="Q17" s="16" t="s">
        <v>16</v>
      </c>
      <c r="R17" s="37" t="s">
        <v>475</v>
      </c>
      <c r="S17" s="10"/>
      <c r="T17" s="11"/>
      <c r="U17" s="11"/>
      <c r="V17" s="11"/>
      <c r="W17" s="11" t="s">
        <v>353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25">
      <c r="B18" s="3"/>
      <c r="C18" s="19" t="s">
        <v>14</v>
      </c>
      <c r="D18" s="17" t="s">
        <v>15</v>
      </c>
      <c r="E18" s="17">
        <v>9</v>
      </c>
      <c r="F18" s="14">
        <v>23.65</v>
      </c>
      <c r="G18" s="14">
        <v>22.36</v>
      </c>
      <c r="H18" s="14">
        <v>21.08</v>
      </c>
      <c r="I18" s="14"/>
      <c r="J18" s="14">
        <v>26.25</v>
      </c>
      <c r="K18" s="14">
        <v>28.81</v>
      </c>
      <c r="L18" s="14">
        <v>32.96</v>
      </c>
      <c r="M18" s="54"/>
      <c r="N18" s="14">
        <v>61.225695092000002</v>
      </c>
      <c r="O18" s="31">
        <v>20.315180999999999</v>
      </c>
      <c r="P18" s="31" t="s">
        <v>16</v>
      </c>
      <c r="Q18" s="17" t="s">
        <v>16</v>
      </c>
      <c r="R18" s="38" t="s">
        <v>476</v>
      </c>
      <c r="S18" s="10"/>
      <c r="T18" s="11"/>
      <c r="U18" s="11"/>
      <c r="V18" s="11"/>
      <c r="W18" s="36">
        <f>SUM(E17:E352)/X18</f>
        <v>5.3787234042553189</v>
      </c>
      <c r="X18" s="11">
        <f>COUNT(E17:E352)</f>
        <v>235</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25">
      <c r="B19" s="3"/>
      <c r="C19" s="9" t="s">
        <v>358</v>
      </c>
      <c r="D19" s="16" t="s">
        <v>17</v>
      </c>
      <c r="E19" s="16">
        <v>9</v>
      </c>
      <c r="F19" s="15">
        <v>335</v>
      </c>
      <c r="G19" s="15">
        <v>256.29000000000002</v>
      </c>
      <c r="H19" s="15">
        <v>177.58</v>
      </c>
      <c r="I19" s="14"/>
      <c r="J19" s="15">
        <v>377.73</v>
      </c>
      <c r="K19" s="15">
        <v>535.14</v>
      </c>
      <c r="L19" s="15">
        <v>789.85</v>
      </c>
      <c r="M19" s="54"/>
      <c r="N19" s="15">
        <v>52.756371870999999</v>
      </c>
      <c r="O19" s="15">
        <v>30.689538880000001</v>
      </c>
      <c r="P19" s="15" t="s">
        <v>16</v>
      </c>
      <c r="Q19" s="16" t="s">
        <v>16</v>
      </c>
      <c r="R19" s="37" t="s">
        <v>477</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25">
      <c r="B20" s="3"/>
      <c r="C20" s="19" t="s">
        <v>418</v>
      </c>
      <c r="D20" s="17" t="s">
        <v>419</v>
      </c>
      <c r="E20" s="17">
        <v>3</v>
      </c>
      <c r="F20" s="14">
        <v>4.7699999999999996</v>
      </c>
      <c r="G20" s="14">
        <v>3.83</v>
      </c>
      <c r="H20" s="14">
        <v>2.9</v>
      </c>
      <c r="I20" s="14"/>
      <c r="J20" s="14">
        <v>4.88</v>
      </c>
      <c r="K20" s="14">
        <v>6.74</v>
      </c>
      <c r="L20" s="14">
        <v>9.75</v>
      </c>
      <c r="M20" s="54"/>
      <c r="N20" s="14">
        <v>37.143490567000001</v>
      </c>
      <c r="O20" s="31">
        <v>1.7256042381000001</v>
      </c>
      <c r="P20" s="31" t="s">
        <v>13</v>
      </c>
      <c r="Q20" s="17" t="s">
        <v>13</v>
      </c>
      <c r="R20" s="38" t="s">
        <v>478</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25">
      <c r="B21" s="3"/>
      <c r="C21" s="9" t="s">
        <v>18</v>
      </c>
      <c r="D21" s="16" t="s">
        <v>19</v>
      </c>
      <c r="E21" s="16">
        <v>9</v>
      </c>
      <c r="F21" s="15">
        <v>28.01</v>
      </c>
      <c r="G21" s="15">
        <v>25.76</v>
      </c>
      <c r="H21" s="15">
        <v>23.52</v>
      </c>
      <c r="I21" s="14"/>
      <c r="J21" s="15">
        <v>33.15</v>
      </c>
      <c r="K21" s="15">
        <v>37.630000000000003</v>
      </c>
      <c r="L21" s="15">
        <v>44.9</v>
      </c>
      <c r="M21" s="54"/>
      <c r="N21" s="15">
        <v>70.165800923000006</v>
      </c>
      <c r="O21" s="15">
        <v>156.41943875999999</v>
      </c>
      <c r="P21" s="15" t="s">
        <v>16</v>
      </c>
      <c r="Q21" s="16" t="s">
        <v>16</v>
      </c>
      <c r="R21" s="37" t="s">
        <v>479</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25">
      <c r="B22" s="3"/>
      <c r="C22" s="19" t="s">
        <v>20</v>
      </c>
      <c r="D22" s="17" t="s">
        <v>21</v>
      </c>
      <c r="E22" s="17">
        <v>5</v>
      </c>
      <c r="F22" s="14">
        <v>11.83</v>
      </c>
      <c r="G22" s="14">
        <v>10.48</v>
      </c>
      <c r="H22" s="14">
        <v>9.14</v>
      </c>
      <c r="I22" s="14"/>
      <c r="J22" s="14">
        <v>12.08</v>
      </c>
      <c r="K22" s="14">
        <v>14.76</v>
      </c>
      <c r="L22" s="14">
        <v>19.11</v>
      </c>
      <c r="M22" s="54"/>
      <c r="N22" s="14">
        <v>30.426553904999999</v>
      </c>
      <c r="O22" s="31">
        <v>23.285208048000001</v>
      </c>
      <c r="P22" s="31" t="s">
        <v>16</v>
      </c>
      <c r="Q22" s="17" t="s">
        <v>13</v>
      </c>
      <c r="R22" s="38" t="s">
        <v>480</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25">
      <c r="B23" s="3"/>
      <c r="C23" s="9" t="s">
        <v>359</v>
      </c>
      <c r="D23" s="16" t="s">
        <v>22</v>
      </c>
      <c r="E23" s="16">
        <v>7</v>
      </c>
      <c r="F23" s="15">
        <v>154.38999999999999</v>
      </c>
      <c r="G23" s="15">
        <v>138.49</v>
      </c>
      <c r="H23" s="15">
        <v>122.6</v>
      </c>
      <c r="I23" s="14"/>
      <c r="J23" s="15">
        <v>170.57</v>
      </c>
      <c r="K23" s="15">
        <v>202.35</v>
      </c>
      <c r="L23" s="15">
        <v>253.79</v>
      </c>
      <c r="M23" s="54"/>
      <c r="N23" s="15">
        <v>53.410735858999999</v>
      </c>
      <c r="O23" s="15">
        <v>43.269547811999999</v>
      </c>
      <c r="P23" s="15" t="s">
        <v>16</v>
      </c>
      <c r="Q23" s="16" t="s">
        <v>16</v>
      </c>
      <c r="R23" s="37" t="s">
        <v>481</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25">
      <c r="B24" s="3"/>
      <c r="C24" s="19" t="s">
        <v>23</v>
      </c>
      <c r="D24" s="17" t="s">
        <v>24</v>
      </c>
      <c r="E24" s="17">
        <v>9</v>
      </c>
      <c r="F24" s="14">
        <v>32.630000000000003</v>
      </c>
      <c r="G24" s="14">
        <v>30.8</v>
      </c>
      <c r="H24" s="14">
        <v>28.97</v>
      </c>
      <c r="I24" s="14"/>
      <c r="J24" s="14">
        <v>36.869999999999997</v>
      </c>
      <c r="K24" s="14">
        <v>40.520000000000003</v>
      </c>
      <c r="L24" s="14">
        <v>46.44</v>
      </c>
      <c r="M24" s="54"/>
      <c r="N24" s="14">
        <v>63.090497804000002</v>
      </c>
      <c r="O24" s="31">
        <v>23.789277047999999</v>
      </c>
      <c r="P24" s="31" t="s">
        <v>16</v>
      </c>
      <c r="Q24" s="17" t="s">
        <v>16</v>
      </c>
      <c r="R24" s="38" t="s">
        <v>482</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25">
      <c r="B25" s="3"/>
      <c r="C25" s="9" t="s">
        <v>25</v>
      </c>
      <c r="D25" s="16" t="s">
        <v>26</v>
      </c>
      <c r="E25" s="16">
        <v>9</v>
      </c>
      <c r="F25" s="15">
        <v>62.89</v>
      </c>
      <c r="G25" s="15">
        <v>57.56</v>
      </c>
      <c r="H25" s="15">
        <v>52.24</v>
      </c>
      <c r="I25" s="14"/>
      <c r="J25" s="15">
        <v>69.37</v>
      </c>
      <c r="K25" s="15">
        <v>80.010000000000005</v>
      </c>
      <c r="L25" s="15">
        <v>97.24</v>
      </c>
      <c r="M25" s="54"/>
      <c r="N25" s="15">
        <v>58.351828894000001</v>
      </c>
      <c r="O25" s="15">
        <v>59.658955330999994</v>
      </c>
      <c r="P25" s="15" t="s">
        <v>16</v>
      </c>
      <c r="Q25" s="16" t="s">
        <v>16</v>
      </c>
      <c r="R25" s="37" t="s">
        <v>483</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25">
      <c r="B26" s="3"/>
      <c r="C26" s="19" t="s">
        <v>27</v>
      </c>
      <c r="D26" s="17" t="s">
        <v>28</v>
      </c>
      <c r="E26" s="17">
        <v>3</v>
      </c>
      <c r="F26" s="14">
        <v>16.149999999999999</v>
      </c>
      <c r="G26" s="14">
        <v>15.31</v>
      </c>
      <c r="H26" s="14">
        <v>14.47</v>
      </c>
      <c r="I26" s="14"/>
      <c r="J26" s="14">
        <v>16.45</v>
      </c>
      <c r="K26" s="14">
        <v>18.12</v>
      </c>
      <c r="L26" s="14">
        <v>20.83</v>
      </c>
      <c r="M26" s="54"/>
      <c r="N26" s="14">
        <v>49.495986111999997</v>
      </c>
      <c r="O26" s="31">
        <v>360.47513400000003</v>
      </c>
      <c r="P26" s="31" t="s">
        <v>16</v>
      </c>
      <c r="Q26" s="17" t="s">
        <v>13</v>
      </c>
      <c r="R26" s="38" t="s">
        <v>484</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25">
      <c r="B27" s="3"/>
      <c r="C27" s="9" t="s">
        <v>31</v>
      </c>
      <c r="D27" s="16" t="s">
        <v>32</v>
      </c>
      <c r="E27" s="16">
        <v>2</v>
      </c>
      <c r="F27" s="15">
        <v>3.48</v>
      </c>
      <c r="G27" s="15">
        <v>2.08</v>
      </c>
      <c r="H27" s="15">
        <v>0.68</v>
      </c>
      <c r="I27" s="14"/>
      <c r="J27" s="15">
        <v>3.66</v>
      </c>
      <c r="K27" s="15">
        <v>6.45</v>
      </c>
      <c r="L27" s="15">
        <v>10.97</v>
      </c>
      <c r="M27" s="54"/>
      <c r="N27" s="15">
        <v>27.162409897</v>
      </c>
      <c r="O27" s="15">
        <v>6.6213230952000002</v>
      </c>
      <c r="P27" s="15" t="s">
        <v>13</v>
      </c>
      <c r="Q27" s="16" t="s">
        <v>13</v>
      </c>
      <c r="R27" s="37" t="s">
        <v>485</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25">
      <c r="B28" s="3"/>
      <c r="C28" s="19" t="s">
        <v>33</v>
      </c>
      <c r="D28" s="17" t="s">
        <v>34</v>
      </c>
      <c r="E28" s="17">
        <v>2</v>
      </c>
      <c r="F28" s="14">
        <v>2.69</v>
      </c>
      <c r="G28" s="14">
        <v>1.96</v>
      </c>
      <c r="H28" s="14">
        <v>1.23</v>
      </c>
      <c r="I28" s="14"/>
      <c r="J28" s="14">
        <v>2.81</v>
      </c>
      <c r="K28" s="14">
        <v>4.26</v>
      </c>
      <c r="L28" s="14">
        <v>6.6</v>
      </c>
      <c r="M28" s="54"/>
      <c r="N28" s="14">
        <v>44.597043538999998</v>
      </c>
      <c r="O28" s="31">
        <v>17.546910476000001</v>
      </c>
      <c r="P28" s="31" t="s">
        <v>13</v>
      </c>
      <c r="Q28" s="17" t="s">
        <v>13</v>
      </c>
      <c r="R28" s="38" t="s">
        <v>486</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25">
      <c r="B29" s="3"/>
      <c r="C29" s="9" t="s">
        <v>35</v>
      </c>
      <c r="D29" s="16" t="s">
        <v>36</v>
      </c>
      <c r="E29" s="16">
        <v>7</v>
      </c>
      <c r="F29" s="15">
        <v>78.92</v>
      </c>
      <c r="G29" s="15">
        <v>73.08</v>
      </c>
      <c r="H29" s="15">
        <v>67.25</v>
      </c>
      <c r="I29" s="14"/>
      <c r="J29" s="15">
        <v>82.25</v>
      </c>
      <c r="K29" s="15">
        <v>93.91</v>
      </c>
      <c r="L29" s="15">
        <v>112.78</v>
      </c>
      <c r="M29" s="54"/>
      <c r="N29" s="15">
        <v>60.902280146999999</v>
      </c>
      <c r="O29" s="15">
        <v>24.643430628999997</v>
      </c>
      <c r="P29" s="15" t="s">
        <v>16</v>
      </c>
      <c r="Q29" s="16" t="s">
        <v>16</v>
      </c>
      <c r="R29" s="37" t="s">
        <v>487</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25">
      <c r="B30" s="3"/>
      <c r="C30" s="19" t="s">
        <v>464</v>
      </c>
      <c r="D30" s="17" t="s">
        <v>465</v>
      </c>
      <c r="E30" s="17">
        <v>0</v>
      </c>
      <c r="F30" s="14">
        <v>2.95</v>
      </c>
      <c r="G30" s="14">
        <v>1.95</v>
      </c>
      <c r="H30" s="14">
        <v>0.96</v>
      </c>
      <c r="I30" s="14"/>
      <c r="J30" s="14">
        <v>3.04</v>
      </c>
      <c r="K30" s="14">
        <v>5.0199999999999996</v>
      </c>
      <c r="L30" s="14">
        <v>8.23</v>
      </c>
      <c r="M30" s="54"/>
      <c r="N30" s="14">
        <v>40.070424426000002</v>
      </c>
      <c r="O30" s="31">
        <v>2.4150815238000001</v>
      </c>
      <c r="P30" s="31" t="s">
        <v>13</v>
      </c>
      <c r="Q30" s="17" t="s">
        <v>13</v>
      </c>
      <c r="R30" s="38" t="s">
        <v>488</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25">
      <c r="B31" s="3"/>
      <c r="C31" s="9" t="s">
        <v>420</v>
      </c>
      <c r="D31" s="16" t="s">
        <v>421</v>
      </c>
      <c r="E31" s="16">
        <v>5</v>
      </c>
      <c r="F31" s="15">
        <v>168.09</v>
      </c>
      <c r="G31" s="15">
        <v>146.05000000000001</v>
      </c>
      <c r="H31" s="15">
        <v>124.02</v>
      </c>
      <c r="I31" s="14"/>
      <c r="J31" s="15">
        <v>172.92</v>
      </c>
      <c r="K31" s="15">
        <v>216.98</v>
      </c>
      <c r="L31" s="15">
        <v>288.27999999999997</v>
      </c>
      <c r="M31" s="54"/>
      <c r="N31" s="15">
        <v>50.879836050000002</v>
      </c>
      <c r="O31" s="15">
        <v>6.3082382270999995</v>
      </c>
      <c r="P31" s="15" t="s">
        <v>16</v>
      </c>
      <c r="Q31" s="16" t="s">
        <v>13</v>
      </c>
      <c r="R31" s="37" t="s">
        <v>489</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25">
      <c r="B32" s="3"/>
      <c r="C32" s="19" t="s">
        <v>37</v>
      </c>
      <c r="D32" s="17" t="s">
        <v>38</v>
      </c>
      <c r="E32" s="17">
        <v>9</v>
      </c>
      <c r="F32" s="14">
        <v>8.6999999999999993</v>
      </c>
      <c r="G32" s="14">
        <v>7.82</v>
      </c>
      <c r="H32" s="14">
        <v>6.94</v>
      </c>
      <c r="I32" s="14"/>
      <c r="J32" s="14">
        <v>10.199999999999999</v>
      </c>
      <c r="K32" s="14">
        <v>11.95</v>
      </c>
      <c r="L32" s="14">
        <v>14.79</v>
      </c>
      <c r="M32" s="54"/>
      <c r="N32" s="14">
        <v>62.074956794000002</v>
      </c>
      <c r="O32" s="31">
        <v>89.966972951999992</v>
      </c>
      <c r="P32" s="31" t="s">
        <v>16</v>
      </c>
      <c r="Q32" s="17" t="s">
        <v>16</v>
      </c>
      <c r="R32" s="38" t="s">
        <v>490</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25">
      <c r="B33" s="3"/>
      <c r="C33" s="9" t="s">
        <v>39</v>
      </c>
      <c r="D33" s="16" t="s">
        <v>40</v>
      </c>
      <c r="E33" s="16">
        <v>9</v>
      </c>
      <c r="F33" s="15">
        <v>113.6</v>
      </c>
      <c r="G33" s="15">
        <v>85.72</v>
      </c>
      <c r="H33" s="15">
        <v>57.85</v>
      </c>
      <c r="I33" s="14"/>
      <c r="J33" s="15">
        <v>180.99</v>
      </c>
      <c r="K33" s="15">
        <v>236.73</v>
      </c>
      <c r="L33" s="15">
        <v>326.92</v>
      </c>
      <c r="M33" s="54"/>
      <c r="N33" s="15">
        <v>58.320577069999999</v>
      </c>
      <c r="O33" s="15">
        <v>89.358100172999997</v>
      </c>
      <c r="P33" s="15" t="s">
        <v>16</v>
      </c>
      <c r="Q33" s="16" t="s">
        <v>16</v>
      </c>
      <c r="R33" s="37" t="s">
        <v>491</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25">
      <c r="B34" s="3"/>
      <c r="C34" s="19" t="s">
        <v>41</v>
      </c>
      <c r="D34" s="17" t="s">
        <v>42</v>
      </c>
      <c r="E34" s="17">
        <v>9</v>
      </c>
      <c r="F34" s="14">
        <v>11.66</v>
      </c>
      <c r="G34" s="14">
        <v>10.57</v>
      </c>
      <c r="H34" s="14">
        <v>9.49</v>
      </c>
      <c r="I34" s="14"/>
      <c r="J34" s="14">
        <v>14.66</v>
      </c>
      <c r="K34" s="14">
        <v>16.82</v>
      </c>
      <c r="L34" s="14">
        <v>20.32</v>
      </c>
      <c r="M34" s="54"/>
      <c r="N34" s="14">
        <v>65.559933737999998</v>
      </c>
      <c r="O34" s="31">
        <v>28.602851570999999</v>
      </c>
      <c r="P34" s="31" t="s">
        <v>16</v>
      </c>
      <c r="Q34" s="17" t="s">
        <v>16</v>
      </c>
      <c r="R34" s="38" t="s">
        <v>492</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25">
      <c r="B35" s="3"/>
      <c r="C35" s="9" t="s">
        <v>43</v>
      </c>
      <c r="D35" s="16" t="s">
        <v>44</v>
      </c>
      <c r="E35" s="16">
        <v>7</v>
      </c>
      <c r="F35" s="15">
        <v>53.69</v>
      </c>
      <c r="G35" s="15">
        <v>48.1</v>
      </c>
      <c r="H35" s="15">
        <v>42.51</v>
      </c>
      <c r="I35" s="14"/>
      <c r="J35" s="15">
        <v>67.84</v>
      </c>
      <c r="K35" s="15">
        <v>79.010000000000005</v>
      </c>
      <c r="L35" s="15">
        <v>97.09</v>
      </c>
      <c r="M35" s="54"/>
      <c r="N35" s="15">
        <v>51.716394332</v>
      </c>
      <c r="O35" s="15">
        <v>536.91956804999995</v>
      </c>
      <c r="P35" s="15" t="s">
        <v>16</v>
      </c>
      <c r="Q35" s="16" t="s">
        <v>16</v>
      </c>
      <c r="R35" s="37" t="s">
        <v>493</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25">
      <c r="B36" s="3"/>
      <c r="C36" s="19" t="s">
        <v>43</v>
      </c>
      <c r="D36" s="17" t="s">
        <v>45</v>
      </c>
      <c r="E36" s="17">
        <v>4</v>
      </c>
      <c r="F36" s="14">
        <v>52.39</v>
      </c>
      <c r="G36" s="14">
        <v>47.06</v>
      </c>
      <c r="H36" s="14">
        <v>41.73</v>
      </c>
      <c r="I36" s="14"/>
      <c r="J36" s="14">
        <v>65.25</v>
      </c>
      <c r="K36" s="14">
        <v>75.900000000000006</v>
      </c>
      <c r="L36" s="14">
        <v>93.14</v>
      </c>
      <c r="M36" s="54"/>
      <c r="N36" s="14">
        <v>53.448489129000002</v>
      </c>
      <c r="O36" s="31">
        <v>75.465334619000004</v>
      </c>
      <c r="P36" s="31" t="s">
        <v>13</v>
      </c>
      <c r="Q36" s="17" t="s">
        <v>16</v>
      </c>
      <c r="R36" s="38" t="s">
        <v>494</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25">
      <c r="B37" s="3"/>
      <c r="C37" s="9" t="s">
        <v>381</v>
      </c>
      <c r="D37" s="16" t="s">
        <v>382</v>
      </c>
      <c r="E37" s="16">
        <v>5</v>
      </c>
      <c r="F37" s="15">
        <v>22.78</v>
      </c>
      <c r="G37" s="15">
        <v>11.39</v>
      </c>
      <c r="H37" s="15">
        <v>0.01</v>
      </c>
      <c r="I37" s="14"/>
      <c r="J37" s="15">
        <v>53.41</v>
      </c>
      <c r="K37" s="15">
        <v>76.17</v>
      </c>
      <c r="L37" s="15">
        <v>113</v>
      </c>
      <c r="M37" s="54"/>
      <c r="N37" s="15">
        <v>49.349861926999999</v>
      </c>
      <c r="O37" s="15">
        <v>2.9169584286000001</v>
      </c>
      <c r="P37" s="15" t="s">
        <v>13</v>
      </c>
      <c r="Q37" s="16" t="s">
        <v>16</v>
      </c>
      <c r="R37" s="37" t="s">
        <v>495</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25">
      <c r="B38" s="3"/>
      <c r="C38" s="19" t="s">
        <v>46</v>
      </c>
      <c r="D38" s="17" t="s">
        <v>47</v>
      </c>
      <c r="E38" s="17">
        <v>0</v>
      </c>
      <c r="F38" s="14">
        <v>17.100000000000001</v>
      </c>
      <c r="G38" s="14">
        <v>13.15</v>
      </c>
      <c r="H38" s="14">
        <v>9.2100000000000009</v>
      </c>
      <c r="I38" s="14"/>
      <c r="J38" s="14">
        <v>17.760000000000002</v>
      </c>
      <c r="K38" s="14">
        <v>25.64</v>
      </c>
      <c r="L38" s="14">
        <v>38.4</v>
      </c>
      <c r="M38" s="54"/>
      <c r="N38" s="14">
        <v>39.950957103</v>
      </c>
      <c r="O38" s="31">
        <v>56.334196523999999</v>
      </c>
      <c r="P38" s="31" t="s">
        <v>13</v>
      </c>
      <c r="Q38" s="17" t="s">
        <v>13</v>
      </c>
      <c r="R38" s="38" t="s">
        <v>496</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25">
      <c r="B39" s="3"/>
      <c r="C39" s="9" t="s">
        <v>48</v>
      </c>
      <c r="D39" s="16" t="s">
        <v>49</v>
      </c>
      <c r="E39" s="16">
        <v>5</v>
      </c>
      <c r="F39" s="15">
        <v>14.66</v>
      </c>
      <c r="G39" s="15">
        <v>12.79</v>
      </c>
      <c r="H39" s="15">
        <v>10.93</v>
      </c>
      <c r="I39" s="14"/>
      <c r="J39" s="15">
        <v>20.02</v>
      </c>
      <c r="K39" s="15">
        <v>23.74</v>
      </c>
      <c r="L39" s="15">
        <v>29.77</v>
      </c>
      <c r="M39" s="54"/>
      <c r="N39" s="15">
        <v>48.829090379999997</v>
      </c>
      <c r="O39" s="15">
        <v>705.16558999999995</v>
      </c>
      <c r="P39" s="15" t="s">
        <v>13</v>
      </c>
      <c r="Q39" s="16" t="s">
        <v>16</v>
      </c>
      <c r="R39" s="37" t="s">
        <v>497</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25">
      <c r="B40" s="3"/>
      <c r="C40" s="19" t="s">
        <v>50</v>
      </c>
      <c r="D40" s="17" t="s">
        <v>51</v>
      </c>
      <c r="E40" s="17">
        <v>10</v>
      </c>
      <c r="F40" s="14">
        <v>5.3</v>
      </c>
      <c r="G40" s="14">
        <v>4.92</v>
      </c>
      <c r="H40" s="14">
        <v>4.55</v>
      </c>
      <c r="I40" s="14"/>
      <c r="J40" s="14">
        <v>5.82</v>
      </c>
      <c r="K40" s="14">
        <v>6.56</v>
      </c>
      <c r="L40" s="14">
        <v>7.75</v>
      </c>
      <c r="M40" s="54"/>
      <c r="N40" s="14">
        <v>59.802572169999998</v>
      </c>
      <c r="O40" s="31">
        <v>6.0022599523999993</v>
      </c>
      <c r="P40" s="31" t="s">
        <v>16</v>
      </c>
      <c r="Q40" s="17" t="s">
        <v>16</v>
      </c>
      <c r="R40" s="38" t="s">
        <v>498</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25">
      <c r="B41" s="3"/>
      <c r="C41" s="9" t="s">
        <v>52</v>
      </c>
      <c r="D41" s="16" t="s">
        <v>53</v>
      </c>
      <c r="E41" s="16">
        <v>0</v>
      </c>
      <c r="F41" s="15">
        <v>13.9</v>
      </c>
      <c r="G41" s="15">
        <v>12.2</v>
      </c>
      <c r="H41" s="15">
        <v>10.51</v>
      </c>
      <c r="I41" s="14"/>
      <c r="J41" s="15">
        <v>14.13</v>
      </c>
      <c r="K41" s="15">
        <v>17.510000000000002</v>
      </c>
      <c r="L41" s="15">
        <v>22.98</v>
      </c>
      <c r="M41" s="54"/>
      <c r="N41" s="15">
        <v>46.879712517000002</v>
      </c>
      <c r="O41" s="15">
        <v>40.173205905000003</v>
      </c>
      <c r="P41" s="15" t="s">
        <v>13</v>
      </c>
      <c r="Q41" s="16" t="s">
        <v>13</v>
      </c>
      <c r="R41" s="37" t="s">
        <v>499</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25">
      <c r="B42" s="3"/>
      <c r="C42" s="19" t="s">
        <v>54</v>
      </c>
      <c r="D42" s="17" t="s">
        <v>55</v>
      </c>
      <c r="E42" s="17">
        <v>7</v>
      </c>
      <c r="F42" s="14">
        <v>38.53</v>
      </c>
      <c r="G42" s="14">
        <v>36.5</v>
      </c>
      <c r="H42" s="14">
        <v>34.479999999999997</v>
      </c>
      <c r="I42" s="14"/>
      <c r="J42" s="14">
        <v>40.119999999999997</v>
      </c>
      <c r="K42" s="14">
        <v>44.16</v>
      </c>
      <c r="L42" s="14">
        <v>50.71</v>
      </c>
      <c r="M42" s="54"/>
      <c r="N42" s="14">
        <v>56.729363151999998</v>
      </c>
      <c r="O42" s="31">
        <v>312.16881524000001</v>
      </c>
      <c r="P42" s="31" t="s">
        <v>16</v>
      </c>
      <c r="Q42" s="17" t="s">
        <v>16</v>
      </c>
      <c r="R42" s="38" t="s">
        <v>500</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25">
      <c r="B43" s="3"/>
      <c r="C43" s="9" t="s">
        <v>56</v>
      </c>
      <c r="D43" s="16" t="s">
        <v>57</v>
      </c>
      <c r="E43" s="16">
        <v>9</v>
      </c>
      <c r="F43" s="15">
        <v>23.66</v>
      </c>
      <c r="G43" s="15">
        <v>21.56</v>
      </c>
      <c r="H43" s="15">
        <v>19.46</v>
      </c>
      <c r="I43" s="14"/>
      <c r="J43" s="15">
        <v>28.41</v>
      </c>
      <c r="K43" s="15">
        <v>32.6</v>
      </c>
      <c r="L43" s="15">
        <v>39.39</v>
      </c>
      <c r="M43" s="54"/>
      <c r="N43" s="15">
        <v>54.518101639000001</v>
      </c>
      <c r="O43" s="15">
        <v>8.2923111905000013</v>
      </c>
      <c r="P43" s="15" t="s">
        <v>16</v>
      </c>
      <c r="Q43" s="16" t="s">
        <v>16</v>
      </c>
      <c r="R43" s="37" t="s">
        <v>501</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25">
      <c r="B44" s="3"/>
      <c r="C44" s="19" t="s">
        <v>422</v>
      </c>
      <c r="D44" s="17" t="s">
        <v>423</v>
      </c>
      <c r="E44" s="17">
        <v>7</v>
      </c>
      <c r="F44" s="14">
        <v>130.52000000000001</v>
      </c>
      <c r="G44" s="14">
        <v>124.88</v>
      </c>
      <c r="H44" s="14">
        <v>119.24</v>
      </c>
      <c r="I44" s="14"/>
      <c r="J44" s="14">
        <v>132.4</v>
      </c>
      <c r="K44" s="14">
        <v>143.66999999999999</v>
      </c>
      <c r="L44" s="14">
        <v>161.91999999999999</v>
      </c>
      <c r="M44" s="54"/>
      <c r="N44" s="14">
        <v>67.245051962999995</v>
      </c>
      <c r="O44" s="31">
        <v>3.1367492751999997</v>
      </c>
      <c r="P44" s="31" t="s">
        <v>16</v>
      </c>
      <c r="Q44" s="17" t="s">
        <v>16</v>
      </c>
      <c r="R44" s="38" t="s">
        <v>502</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25">
      <c r="B45" s="3"/>
      <c r="C45" s="9" t="s">
        <v>453</v>
      </c>
      <c r="D45" s="16" t="s">
        <v>454</v>
      </c>
      <c r="E45" s="16">
        <v>8</v>
      </c>
      <c r="F45" s="15">
        <v>9.92</v>
      </c>
      <c r="G45" s="15">
        <v>9.1300000000000008</v>
      </c>
      <c r="H45" s="15">
        <v>8.34</v>
      </c>
      <c r="I45" s="14"/>
      <c r="J45" s="15">
        <v>11.75</v>
      </c>
      <c r="K45" s="15">
        <v>13.32</v>
      </c>
      <c r="L45" s="15">
        <v>15.86</v>
      </c>
      <c r="M45" s="54"/>
      <c r="N45" s="15">
        <v>54.458497098000002</v>
      </c>
      <c r="O45" s="15">
        <v>1.9854185237999999</v>
      </c>
      <c r="P45" s="15" t="s">
        <v>16</v>
      </c>
      <c r="Q45" s="16" t="s">
        <v>16</v>
      </c>
      <c r="R45" s="37" t="s">
        <v>503</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25">
      <c r="B46" s="3"/>
      <c r="C46" s="19" t="s">
        <v>58</v>
      </c>
      <c r="D46" s="17" t="s">
        <v>59</v>
      </c>
      <c r="E46" s="17">
        <v>5</v>
      </c>
      <c r="F46" s="14">
        <v>6.09</v>
      </c>
      <c r="G46" s="14">
        <v>5.24</v>
      </c>
      <c r="H46" s="14">
        <v>4.4000000000000004</v>
      </c>
      <c r="I46" s="14"/>
      <c r="J46" s="14">
        <v>8.4499999999999993</v>
      </c>
      <c r="K46" s="14">
        <v>10.130000000000001</v>
      </c>
      <c r="L46" s="14">
        <v>12.85</v>
      </c>
      <c r="M46" s="54"/>
      <c r="N46" s="14">
        <v>52.184644390000003</v>
      </c>
      <c r="O46" s="31">
        <v>5.0222154762000004</v>
      </c>
      <c r="P46" s="31" t="s">
        <v>13</v>
      </c>
      <c r="Q46" s="17" t="s">
        <v>16</v>
      </c>
      <c r="R46" s="38" t="s">
        <v>504</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25">
      <c r="B47" s="3"/>
      <c r="C47" s="9" t="s">
        <v>60</v>
      </c>
      <c r="D47" s="16" t="s">
        <v>61</v>
      </c>
      <c r="E47" s="16">
        <v>0</v>
      </c>
      <c r="F47" s="15">
        <v>14.52</v>
      </c>
      <c r="G47" s="15">
        <v>12.5</v>
      </c>
      <c r="H47" s="15">
        <v>10.48</v>
      </c>
      <c r="I47" s="14"/>
      <c r="J47" s="15">
        <v>14.83</v>
      </c>
      <c r="K47" s="15">
        <v>18.86</v>
      </c>
      <c r="L47" s="15">
        <v>25.4</v>
      </c>
      <c r="M47" s="54"/>
      <c r="N47" s="15">
        <v>40.903862697000001</v>
      </c>
      <c r="O47" s="15">
        <v>4.4727431428999997</v>
      </c>
      <c r="P47" s="15" t="s">
        <v>13</v>
      </c>
      <c r="Q47" s="16" t="s">
        <v>13</v>
      </c>
      <c r="R47" s="37" t="s">
        <v>505</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25">
      <c r="B48" s="3"/>
      <c r="C48" s="19" t="s">
        <v>62</v>
      </c>
      <c r="D48" s="17" t="s">
        <v>63</v>
      </c>
      <c r="E48" s="17">
        <v>9</v>
      </c>
      <c r="F48" s="14">
        <v>15.83</v>
      </c>
      <c r="G48" s="14">
        <v>14.72</v>
      </c>
      <c r="H48" s="14">
        <v>13.61</v>
      </c>
      <c r="I48" s="14"/>
      <c r="J48" s="14">
        <v>18.53</v>
      </c>
      <c r="K48" s="14">
        <v>20.74</v>
      </c>
      <c r="L48" s="14">
        <v>24.33</v>
      </c>
      <c r="M48" s="54"/>
      <c r="N48" s="14">
        <v>66.746038021000004</v>
      </c>
      <c r="O48" s="31">
        <v>130.40027151999999</v>
      </c>
      <c r="P48" s="31" t="s">
        <v>16</v>
      </c>
      <c r="Q48" s="17" t="s">
        <v>16</v>
      </c>
      <c r="R48" s="38" t="s">
        <v>506</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25">
      <c r="B49" s="3"/>
      <c r="C49" s="9" t="s">
        <v>62</v>
      </c>
      <c r="D49" s="16" t="s">
        <v>64</v>
      </c>
      <c r="E49" s="16">
        <v>6</v>
      </c>
      <c r="F49" s="15">
        <v>18.2</v>
      </c>
      <c r="G49" s="15">
        <v>16.84</v>
      </c>
      <c r="H49" s="15">
        <v>15.49</v>
      </c>
      <c r="I49" s="14"/>
      <c r="J49" s="15">
        <v>21.52</v>
      </c>
      <c r="K49" s="15">
        <v>24.22</v>
      </c>
      <c r="L49" s="15">
        <v>28.6</v>
      </c>
      <c r="M49" s="54"/>
      <c r="N49" s="15">
        <v>67.078139043999997</v>
      </c>
      <c r="O49" s="15">
        <v>523.11770586</v>
      </c>
      <c r="P49" s="15" t="s">
        <v>13</v>
      </c>
      <c r="Q49" s="16" t="s">
        <v>16</v>
      </c>
      <c r="R49" s="37" t="s">
        <v>507</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25">
      <c r="B50" s="3"/>
      <c r="C50" s="19" t="s">
        <v>65</v>
      </c>
      <c r="D50" s="17" t="s">
        <v>66</v>
      </c>
      <c r="E50" s="17">
        <v>8</v>
      </c>
      <c r="F50" s="14">
        <v>22.35</v>
      </c>
      <c r="G50" s="14">
        <v>20.97</v>
      </c>
      <c r="H50" s="14">
        <v>19.59</v>
      </c>
      <c r="I50" s="14"/>
      <c r="J50" s="14">
        <v>25.63</v>
      </c>
      <c r="K50" s="14">
        <v>28.38</v>
      </c>
      <c r="L50" s="14">
        <v>32.83</v>
      </c>
      <c r="M50" s="54"/>
      <c r="N50" s="14">
        <v>50.555029843</v>
      </c>
      <c r="O50" s="31">
        <v>40.175472667000001</v>
      </c>
      <c r="P50" s="31" t="s">
        <v>16</v>
      </c>
      <c r="Q50" s="17" t="s">
        <v>16</v>
      </c>
      <c r="R50" s="38" t="s">
        <v>508</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25">
      <c r="B51" s="3"/>
      <c r="C51" s="9" t="s">
        <v>355</v>
      </c>
      <c r="D51" s="16" t="s">
        <v>356</v>
      </c>
      <c r="E51" s="16">
        <v>10</v>
      </c>
      <c r="F51" s="15">
        <v>14.31</v>
      </c>
      <c r="G51" s="15">
        <v>13.09</v>
      </c>
      <c r="H51" s="15">
        <v>11.88</v>
      </c>
      <c r="I51" s="14"/>
      <c r="J51" s="15">
        <v>16.100000000000001</v>
      </c>
      <c r="K51" s="15">
        <v>18.52</v>
      </c>
      <c r="L51" s="15">
        <v>22.44</v>
      </c>
      <c r="M51" s="54"/>
      <c r="N51" s="15">
        <v>76.452214095000002</v>
      </c>
      <c r="O51" s="15">
        <v>75.366049285999992</v>
      </c>
      <c r="P51" s="15" t="s">
        <v>16</v>
      </c>
      <c r="Q51" s="16" t="s">
        <v>16</v>
      </c>
      <c r="R51" s="37" t="s">
        <v>509</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25">
      <c r="B52" s="3"/>
      <c r="C52" s="19" t="s">
        <v>67</v>
      </c>
      <c r="D52" s="17" t="s">
        <v>68</v>
      </c>
      <c r="E52" s="17">
        <v>4</v>
      </c>
      <c r="F52" s="14">
        <v>19.98</v>
      </c>
      <c r="G52" s="14">
        <v>17.55</v>
      </c>
      <c r="H52" s="14">
        <v>15.12</v>
      </c>
      <c r="I52" s="14"/>
      <c r="J52" s="14">
        <v>26.72</v>
      </c>
      <c r="K52" s="14">
        <v>31.57</v>
      </c>
      <c r="L52" s="14">
        <v>39.42</v>
      </c>
      <c r="M52" s="54"/>
      <c r="N52" s="14">
        <v>53.327538978</v>
      </c>
      <c r="O52" s="31">
        <v>389.24123628999996</v>
      </c>
      <c r="P52" s="31" t="s">
        <v>13</v>
      </c>
      <c r="Q52" s="17" t="s">
        <v>16</v>
      </c>
      <c r="R52" s="38" t="s">
        <v>510</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25">
      <c r="B53" s="3"/>
      <c r="C53" s="9" t="s">
        <v>69</v>
      </c>
      <c r="D53" s="16" t="s">
        <v>70</v>
      </c>
      <c r="E53" s="16">
        <v>0</v>
      </c>
      <c r="F53" s="15">
        <v>6.19</v>
      </c>
      <c r="G53" s="15">
        <v>3.73</v>
      </c>
      <c r="H53" s="15">
        <v>1.27</v>
      </c>
      <c r="I53" s="14"/>
      <c r="J53" s="15">
        <v>6.59</v>
      </c>
      <c r="K53" s="15">
        <v>11.5</v>
      </c>
      <c r="L53" s="15">
        <v>19.45</v>
      </c>
      <c r="M53" s="54"/>
      <c r="N53" s="15">
        <v>24.977867221</v>
      </c>
      <c r="O53" s="15">
        <v>79.470409857000007</v>
      </c>
      <c r="P53" s="15" t="s">
        <v>13</v>
      </c>
      <c r="Q53" s="16" t="s">
        <v>13</v>
      </c>
      <c r="R53" s="37" t="s">
        <v>511</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25">
      <c r="B54" s="3"/>
      <c r="C54" s="19" t="s">
        <v>71</v>
      </c>
      <c r="D54" s="17" t="s">
        <v>72</v>
      </c>
      <c r="E54" s="17">
        <v>5</v>
      </c>
      <c r="F54" s="14">
        <v>17.84</v>
      </c>
      <c r="G54" s="14">
        <v>16.02</v>
      </c>
      <c r="H54" s="14">
        <v>14.21</v>
      </c>
      <c r="I54" s="14"/>
      <c r="J54" s="14">
        <v>18.02</v>
      </c>
      <c r="K54" s="14">
        <v>21.64</v>
      </c>
      <c r="L54" s="14">
        <v>27.5</v>
      </c>
      <c r="M54" s="54"/>
      <c r="N54" s="14">
        <v>24.559234868000001</v>
      </c>
      <c r="O54" s="31">
        <v>103.49868385000001</v>
      </c>
      <c r="P54" s="31" t="s">
        <v>16</v>
      </c>
      <c r="Q54" s="17" t="s">
        <v>13</v>
      </c>
      <c r="R54" s="38" t="s">
        <v>512</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25">
      <c r="B55" s="3"/>
      <c r="C55" s="9" t="s">
        <v>73</v>
      </c>
      <c r="D55" s="16" t="s">
        <v>74</v>
      </c>
      <c r="E55" s="16">
        <v>10</v>
      </c>
      <c r="F55" s="15">
        <v>54.63</v>
      </c>
      <c r="G55" s="15">
        <v>49.44</v>
      </c>
      <c r="H55" s="15">
        <v>44.26</v>
      </c>
      <c r="I55" s="14"/>
      <c r="J55" s="15">
        <v>65.5</v>
      </c>
      <c r="K55" s="15">
        <v>75.86</v>
      </c>
      <c r="L55" s="15">
        <v>92.63</v>
      </c>
      <c r="M55" s="54"/>
      <c r="N55" s="15">
        <v>73.663302387000002</v>
      </c>
      <c r="O55" s="15">
        <v>578.72017900000003</v>
      </c>
      <c r="P55" s="15" t="s">
        <v>16</v>
      </c>
      <c r="Q55" s="16" t="s">
        <v>16</v>
      </c>
      <c r="R55" s="37" t="s">
        <v>513</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25">
      <c r="B56" s="3"/>
      <c r="C56" s="19" t="s">
        <v>75</v>
      </c>
      <c r="D56" s="17" t="s">
        <v>76</v>
      </c>
      <c r="E56" s="17">
        <v>10</v>
      </c>
      <c r="F56" s="14">
        <v>20.170000000000002</v>
      </c>
      <c r="G56" s="14">
        <v>19.02</v>
      </c>
      <c r="H56" s="14">
        <v>17.88</v>
      </c>
      <c r="I56" s="14"/>
      <c r="J56" s="14">
        <v>20.59</v>
      </c>
      <c r="K56" s="14">
        <v>22.87</v>
      </c>
      <c r="L56" s="14">
        <v>26.56</v>
      </c>
      <c r="M56" s="54"/>
      <c r="N56" s="14">
        <v>88.427249427999996</v>
      </c>
      <c r="O56" s="31">
        <v>110.59347352</v>
      </c>
      <c r="P56" s="31" t="s">
        <v>16</v>
      </c>
      <c r="Q56" s="17" t="s">
        <v>16</v>
      </c>
      <c r="R56" s="38" t="s">
        <v>514</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25">
      <c r="B57" s="3"/>
      <c r="C57" s="9" t="s">
        <v>77</v>
      </c>
      <c r="D57" s="16" t="s">
        <v>78</v>
      </c>
      <c r="E57" s="16">
        <v>3</v>
      </c>
      <c r="F57" s="15">
        <v>5.03</v>
      </c>
      <c r="G57" s="15">
        <v>4.25</v>
      </c>
      <c r="H57" s="15">
        <v>3.47</v>
      </c>
      <c r="I57" s="14"/>
      <c r="J57" s="15">
        <v>7.3</v>
      </c>
      <c r="K57" s="15">
        <v>8.85</v>
      </c>
      <c r="L57" s="15">
        <v>11.36</v>
      </c>
      <c r="M57" s="54"/>
      <c r="N57" s="15">
        <v>46.144166185000003</v>
      </c>
      <c r="O57" s="15">
        <v>4.1176103810000004</v>
      </c>
      <c r="P57" s="15" t="s">
        <v>13</v>
      </c>
      <c r="Q57" s="16" t="s">
        <v>16</v>
      </c>
      <c r="R57" s="37" t="s">
        <v>515</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25">
      <c r="B58" s="3"/>
      <c r="C58" s="19" t="s">
        <v>79</v>
      </c>
      <c r="D58" s="17" t="s">
        <v>80</v>
      </c>
      <c r="E58" s="17">
        <v>0</v>
      </c>
      <c r="F58" s="14">
        <v>1.07</v>
      </c>
      <c r="G58" s="14">
        <v>0.4</v>
      </c>
      <c r="H58" s="14">
        <v>-0.26</v>
      </c>
      <c r="I58" s="14"/>
      <c r="J58" s="14">
        <v>1.0900000000000001</v>
      </c>
      <c r="K58" s="14">
        <v>2.42</v>
      </c>
      <c r="L58" s="14">
        <v>4.58</v>
      </c>
      <c r="M58" s="54"/>
      <c r="N58" s="14">
        <v>27.976096528999999</v>
      </c>
      <c r="O58" s="31">
        <v>3.7773751429</v>
      </c>
      <c r="P58" s="31" t="s">
        <v>13</v>
      </c>
      <c r="Q58" s="17" t="s">
        <v>13</v>
      </c>
      <c r="R58" s="38" t="s">
        <v>516</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25">
      <c r="B59" s="3"/>
      <c r="C59" s="9" t="s">
        <v>81</v>
      </c>
      <c r="D59" s="16" t="s">
        <v>82</v>
      </c>
      <c r="E59" s="16">
        <v>8</v>
      </c>
      <c r="F59" s="15">
        <v>10.7</v>
      </c>
      <c r="G59" s="15">
        <v>10.39</v>
      </c>
      <c r="H59" s="15">
        <v>10.08</v>
      </c>
      <c r="I59" s="14"/>
      <c r="J59" s="15">
        <v>10.79</v>
      </c>
      <c r="K59" s="15">
        <v>11.4</v>
      </c>
      <c r="L59" s="15">
        <v>12.4</v>
      </c>
      <c r="M59" s="54"/>
      <c r="N59" s="15">
        <v>58.887311861000001</v>
      </c>
      <c r="O59" s="15">
        <v>27.731085190000002</v>
      </c>
      <c r="P59" s="15" t="s">
        <v>16</v>
      </c>
      <c r="Q59" s="16" t="s">
        <v>16</v>
      </c>
      <c r="R59" s="37" t="s">
        <v>517</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25">
      <c r="B60" s="3"/>
      <c r="C60" s="19" t="s">
        <v>83</v>
      </c>
      <c r="D60" s="17" t="s">
        <v>84</v>
      </c>
      <c r="E60" s="17">
        <v>6</v>
      </c>
      <c r="F60" s="14">
        <v>10.83</v>
      </c>
      <c r="G60" s="14">
        <v>9.5</v>
      </c>
      <c r="H60" s="14">
        <v>8.17</v>
      </c>
      <c r="I60" s="14"/>
      <c r="J60" s="14">
        <v>13.83</v>
      </c>
      <c r="K60" s="14">
        <v>16.48</v>
      </c>
      <c r="L60" s="14">
        <v>20.77</v>
      </c>
      <c r="M60" s="54"/>
      <c r="N60" s="14">
        <v>58.145078947999998</v>
      </c>
      <c r="O60" s="31">
        <v>79.533204142999992</v>
      </c>
      <c r="P60" s="31" t="s">
        <v>13</v>
      </c>
      <c r="Q60" s="17" t="s">
        <v>16</v>
      </c>
      <c r="R60" s="38" t="s">
        <v>518</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25">
      <c r="B61" s="3"/>
      <c r="C61" s="9" t="s">
        <v>85</v>
      </c>
      <c r="D61" s="16" t="s">
        <v>466</v>
      </c>
      <c r="E61" s="16">
        <v>9</v>
      </c>
      <c r="F61" s="15">
        <v>15.67</v>
      </c>
      <c r="G61" s="15">
        <v>14.07</v>
      </c>
      <c r="H61" s="15">
        <v>12.47</v>
      </c>
      <c r="I61" s="14"/>
      <c r="J61" s="15">
        <v>19.399999999999999</v>
      </c>
      <c r="K61" s="15">
        <v>22.59</v>
      </c>
      <c r="L61" s="15">
        <v>27.76</v>
      </c>
      <c r="M61" s="54"/>
      <c r="N61" s="15">
        <v>53.117617676000002</v>
      </c>
      <c r="O61" s="15">
        <v>1.4294242381</v>
      </c>
      <c r="P61" s="15" t="s">
        <v>16</v>
      </c>
      <c r="Q61" s="16" t="s">
        <v>16</v>
      </c>
      <c r="R61" s="37" t="s">
        <v>519</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25">
      <c r="B62" s="3"/>
      <c r="C62" s="19" t="s">
        <v>85</v>
      </c>
      <c r="D62" s="17" t="s">
        <v>86</v>
      </c>
      <c r="E62" s="17">
        <v>9</v>
      </c>
      <c r="F62" s="14">
        <v>10.97</v>
      </c>
      <c r="G62" s="14">
        <v>10.050000000000001</v>
      </c>
      <c r="H62" s="14">
        <v>9.14</v>
      </c>
      <c r="I62" s="14"/>
      <c r="J62" s="14">
        <v>13.33</v>
      </c>
      <c r="K62" s="14">
        <v>15.15</v>
      </c>
      <c r="L62" s="14">
        <v>18.11</v>
      </c>
      <c r="M62" s="54"/>
      <c r="N62" s="14">
        <v>65.213349273000006</v>
      </c>
      <c r="O62" s="31">
        <v>168.44151662000002</v>
      </c>
      <c r="P62" s="31" t="s">
        <v>16</v>
      </c>
      <c r="Q62" s="17" t="s">
        <v>16</v>
      </c>
      <c r="R62" s="38" t="s">
        <v>520</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25">
      <c r="B63" s="3"/>
      <c r="C63" s="9" t="s">
        <v>87</v>
      </c>
      <c r="D63" s="16" t="s">
        <v>88</v>
      </c>
      <c r="E63" s="16">
        <v>2</v>
      </c>
      <c r="F63" s="15">
        <v>2.29</v>
      </c>
      <c r="G63" s="15">
        <v>1.89</v>
      </c>
      <c r="H63" s="15">
        <v>1.49</v>
      </c>
      <c r="I63" s="14"/>
      <c r="J63" s="15">
        <v>2.34</v>
      </c>
      <c r="K63" s="15">
        <v>3.13</v>
      </c>
      <c r="L63" s="15">
        <v>4.41</v>
      </c>
      <c r="M63" s="54"/>
      <c r="N63" s="15">
        <v>46.202890453000002</v>
      </c>
      <c r="O63" s="15">
        <v>56.541488143000002</v>
      </c>
      <c r="P63" s="15" t="s">
        <v>13</v>
      </c>
      <c r="Q63" s="16" t="s">
        <v>13</v>
      </c>
      <c r="R63" s="37" t="s">
        <v>521</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25">
      <c r="B64" s="3"/>
      <c r="C64" s="19" t="s">
        <v>379</v>
      </c>
      <c r="D64" s="17" t="s">
        <v>380</v>
      </c>
      <c r="E64" s="17">
        <v>2</v>
      </c>
      <c r="F64" s="14" t="s">
        <v>29</v>
      </c>
      <c r="G64" s="14" t="s">
        <v>29</v>
      </c>
      <c r="H64" s="14" t="s">
        <v>29</v>
      </c>
      <c r="I64" s="14"/>
      <c r="J64" s="14" t="s">
        <v>29</v>
      </c>
      <c r="K64" s="14" t="s">
        <v>29</v>
      </c>
      <c r="L64" s="14" t="s">
        <v>29</v>
      </c>
      <c r="M64" s="54"/>
      <c r="N64" s="14" t="s">
        <v>29</v>
      </c>
      <c r="O64" s="31" t="s">
        <v>29</v>
      </c>
      <c r="P64" s="31" t="s">
        <v>29</v>
      </c>
      <c r="Q64" s="17" t="s">
        <v>29</v>
      </c>
      <c r="R64" s="38" t="s">
        <v>30</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25">
      <c r="B65" s="3"/>
      <c r="C65" s="9" t="s">
        <v>89</v>
      </c>
      <c r="D65" s="16" t="s">
        <v>90</v>
      </c>
      <c r="E65" s="16">
        <v>9</v>
      </c>
      <c r="F65" s="15">
        <v>61.08</v>
      </c>
      <c r="G65" s="15">
        <v>56.92</v>
      </c>
      <c r="H65" s="15">
        <v>52.77</v>
      </c>
      <c r="I65" s="14"/>
      <c r="J65" s="15">
        <v>62.49</v>
      </c>
      <c r="K65" s="15">
        <v>70.790000000000006</v>
      </c>
      <c r="L65" s="15">
        <v>84.24</v>
      </c>
      <c r="M65" s="54"/>
      <c r="N65" s="15">
        <v>72.451258718999995</v>
      </c>
      <c r="O65" s="15">
        <v>413.22264348000004</v>
      </c>
      <c r="P65" s="15" t="s">
        <v>16</v>
      </c>
      <c r="Q65" s="16" t="s">
        <v>16</v>
      </c>
      <c r="R65" s="37" t="s">
        <v>522</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25">
      <c r="B66" s="3"/>
      <c r="C66" s="19" t="s">
        <v>91</v>
      </c>
      <c r="D66" s="17" t="s">
        <v>92</v>
      </c>
      <c r="E66" s="17">
        <v>7</v>
      </c>
      <c r="F66" s="14">
        <v>15.05</v>
      </c>
      <c r="G66" s="14">
        <v>14.09</v>
      </c>
      <c r="H66" s="14">
        <v>13.13</v>
      </c>
      <c r="I66" s="14"/>
      <c r="J66" s="14">
        <v>16.87</v>
      </c>
      <c r="K66" s="14">
        <v>18.78</v>
      </c>
      <c r="L66" s="14">
        <v>21.88</v>
      </c>
      <c r="M66" s="54"/>
      <c r="N66" s="14">
        <v>56.417496112000002</v>
      </c>
      <c r="O66" s="31">
        <v>293.00943589999997</v>
      </c>
      <c r="P66" s="31" t="s">
        <v>16</v>
      </c>
      <c r="Q66" s="17" t="s">
        <v>16</v>
      </c>
      <c r="R66" s="38" t="s">
        <v>523</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25">
      <c r="B67" s="3"/>
      <c r="C67" s="9" t="s">
        <v>93</v>
      </c>
      <c r="D67" s="16" t="s">
        <v>94</v>
      </c>
      <c r="E67" s="16">
        <v>6</v>
      </c>
      <c r="F67" s="15">
        <v>3.72</v>
      </c>
      <c r="G67" s="15">
        <v>2.77</v>
      </c>
      <c r="H67" s="15">
        <v>1.82</v>
      </c>
      <c r="I67" s="14"/>
      <c r="J67" s="15">
        <v>6.27</v>
      </c>
      <c r="K67" s="15">
        <v>8.16</v>
      </c>
      <c r="L67" s="15">
        <v>11.23</v>
      </c>
      <c r="M67" s="54"/>
      <c r="N67" s="15">
        <v>59.934988224999998</v>
      </c>
      <c r="O67" s="15">
        <v>133.28964481</v>
      </c>
      <c r="P67" s="15" t="s">
        <v>13</v>
      </c>
      <c r="Q67" s="16" t="s">
        <v>16</v>
      </c>
      <c r="R67" s="37" t="s">
        <v>524</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25">
      <c r="B68" s="3"/>
      <c r="C68" s="19" t="s">
        <v>95</v>
      </c>
      <c r="D68" s="17" t="s">
        <v>96</v>
      </c>
      <c r="E68" s="17">
        <v>9</v>
      </c>
      <c r="F68" s="14">
        <v>45.02</v>
      </c>
      <c r="G68" s="14">
        <v>41.67</v>
      </c>
      <c r="H68" s="14">
        <v>38.32</v>
      </c>
      <c r="I68" s="14"/>
      <c r="J68" s="14">
        <v>52.99</v>
      </c>
      <c r="K68" s="14">
        <v>59.68</v>
      </c>
      <c r="L68" s="14">
        <v>70.5</v>
      </c>
      <c r="M68" s="54"/>
      <c r="N68" s="14">
        <v>63.372536951999997</v>
      </c>
      <c r="O68" s="31">
        <v>62.419815667000002</v>
      </c>
      <c r="P68" s="31" t="s">
        <v>16</v>
      </c>
      <c r="Q68" s="17" t="s">
        <v>16</v>
      </c>
      <c r="R68" s="38" t="s">
        <v>525</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25">
      <c r="B69" s="3"/>
      <c r="C69" s="9" t="s">
        <v>97</v>
      </c>
      <c r="D69" s="16" t="s">
        <v>98</v>
      </c>
      <c r="E69" s="16">
        <v>5</v>
      </c>
      <c r="F69" s="15">
        <v>4.2300000000000004</v>
      </c>
      <c r="G69" s="15">
        <v>3.83</v>
      </c>
      <c r="H69" s="15">
        <v>3.44</v>
      </c>
      <c r="I69" s="14"/>
      <c r="J69" s="15">
        <v>5.35</v>
      </c>
      <c r="K69" s="15">
        <v>6.13</v>
      </c>
      <c r="L69" s="15">
        <v>7.4</v>
      </c>
      <c r="M69" s="54"/>
      <c r="N69" s="15">
        <v>53.040672026999999</v>
      </c>
      <c r="O69" s="15">
        <v>39.638475714000002</v>
      </c>
      <c r="P69" s="15" t="s">
        <v>13</v>
      </c>
      <c r="Q69" s="16" t="s">
        <v>16</v>
      </c>
      <c r="R69" s="37" t="s">
        <v>526</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25">
      <c r="B70" s="3"/>
      <c r="C70" s="19" t="s">
        <v>467</v>
      </c>
      <c r="D70" s="17" t="s">
        <v>468</v>
      </c>
      <c r="E70" s="17">
        <v>0</v>
      </c>
      <c r="F70" s="14">
        <v>14.46</v>
      </c>
      <c r="G70" s="14">
        <v>12.8</v>
      </c>
      <c r="H70" s="14">
        <v>11.15</v>
      </c>
      <c r="I70" s="14"/>
      <c r="J70" s="14">
        <v>14.88</v>
      </c>
      <c r="K70" s="14">
        <v>18.18</v>
      </c>
      <c r="L70" s="14">
        <v>23.52</v>
      </c>
      <c r="M70" s="54"/>
      <c r="N70" s="14">
        <v>26.539652744000001</v>
      </c>
      <c r="O70" s="31">
        <v>1.0816415714000001</v>
      </c>
      <c r="P70" s="31" t="s">
        <v>13</v>
      </c>
      <c r="Q70" s="17" t="s">
        <v>13</v>
      </c>
      <c r="R70" s="38" t="s">
        <v>527</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25">
      <c r="B71" s="3"/>
      <c r="C71" s="9" t="s">
        <v>99</v>
      </c>
      <c r="D71" s="16" t="s">
        <v>100</v>
      </c>
      <c r="E71" s="16">
        <v>9</v>
      </c>
      <c r="F71" s="15">
        <v>34.61</v>
      </c>
      <c r="G71" s="15">
        <v>31.58</v>
      </c>
      <c r="H71" s="15">
        <v>28.56</v>
      </c>
      <c r="I71" s="14"/>
      <c r="J71" s="15">
        <v>38.229999999999997</v>
      </c>
      <c r="K71" s="15">
        <v>44.27</v>
      </c>
      <c r="L71" s="15">
        <v>54.05</v>
      </c>
      <c r="M71" s="54"/>
      <c r="N71" s="15">
        <v>66.089824604</v>
      </c>
      <c r="O71" s="15">
        <v>129.31559799999999</v>
      </c>
      <c r="P71" s="15" t="s">
        <v>16</v>
      </c>
      <c r="Q71" s="16" t="s">
        <v>16</v>
      </c>
      <c r="R71" s="37" t="s">
        <v>528</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25">
      <c r="B72" s="3"/>
      <c r="C72" s="19" t="s">
        <v>101</v>
      </c>
      <c r="D72" s="17" t="s">
        <v>102</v>
      </c>
      <c r="E72" s="17">
        <v>1</v>
      </c>
      <c r="F72" s="14">
        <v>1.28</v>
      </c>
      <c r="G72" s="14">
        <v>0.85</v>
      </c>
      <c r="H72" s="14">
        <v>0.43</v>
      </c>
      <c r="I72" s="14"/>
      <c r="J72" s="14">
        <v>1.33</v>
      </c>
      <c r="K72" s="14">
        <v>2.17</v>
      </c>
      <c r="L72" s="14">
        <v>3.54</v>
      </c>
      <c r="M72" s="54"/>
      <c r="N72" s="14">
        <v>37.432740639999999</v>
      </c>
      <c r="O72" s="31">
        <v>12.544882476000002</v>
      </c>
      <c r="P72" s="31" t="s">
        <v>13</v>
      </c>
      <c r="Q72" s="17" t="s">
        <v>13</v>
      </c>
      <c r="R72" s="38" t="s">
        <v>529</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25">
      <c r="B73" s="3"/>
      <c r="C73" s="9" t="s">
        <v>103</v>
      </c>
      <c r="D73" s="16" t="s">
        <v>104</v>
      </c>
      <c r="E73" s="16">
        <v>6</v>
      </c>
      <c r="F73" s="15">
        <v>23.26</v>
      </c>
      <c r="G73" s="15">
        <v>19.88</v>
      </c>
      <c r="H73" s="15">
        <v>16.5</v>
      </c>
      <c r="I73" s="14"/>
      <c r="J73" s="15">
        <v>30.69</v>
      </c>
      <c r="K73" s="15">
        <v>37.44</v>
      </c>
      <c r="L73" s="15">
        <v>48.37</v>
      </c>
      <c r="M73" s="54"/>
      <c r="N73" s="15">
        <v>66.948646483999994</v>
      </c>
      <c r="O73" s="15">
        <v>143.94160195000001</v>
      </c>
      <c r="P73" s="15" t="s">
        <v>13</v>
      </c>
      <c r="Q73" s="16" t="s">
        <v>16</v>
      </c>
      <c r="R73" s="37" t="s">
        <v>530</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25">
      <c r="B74" s="3"/>
      <c r="C74" s="19" t="s">
        <v>103</v>
      </c>
      <c r="D74" s="17" t="s">
        <v>105</v>
      </c>
      <c r="E74" s="17">
        <v>6</v>
      </c>
      <c r="F74" s="14">
        <v>21.65</v>
      </c>
      <c r="G74" s="14">
        <v>18.29</v>
      </c>
      <c r="H74" s="14">
        <v>14.93</v>
      </c>
      <c r="I74" s="14"/>
      <c r="J74" s="14">
        <v>29.01</v>
      </c>
      <c r="K74" s="14">
        <v>35.72</v>
      </c>
      <c r="L74" s="14">
        <v>46.59</v>
      </c>
      <c r="M74" s="54"/>
      <c r="N74" s="14">
        <v>69.096223726000005</v>
      </c>
      <c r="O74" s="31">
        <v>11.948191000000001</v>
      </c>
      <c r="P74" s="31" t="s">
        <v>13</v>
      </c>
      <c r="Q74" s="17" t="s">
        <v>16</v>
      </c>
      <c r="R74" s="38" t="s">
        <v>531</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25">
      <c r="B75" s="3"/>
      <c r="C75" s="9" t="s">
        <v>455</v>
      </c>
      <c r="D75" s="16" t="s">
        <v>456</v>
      </c>
      <c r="E75" s="16">
        <v>2</v>
      </c>
      <c r="F75" s="15">
        <v>2.6</v>
      </c>
      <c r="G75" s="15">
        <v>2.08</v>
      </c>
      <c r="H75" s="15">
        <v>1.57</v>
      </c>
      <c r="I75" s="14"/>
      <c r="J75" s="15">
        <v>2.7</v>
      </c>
      <c r="K75" s="15">
        <v>3.72</v>
      </c>
      <c r="L75" s="15">
        <v>5.38</v>
      </c>
      <c r="M75" s="54"/>
      <c r="N75" s="15">
        <v>44.980565362</v>
      </c>
      <c r="O75" s="15">
        <v>2.1174435713999999</v>
      </c>
      <c r="P75" s="15" t="s">
        <v>13</v>
      </c>
      <c r="Q75" s="16" t="s">
        <v>13</v>
      </c>
      <c r="R75" s="37" t="s">
        <v>532</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25">
      <c r="B76" s="3"/>
      <c r="C76" s="19" t="s">
        <v>106</v>
      </c>
      <c r="D76" s="17" t="s">
        <v>107</v>
      </c>
      <c r="E76" s="17">
        <v>10</v>
      </c>
      <c r="F76" s="14">
        <v>17.75</v>
      </c>
      <c r="G76" s="14">
        <v>15.96</v>
      </c>
      <c r="H76" s="14">
        <v>14.18</v>
      </c>
      <c r="I76" s="14"/>
      <c r="J76" s="14">
        <v>18.71</v>
      </c>
      <c r="K76" s="14">
        <v>22.27</v>
      </c>
      <c r="L76" s="14">
        <v>28.05</v>
      </c>
      <c r="M76" s="54"/>
      <c r="N76" s="14">
        <v>57.441836127999998</v>
      </c>
      <c r="O76" s="31">
        <v>7.6108331904999993</v>
      </c>
      <c r="P76" s="31" t="s">
        <v>16</v>
      </c>
      <c r="Q76" s="17" t="s">
        <v>16</v>
      </c>
      <c r="R76" s="38" t="s">
        <v>533</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25">
      <c r="B77" s="3"/>
      <c r="C77" s="9" t="s">
        <v>108</v>
      </c>
      <c r="D77" s="16" t="s">
        <v>109</v>
      </c>
      <c r="E77" s="16">
        <v>6</v>
      </c>
      <c r="F77" s="15">
        <v>4.88</v>
      </c>
      <c r="G77" s="15">
        <v>4.4000000000000004</v>
      </c>
      <c r="H77" s="15">
        <v>3.93</v>
      </c>
      <c r="I77" s="14"/>
      <c r="J77" s="15">
        <v>5.98</v>
      </c>
      <c r="K77" s="15">
        <v>6.92</v>
      </c>
      <c r="L77" s="15">
        <v>8.4499999999999993</v>
      </c>
      <c r="M77" s="54"/>
      <c r="N77" s="15">
        <v>60.122233385999998</v>
      </c>
      <c r="O77" s="15">
        <v>8.8334941428999993</v>
      </c>
      <c r="P77" s="15" t="s">
        <v>13</v>
      </c>
      <c r="Q77" s="16" t="s">
        <v>16</v>
      </c>
      <c r="R77" s="37" t="s">
        <v>534</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25">
      <c r="B78" s="3"/>
      <c r="C78" s="19" t="s">
        <v>110</v>
      </c>
      <c r="D78" s="17" t="s">
        <v>111</v>
      </c>
      <c r="E78" s="17">
        <v>0</v>
      </c>
      <c r="F78" s="14">
        <v>10.78</v>
      </c>
      <c r="G78" s="14">
        <v>9.0500000000000007</v>
      </c>
      <c r="H78" s="14">
        <v>7.33</v>
      </c>
      <c r="I78" s="14"/>
      <c r="J78" s="14">
        <v>11.1</v>
      </c>
      <c r="K78" s="14">
        <v>14.54</v>
      </c>
      <c r="L78" s="14">
        <v>20.11</v>
      </c>
      <c r="M78" s="54"/>
      <c r="N78" s="14">
        <v>41.818620406999997</v>
      </c>
      <c r="O78" s="31">
        <v>10.578925095000001</v>
      </c>
      <c r="P78" s="31" t="s">
        <v>13</v>
      </c>
      <c r="Q78" s="17" t="s">
        <v>13</v>
      </c>
      <c r="R78" s="38" t="s">
        <v>535</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25">
      <c r="B79" s="3"/>
      <c r="C79" s="9" t="s">
        <v>112</v>
      </c>
      <c r="D79" s="16" t="s">
        <v>113</v>
      </c>
      <c r="E79" s="16">
        <v>6</v>
      </c>
      <c r="F79" s="15">
        <v>13.96</v>
      </c>
      <c r="G79" s="15">
        <v>12.7</v>
      </c>
      <c r="H79" s="15">
        <v>11.44</v>
      </c>
      <c r="I79" s="14"/>
      <c r="J79" s="15">
        <v>16.22</v>
      </c>
      <c r="K79" s="15">
        <v>18.73</v>
      </c>
      <c r="L79" s="15">
        <v>22.8</v>
      </c>
      <c r="M79" s="54"/>
      <c r="N79" s="15">
        <v>68.103633196000004</v>
      </c>
      <c r="O79" s="15">
        <v>90.379419571</v>
      </c>
      <c r="P79" s="15" t="s">
        <v>13</v>
      </c>
      <c r="Q79" s="16" t="s">
        <v>16</v>
      </c>
      <c r="R79" s="37" t="s">
        <v>536</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25">
      <c r="B80" s="3"/>
      <c r="C80" s="19" t="s">
        <v>114</v>
      </c>
      <c r="D80" s="17" t="s">
        <v>115</v>
      </c>
      <c r="E80" s="17">
        <v>6</v>
      </c>
      <c r="F80" s="14">
        <v>7.49</v>
      </c>
      <c r="G80" s="14">
        <v>6.31</v>
      </c>
      <c r="H80" s="14">
        <v>5.13</v>
      </c>
      <c r="I80" s="14"/>
      <c r="J80" s="14">
        <v>10.46</v>
      </c>
      <c r="K80" s="14">
        <v>12.81</v>
      </c>
      <c r="L80" s="14">
        <v>16.63</v>
      </c>
      <c r="M80" s="54"/>
      <c r="N80" s="14">
        <v>60.970599172</v>
      </c>
      <c r="O80" s="31">
        <v>35.544860952000001</v>
      </c>
      <c r="P80" s="31" t="s">
        <v>13</v>
      </c>
      <c r="Q80" s="17" t="s">
        <v>16</v>
      </c>
      <c r="R80" s="38" t="s">
        <v>537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25">
      <c r="B81" s="3"/>
      <c r="C81" s="9" t="s">
        <v>116</v>
      </c>
      <c r="D81" s="16" t="s">
        <v>117</v>
      </c>
      <c r="E81" s="16">
        <v>4</v>
      </c>
      <c r="F81" s="15">
        <v>150</v>
      </c>
      <c r="G81" s="15" t="s">
        <v>29</v>
      </c>
      <c r="H81" s="15" t="s">
        <v>29</v>
      </c>
      <c r="I81" s="14"/>
      <c r="J81" s="15" t="s">
        <v>29</v>
      </c>
      <c r="K81" s="15" t="s">
        <v>29</v>
      </c>
      <c r="L81" s="15" t="s">
        <v>29</v>
      </c>
      <c r="M81" s="54"/>
      <c r="N81" s="15">
        <v>94.064508982000007</v>
      </c>
      <c r="O81" s="15">
        <v>1.0764285713999999</v>
      </c>
      <c r="P81" s="15" t="s">
        <v>13</v>
      </c>
      <c r="Q81" s="16" t="s">
        <v>16</v>
      </c>
      <c r="R81" s="37" t="s">
        <v>29</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25">
      <c r="B82" s="3"/>
      <c r="C82" s="19" t="s">
        <v>118</v>
      </c>
      <c r="D82" s="17" t="s">
        <v>119</v>
      </c>
      <c r="E82" s="17">
        <v>9</v>
      </c>
      <c r="F82" s="14">
        <v>84.05</v>
      </c>
      <c r="G82" s="14">
        <v>76.16</v>
      </c>
      <c r="H82" s="14">
        <v>68.28</v>
      </c>
      <c r="I82" s="14"/>
      <c r="J82" s="14">
        <v>93.35</v>
      </c>
      <c r="K82" s="14">
        <v>109.11</v>
      </c>
      <c r="L82" s="14">
        <v>134.63</v>
      </c>
      <c r="M82" s="54"/>
      <c r="N82" s="14">
        <v>75.393521167000003</v>
      </c>
      <c r="O82" s="31">
        <v>403.44366033</v>
      </c>
      <c r="P82" s="31" t="s">
        <v>16</v>
      </c>
      <c r="Q82" s="17" t="s">
        <v>16</v>
      </c>
      <c r="R82" s="38" t="s">
        <v>538</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25">
      <c r="B83" s="3"/>
      <c r="C83" s="9" t="s">
        <v>120</v>
      </c>
      <c r="D83" s="16" t="s">
        <v>121</v>
      </c>
      <c r="E83" s="16">
        <v>7</v>
      </c>
      <c r="F83" s="15">
        <v>48.26</v>
      </c>
      <c r="G83" s="15">
        <v>43.93</v>
      </c>
      <c r="H83" s="15">
        <v>39.6</v>
      </c>
      <c r="I83" s="14"/>
      <c r="J83" s="15">
        <v>59.25</v>
      </c>
      <c r="K83" s="15">
        <v>67.900000000000006</v>
      </c>
      <c r="L83" s="15">
        <v>81.91</v>
      </c>
      <c r="M83" s="54"/>
      <c r="N83" s="15">
        <v>64.703939980000001</v>
      </c>
      <c r="O83" s="15">
        <v>99.944078380999997</v>
      </c>
      <c r="P83" s="15" t="s">
        <v>13</v>
      </c>
      <c r="Q83" s="16" t="s">
        <v>16</v>
      </c>
      <c r="R83" s="37" t="s">
        <v>539</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25">
      <c r="B84" s="3"/>
      <c r="C84" s="19" t="s">
        <v>122</v>
      </c>
      <c r="D84" s="17" t="s">
        <v>123</v>
      </c>
      <c r="E84" s="17">
        <v>9</v>
      </c>
      <c r="F84" s="14">
        <v>26.12</v>
      </c>
      <c r="G84" s="14">
        <v>23.53</v>
      </c>
      <c r="H84" s="14">
        <v>20.95</v>
      </c>
      <c r="I84" s="14"/>
      <c r="J84" s="14">
        <v>28.12</v>
      </c>
      <c r="K84" s="14">
        <v>33.28</v>
      </c>
      <c r="L84" s="14">
        <v>41.64</v>
      </c>
      <c r="M84" s="54"/>
      <c r="N84" s="14">
        <v>65.611830990000001</v>
      </c>
      <c r="O84" s="31">
        <v>190.00401719000001</v>
      </c>
      <c r="P84" s="31" t="s">
        <v>16</v>
      </c>
      <c r="Q84" s="17" t="s">
        <v>16</v>
      </c>
      <c r="R84" s="38" t="s">
        <v>540</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25">
      <c r="B85" s="3"/>
      <c r="C85" s="9" t="s">
        <v>124</v>
      </c>
      <c r="D85" s="16" t="s">
        <v>125</v>
      </c>
      <c r="E85" s="16">
        <v>3</v>
      </c>
      <c r="F85" s="15">
        <v>32.06</v>
      </c>
      <c r="G85" s="15">
        <v>29.51</v>
      </c>
      <c r="H85" s="15">
        <v>26.97</v>
      </c>
      <c r="I85" s="14"/>
      <c r="J85" s="15">
        <v>32.74</v>
      </c>
      <c r="K85" s="15">
        <v>37.82</v>
      </c>
      <c r="L85" s="15">
        <v>46.04</v>
      </c>
      <c r="M85" s="54"/>
      <c r="N85" s="15">
        <v>33.397728202000003</v>
      </c>
      <c r="O85" s="15">
        <v>81.092987047999998</v>
      </c>
      <c r="P85" s="15" t="s">
        <v>16</v>
      </c>
      <c r="Q85" s="16" t="s">
        <v>13</v>
      </c>
      <c r="R85" s="37" t="s">
        <v>541</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25">
      <c r="B86" s="3"/>
      <c r="C86" s="19" t="s">
        <v>126</v>
      </c>
      <c r="D86" s="17" t="s">
        <v>127</v>
      </c>
      <c r="E86" s="17">
        <v>9</v>
      </c>
      <c r="F86" s="14">
        <v>39.18</v>
      </c>
      <c r="G86" s="14">
        <v>36.11</v>
      </c>
      <c r="H86" s="14">
        <v>33.04</v>
      </c>
      <c r="I86" s="14"/>
      <c r="J86" s="14">
        <v>46.32</v>
      </c>
      <c r="K86" s="14">
        <v>52.45</v>
      </c>
      <c r="L86" s="14">
        <v>62.38</v>
      </c>
      <c r="M86" s="54"/>
      <c r="N86" s="14">
        <v>59.362177764999998</v>
      </c>
      <c r="O86" s="31">
        <v>330.43167557000004</v>
      </c>
      <c r="P86" s="31" t="s">
        <v>16</v>
      </c>
      <c r="Q86" s="17" t="s">
        <v>16</v>
      </c>
      <c r="R86" s="38" t="s">
        <v>542</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25">
      <c r="B87" s="3"/>
      <c r="C87" s="9" t="s">
        <v>543</v>
      </c>
      <c r="D87" s="16" t="s">
        <v>544</v>
      </c>
      <c r="E87" s="16">
        <v>5</v>
      </c>
      <c r="F87" s="15">
        <v>23.11</v>
      </c>
      <c r="G87" s="15">
        <v>20.47</v>
      </c>
      <c r="H87" s="15">
        <v>17.829999999999998</v>
      </c>
      <c r="I87" s="14"/>
      <c r="J87" s="15">
        <v>24.61</v>
      </c>
      <c r="K87" s="15">
        <v>29.88</v>
      </c>
      <c r="L87" s="15">
        <v>38.409999999999997</v>
      </c>
      <c r="M87" s="54"/>
      <c r="N87" s="15">
        <v>52.902497941</v>
      </c>
      <c r="O87" s="15">
        <v>1.960982</v>
      </c>
      <c r="P87" s="15" t="s">
        <v>16</v>
      </c>
      <c r="Q87" s="16" t="s">
        <v>13</v>
      </c>
      <c r="R87" s="37" t="s">
        <v>545</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25">
      <c r="B88" s="3"/>
      <c r="C88" s="19" t="s">
        <v>128</v>
      </c>
      <c r="D88" s="17" t="s">
        <v>129</v>
      </c>
      <c r="E88" s="17">
        <v>4</v>
      </c>
      <c r="F88" s="14">
        <v>5.68</v>
      </c>
      <c r="G88" s="14">
        <v>4.75</v>
      </c>
      <c r="H88" s="14">
        <v>3.82</v>
      </c>
      <c r="I88" s="14"/>
      <c r="J88" s="14">
        <v>8.1300000000000008</v>
      </c>
      <c r="K88" s="14">
        <v>9.98</v>
      </c>
      <c r="L88" s="14">
        <v>12.99</v>
      </c>
      <c r="M88" s="54"/>
      <c r="N88" s="14">
        <v>51.841160137000003</v>
      </c>
      <c r="O88" s="31">
        <v>6.0473016189999997</v>
      </c>
      <c r="P88" s="31" t="s">
        <v>13</v>
      </c>
      <c r="Q88" s="17" t="s">
        <v>16</v>
      </c>
      <c r="R88" s="38" t="s">
        <v>546</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25">
      <c r="B89" s="3"/>
      <c r="C89" s="9" t="s">
        <v>130</v>
      </c>
      <c r="D89" s="16" t="s">
        <v>131</v>
      </c>
      <c r="E89" s="16">
        <v>6</v>
      </c>
      <c r="F89" s="15">
        <v>13.2</v>
      </c>
      <c r="G89" s="15">
        <v>11.95</v>
      </c>
      <c r="H89" s="15">
        <v>10.7</v>
      </c>
      <c r="I89" s="14"/>
      <c r="J89" s="15">
        <v>16.2</v>
      </c>
      <c r="K89" s="15">
        <v>18.690000000000001</v>
      </c>
      <c r="L89" s="15">
        <v>22.74</v>
      </c>
      <c r="M89" s="54"/>
      <c r="N89" s="15">
        <v>59.344576494999998</v>
      </c>
      <c r="O89" s="15">
        <v>26.225001667000001</v>
      </c>
      <c r="P89" s="15" t="s">
        <v>13</v>
      </c>
      <c r="Q89" s="16" t="s">
        <v>16</v>
      </c>
      <c r="R89" s="37" t="s">
        <v>547</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25">
      <c r="B90" s="3"/>
      <c r="C90" s="19" t="s">
        <v>132</v>
      </c>
      <c r="D90" s="17" t="s">
        <v>133</v>
      </c>
      <c r="E90" s="17">
        <v>2</v>
      </c>
      <c r="F90" s="14">
        <v>5.89</v>
      </c>
      <c r="G90" s="14">
        <v>5</v>
      </c>
      <c r="H90" s="14">
        <v>4.12</v>
      </c>
      <c r="I90" s="14"/>
      <c r="J90" s="14">
        <v>5.96</v>
      </c>
      <c r="K90" s="14">
        <v>7.72</v>
      </c>
      <c r="L90" s="14">
        <v>10.57</v>
      </c>
      <c r="M90" s="54"/>
      <c r="N90" s="14">
        <v>35.632553152</v>
      </c>
      <c r="O90" s="31">
        <v>4.5053784761999998</v>
      </c>
      <c r="P90" s="31" t="s">
        <v>13</v>
      </c>
      <c r="Q90" s="17" t="s">
        <v>13</v>
      </c>
      <c r="R90" s="38" t="s">
        <v>548</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25">
      <c r="B91" s="3"/>
      <c r="C91" s="9" t="s">
        <v>134</v>
      </c>
      <c r="D91" s="16" t="s">
        <v>135</v>
      </c>
      <c r="E91" s="16">
        <v>7</v>
      </c>
      <c r="F91" s="15">
        <v>15.66</v>
      </c>
      <c r="G91" s="15">
        <v>14.6</v>
      </c>
      <c r="H91" s="15">
        <v>13.55</v>
      </c>
      <c r="I91" s="14"/>
      <c r="J91" s="15">
        <v>17.72</v>
      </c>
      <c r="K91" s="15">
        <v>19.82</v>
      </c>
      <c r="L91" s="15">
        <v>23.23</v>
      </c>
      <c r="M91" s="54"/>
      <c r="N91" s="15">
        <v>63.915503612000002</v>
      </c>
      <c r="O91" s="15">
        <v>33.257466428999997</v>
      </c>
      <c r="P91" s="15" t="s">
        <v>16</v>
      </c>
      <c r="Q91" s="16" t="s">
        <v>16</v>
      </c>
      <c r="R91" s="37" t="s">
        <v>549</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25">
      <c r="B92" s="3"/>
      <c r="C92" s="19" t="s">
        <v>136</v>
      </c>
      <c r="D92" s="17" t="s">
        <v>137</v>
      </c>
      <c r="E92" s="17">
        <v>0</v>
      </c>
      <c r="F92" s="14">
        <v>20.3</v>
      </c>
      <c r="G92" s="14">
        <v>18.809999999999999</v>
      </c>
      <c r="H92" s="14">
        <v>17.329999999999998</v>
      </c>
      <c r="I92" s="14"/>
      <c r="J92" s="14">
        <v>20.65</v>
      </c>
      <c r="K92" s="14">
        <v>23.61</v>
      </c>
      <c r="L92" s="14">
        <v>28.4</v>
      </c>
      <c r="M92" s="54"/>
      <c r="N92" s="14">
        <v>33.836789138</v>
      </c>
      <c r="O92" s="31">
        <v>3.9148577143000001</v>
      </c>
      <c r="P92" s="31" t="s">
        <v>13</v>
      </c>
      <c r="Q92" s="17" t="s">
        <v>13</v>
      </c>
      <c r="R92" s="38" t="s">
        <v>550</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25">
      <c r="B93" s="3"/>
      <c r="C93" s="9" t="s">
        <v>439</v>
      </c>
      <c r="D93" s="16" t="s">
        <v>440</v>
      </c>
      <c r="E93" s="16">
        <v>0</v>
      </c>
      <c r="F93" s="15">
        <v>1</v>
      </c>
      <c r="G93" s="15">
        <v>0.56999999999999995</v>
      </c>
      <c r="H93" s="15">
        <v>0.14000000000000001</v>
      </c>
      <c r="I93" s="14"/>
      <c r="J93" s="15">
        <v>1.1000000000000001</v>
      </c>
      <c r="K93" s="15">
        <v>1.95</v>
      </c>
      <c r="L93" s="15">
        <v>3.34</v>
      </c>
      <c r="M93" s="54"/>
      <c r="N93" s="15">
        <v>34.456870369000001</v>
      </c>
      <c r="O93" s="15">
        <v>2.1845357142999999</v>
      </c>
      <c r="P93" s="15" t="s">
        <v>13</v>
      </c>
      <c r="Q93" s="16" t="s">
        <v>13</v>
      </c>
      <c r="R93" s="37" t="s">
        <v>551</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25">
      <c r="B94" s="3"/>
      <c r="C94" s="19" t="s">
        <v>138</v>
      </c>
      <c r="D94" s="17" t="s">
        <v>139</v>
      </c>
      <c r="E94" s="17">
        <v>5</v>
      </c>
      <c r="F94" s="14">
        <v>21.25</v>
      </c>
      <c r="G94" s="14">
        <v>18.78</v>
      </c>
      <c r="H94" s="14">
        <v>16.309999999999999</v>
      </c>
      <c r="I94" s="14"/>
      <c r="J94" s="14">
        <v>21.57</v>
      </c>
      <c r="K94" s="14">
        <v>26.5</v>
      </c>
      <c r="L94" s="14">
        <v>34.49</v>
      </c>
      <c r="M94" s="54"/>
      <c r="N94" s="14">
        <v>41.310579105999999</v>
      </c>
      <c r="O94" s="31">
        <v>220.37642775999998</v>
      </c>
      <c r="P94" s="31" t="s">
        <v>16</v>
      </c>
      <c r="Q94" s="17" t="s">
        <v>13</v>
      </c>
      <c r="R94" s="38" t="s">
        <v>552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25">
      <c r="B95" s="3"/>
      <c r="C95" s="9" t="s">
        <v>140</v>
      </c>
      <c r="D95" s="16" t="s">
        <v>141</v>
      </c>
      <c r="E95" s="16">
        <v>5</v>
      </c>
      <c r="F95" s="15">
        <v>9.36</v>
      </c>
      <c r="G95" s="15">
        <v>8.35</v>
      </c>
      <c r="H95" s="15">
        <v>7.35</v>
      </c>
      <c r="I95" s="14"/>
      <c r="J95" s="15">
        <v>9.56</v>
      </c>
      <c r="K95" s="15">
        <v>11.56</v>
      </c>
      <c r="L95" s="15">
        <v>14.8</v>
      </c>
      <c r="M95" s="54"/>
      <c r="N95" s="15">
        <v>42.062426393000003</v>
      </c>
      <c r="O95" s="15">
        <v>79.561585285999996</v>
      </c>
      <c r="P95" s="15" t="s">
        <v>16</v>
      </c>
      <c r="Q95" s="16" t="s">
        <v>13</v>
      </c>
      <c r="R95" s="37" t="s">
        <v>553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25">
      <c r="B96" s="3"/>
      <c r="C96" s="19" t="s">
        <v>142</v>
      </c>
      <c r="D96" s="17" t="s">
        <v>143</v>
      </c>
      <c r="E96" s="17">
        <v>4</v>
      </c>
      <c r="F96" s="14">
        <v>12.34</v>
      </c>
      <c r="G96" s="14">
        <v>10.06</v>
      </c>
      <c r="H96" s="14">
        <v>7.79</v>
      </c>
      <c r="I96" s="14"/>
      <c r="J96" s="14">
        <v>18.47</v>
      </c>
      <c r="K96" s="14">
        <v>23.01</v>
      </c>
      <c r="L96" s="14">
        <v>30.36</v>
      </c>
      <c r="M96" s="54"/>
      <c r="N96" s="14">
        <v>66.616699600000004</v>
      </c>
      <c r="O96" s="31">
        <v>35.784844047999997</v>
      </c>
      <c r="P96" s="31" t="s">
        <v>13</v>
      </c>
      <c r="Q96" s="17" t="s">
        <v>16</v>
      </c>
      <c r="R96" s="38" t="s">
        <v>554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25">
      <c r="B97" s="3"/>
      <c r="C97" s="9" t="s">
        <v>144</v>
      </c>
      <c r="D97" s="16" t="s">
        <v>145</v>
      </c>
      <c r="E97" s="16">
        <v>3</v>
      </c>
      <c r="F97" s="15">
        <v>3.74</v>
      </c>
      <c r="G97" s="15">
        <v>3.35</v>
      </c>
      <c r="H97" s="15">
        <v>2.97</v>
      </c>
      <c r="I97" s="14"/>
      <c r="J97" s="15">
        <v>3.8</v>
      </c>
      <c r="K97" s="15">
        <v>4.5599999999999996</v>
      </c>
      <c r="L97" s="15">
        <v>5.81</v>
      </c>
      <c r="M97" s="54"/>
      <c r="N97" s="15">
        <v>40.552539297999999</v>
      </c>
      <c r="O97" s="15">
        <v>10.793019619000001</v>
      </c>
      <c r="P97" s="15" t="s">
        <v>13</v>
      </c>
      <c r="Q97" s="16" t="s">
        <v>13</v>
      </c>
      <c r="R97" s="37" t="s">
        <v>555</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25">
      <c r="B98" s="3"/>
      <c r="C98" s="19" t="s">
        <v>146</v>
      </c>
      <c r="D98" s="17" t="s">
        <v>147</v>
      </c>
      <c r="E98" s="17">
        <v>2</v>
      </c>
      <c r="F98" s="14">
        <v>3.6</v>
      </c>
      <c r="G98" s="14">
        <v>2.88</v>
      </c>
      <c r="H98" s="14">
        <v>2.17</v>
      </c>
      <c r="I98" s="14"/>
      <c r="J98" s="14">
        <v>3.78</v>
      </c>
      <c r="K98" s="14">
        <v>5.2</v>
      </c>
      <c r="L98" s="14">
        <v>7.5</v>
      </c>
      <c r="M98" s="54"/>
      <c r="N98" s="14">
        <v>43.908945320000001</v>
      </c>
      <c r="O98" s="31">
        <v>21.127991524000002</v>
      </c>
      <c r="P98" s="31" t="s">
        <v>13</v>
      </c>
      <c r="Q98" s="17" t="s">
        <v>13</v>
      </c>
      <c r="R98" s="38" t="s">
        <v>556</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25">
      <c r="B99" s="3"/>
      <c r="C99" s="9" t="s">
        <v>148</v>
      </c>
      <c r="D99" s="16" t="s">
        <v>149</v>
      </c>
      <c r="E99" s="16">
        <v>2</v>
      </c>
      <c r="F99" s="15">
        <v>10.199999999999999</v>
      </c>
      <c r="G99" s="15">
        <v>9.1</v>
      </c>
      <c r="H99" s="15">
        <v>8</v>
      </c>
      <c r="I99" s="14"/>
      <c r="J99" s="15">
        <v>10.45</v>
      </c>
      <c r="K99" s="15">
        <v>12.64</v>
      </c>
      <c r="L99" s="15">
        <v>16.190000000000001</v>
      </c>
      <c r="M99" s="54"/>
      <c r="N99" s="15">
        <v>46.383333165000003</v>
      </c>
      <c r="O99" s="15">
        <v>24.027933857000001</v>
      </c>
      <c r="P99" s="15" t="s">
        <v>13</v>
      </c>
      <c r="Q99" s="16" t="s">
        <v>13</v>
      </c>
      <c r="R99" s="37" t="s">
        <v>557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25">
      <c r="B100" s="3"/>
      <c r="C100" s="19" t="s">
        <v>360</v>
      </c>
      <c r="D100" s="17" t="s">
        <v>361</v>
      </c>
      <c r="E100" s="17">
        <v>2</v>
      </c>
      <c r="F100" s="14" t="s">
        <v>29</v>
      </c>
      <c r="G100" s="14" t="s">
        <v>29</v>
      </c>
      <c r="H100" s="14" t="s">
        <v>29</v>
      </c>
      <c r="I100" s="14"/>
      <c r="J100" s="14" t="s">
        <v>29</v>
      </c>
      <c r="K100" s="14" t="s">
        <v>29</v>
      </c>
      <c r="L100" s="14" t="s">
        <v>29</v>
      </c>
      <c r="M100" s="54"/>
      <c r="N100" s="14" t="s">
        <v>29</v>
      </c>
      <c r="O100" s="31" t="s">
        <v>29</v>
      </c>
      <c r="P100" s="31" t="s">
        <v>29</v>
      </c>
      <c r="Q100" s="17" t="s">
        <v>29</v>
      </c>
      <c r="R100" s="38" t="s">
        <v>30</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25">
      <c r="B101" s="3"/>
      <c r="C101" s="9" t="s">
        <v>457</v>
      </c>
      <c r="D101" s="16" t="s">
        <v>458</v>
      </c>
      <c r="E101" s="16">
        <v>6</v>
      </c>
      <c r="F101" s="15">
        <v>2.29</v>
      </c>
      <c r="G101" s="15">
        <v>1.97</v>
      </c>
      <c r="H101" s="15">
        <v>1.65</v>
      </c>
      <c r="I101" s="14"/>
      <c r="J101" s="15">
        <v>3.1</v>
      </c>
      <c r="K101" s="15">
        <v>3.73</v>
      </c>
      <c r="L101" s="15">
        <v>4.76</v>
      </c>
      <c r="M101" s="54"/>
      <c r="N101" s="15">
        <v>64.354452116999994</v>
      </c>
      <c r="O101" s="15">
        <v>1.6990581428999998</v>
      </c>
      <c r="P101" s="15" t="s">
        <v>13</v>
      </c>
      <c r="Q101" s="16" t="s">
        <v>16</v>
      </c>
      <c r="R101" s="37" t="s">
        <v>558</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25">
      <c r="B102" s="3"/>
      <c r="C102" s="19" t="s">
        <v>150</v>
      </c>
      <c r="D102" s="17" t="s">
        <v>151</v>
      </c>
      <c r="E102" s="17">
        <v>0</v>
      </c>
      <c r="F102" s="14">
        <v>3.32</v>
      </c>
      <c r="G102" s="14">
        <v>2.86</v>
      </c>
      <c r="H102" s="14">
        <v>2.4</v>
      </c>
      <c r="I102" s="14"/>
      <c r="J102" s="14">
        <v>3.5</v>
      </c>
      <c r="K102" s="14">
        <v>4.41</v>
      </c>
      <c r="L102" s="14">
        <v>5.89</v>
      </c>
      <c r="M102" s="54"/>
      <c r="N102" s="14">
        <v>41.760067485</v>
      </c>
      <c r="O102" s="31">
        <v>6.6211851905000003</v>
      </c>
      <c r="P102" s="31" t="s">
        <v>13</v>
      </c>
      <c r="Q102" s="17" t="s">
        <v>13</v>
      </c>
      <c r="R102" s="38" t="s">
        <v>559</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25">
      <c r="B103" s="3"/>
      <c r="C103" s="9" t="s">
        <v>152</v>
      </c>
      <c r="D103" s="16" t="s">
        <v>153</v>
      </c>
      <c r="E103" s="16">
        <v>6</v>
      </c>
      <c r="F103" s="15">
        <v>20.73</v>
      </c>
      <c r="G103" s="15">
        <v>19.36</v>
      </c>
      <c r="H103" s="15">
        <v>18</v>
      </c>
      <c r="I103" s="14"/>
      <c r="J103" s="15">
        <v>24.05</v>
      </c>
      <c r="K103" s="15">
        <v>26.77</v>
      </c>
      <c r="L103" s="15">
        <v>31.19</v>
      </c>
      <c r="M103" s="54"/>
      <c r="N103" s="15">
        <v>54.538083002999997</v>
      </c>
      <c r="O103" s="15">
        <v>52.381726143000002</v>
      </c>
      <c r="P103" s="15" t="s">
        <v>13</v>
      </c>
      <c r="Q103" s="16" t="s">
        <v>16</v>
      </c>
      <c r="R103" s="37" t="s">
        <v>560</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25">
      <c r="B104" s="3"/>
      <c r="C104" s="19" t="s">
        <v>154</v>
      </c>
      <c r="D104" s="17" t="s">
        <v>155</v>
      </c>
      <c r="E104" s="17">
        <v>6</v>
      </c>
      <c r="F104" s="14">
        <v>25.24</v>
      </c>
      <c r="G104" s="14">
        <v>22.98</v>
      </c>
      <c r="H104" s="14">
        <v>20.72</v>
      </c>
      <c r="I104" s="14"/>
      <c r="J104" s="14">
        <v>30.62</v>
      </c>
      <c r="K104" s="14">
        <v>35.130000000000003</v>
      </c>
      <c r="L104" s="14">
        <v>42.43</v>
      </c>
      <c r="M104" s="54"/>
      <c r="N104" s="14">
        <v>66.329847505999993</v>
      </c>
      <c r="O104" s="31">
        <v>59.141437713999998</v>
      </c>
      <c r="P104" s="31" t="s">
        <v>13</v>
      </c>
      <c r="Q104" s="17" t="s">
        <v>16</v>
      </c>
      <c r="R104" s="38" t="s">
        <v>561</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25">
      <c r="B105" s="3"/>
      <c r="C105" s="9" t="s">
        <v>156</v>
      </c>
      <c r="D105" s="16" t="s">
        <v>157</v>
      </c>
      <c r="E105" s="16">
        <v>5</v>
      </c>
      <c r="F105" s="15">
        <v>104.65</v>
      </c>
      <c r="G105" s="15">
        <v>77.77</v>
      </c>
      <c r="H105" s="15">
        <v>50.9</v>
      </c>
      <c r="I105" s="14"/>
      <c r="J105" s="15">
        <v>112.86</v>
      </c>
      <c r="K105" s="15">
        <v>166.6</v>
      </c>
      <c r="L105" s="15">
        <v>253.56</v>
      </c>
      <c r="M105" s="54"/>
      <c r="N105" s="15">
        <v>45.428141099000001</v>
      </c>
      <c r="O105" s="15">
        <v>37.513825487000005</v>
      </c>
      <c r="P105" s="15" t="s">
        <v>16</v>
      </c>
      <c r="Q105" s="16" t="s">
        <v>13</v>
      </c>
      <c r="R105" s="37" t="s">
        <v>562</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25">
      <c r="B106" s="3"/>
      <c r="C106" s="19" t="s">
        <v>158</v>
      </c>
      <c r="D106" s="17" t="s">
        <v>159</v>
      </c>
      <c r="E106" s="17">
        <v>3</v>
      </c>
      <c r="F106" s="14">
        <v>13.25</v>
      </c>
      <c r="G106" s="14">
        <v>12.13</v>
      </c>
      <c r="H106" s="14">
        <v>11.01</v>
      </c>
      <c r="I106" s="14"/>
      <c r="J106" s="14">
        <v>13.56</v>
      </c>
      <c r="K106" s="14">
        <v>15.79</v>
      </c>
      <c r="L106" s="14">
        <v>19.399999999999999</v>
      </c>
      <c r="M106" s="54"/>
      <c r="N106" s="14">
        <v>45.025287337000002</v>
      </c>
      <c r="O106" s="31">
        <v>27.000794571</v>
      </c>
      <c r="P106" s="31" t="s">
        <v>16</v>
      </c>
      <c r="Q106" s="17" t="s">
        <v>13</v>
      </c>
      <c r="R106" s="38" t="s">
        <v>563</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25">
      <c r="B107" s="3"/>
      <c r="C107" s="9" t="s">
        <v>160</v>
      </c>
      <c r="D107" s="16" t="s">
        <v>161</v>
      </c>
      <c r="E107" s="16">
        <v>0</v>
      </c>
      <c r="F107" s="15">
        <v>28.21</v>
      </c>
      <c r="G107" s="15">
        <v>22.31</v>
      </c>
      <c r="H107" s="15">
        <v>16.41</v>
      </c>
      <c r="I107" s="14"/>
      <c r="J107" s="15">
        <v>28.82</v>
      </c>
      <c r="K107" s="15">
        <v>40.61</v>
      </c>
      <c r="L107" s="15">
        <v>59.7</v>
      </c>
      <c r="M107" s="54"/>
      <c r="N107" s="15">
        <v>48.279875482999998</v>
      </c>
      <c r="O107" s="15">
        <v>56.005947450000001</v>
      </c>
      <c r="P107" s="15" t="s">
        <v>13</v>
      </c>
      <c r="Q107" s="16" t="s">
        <v>13</v>
      </c>
      <c r="R107" s="37" t="s">
        <v>564</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25">
      <c r="B108" s="3"/>
      <c r="C108" s="19" t="s">
        <v>162</v>
      </c>
      <c r="D108" s="17" t="s">
        <v>163</v>
      </c>
      <c r="E108" s="17">
        <v>2</v>
      </c>
      <c r="F108" s="14">
        <v>8.8699999999999992</v>
      </c>
      <c r="G108" s="14">
        <v>8.24</v>
      </c>
      <c r="H108" s="14">
        <v>7.62</v>
      </c>
      <c r="I108" s="14"/>
      <c r="J108" s="14">
        <v>9.0500000000000007</v>
      </c>
      <c r="K108" s="14">
        <v>10.29</v>
      </c>
      <c r="L108" s="14">
        <v>12.3</v>
      </c>
      <c r="M108" s="54"/>
      <c r="N108" s="14">
        <v>46.639896808000003</v>
      </c>
      <c r="O108" s="31">
        <v>8.9811029048000002</v>
      </c>
      <c r="P108" s="31" t="s">
        <v>13</v>
      </c>
      <c r="Q108" s="17" t="s">
        <v>13</v>
      </c>
      <c r="R108" s="38" t="s">
        <v>565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25">
      <c r="B109" s="3"/>
      <c r="C109" s="9" t="s">
        <v>164</v>
      </c>
      <c r="D109" s="16" t="s">
        <v>165</v>
      </c>
      <c r="E109" s="16">
        <v>4</v>
      </c>
      <c r="F109" s="15">
        <v>7.92</v>
      </c>
      <c r="G109" s="15">
        <v>7.24</v>
      </c>
      <c r="H109" s="15">
        <v>6.56</v>
      </c>
      <c r="I109" s="14"/>
      <c r="J109" s="15">
        <v>9.74</v>
      </c>
      <c r="K109" s="15">
        <v>11.09</v>
      </c>
      <c r="L109" s="15">
        <v>13.28</v>
      </c>
      <c r="M109" s="54"/>
      <c r="N109" s="15">
        <v>54.655172714000003</v>
      </c>
      <c r="O109" s="15">
        <v>4.7518502380999994</v>
      </c>
      <c r="P109" s="15" t="s">
        <v>13</v>
      </c>
      <c r="Q109" s="16" t="s">
        <v>16</v>
      </c>
      <c r="R109" s="37" t="s">
        <v>566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25">
      <c r="B110" s="3"/>
      <c r="C110" s="19" t="s">
        <v>166</v>
      </c>
      <c r="D110" s="17" t="s">
        <v>167</v>
      </c>
      <c r="E110" s="17">
        <v>9</v>
      </c>
      <c r="F110" s="14">
        <v>54.11</v>
      </c>
      <c r="G110" s="14">
        <v>50.89</v>
      </c>
      <c r="H110" s="14">
        <v>47.68</v>
      </c>
      <c r="I110" s="14"/>
      <c r="J110" s="14">
        <v>60.33</v>
      </c>
      <c r="K110" s="14">
        <v>66.75</v>
      </c>
      <c r="L110" s="14">
        <v>77.150000000000006</v>
      </c>
      <c r="M110" s="54"/>
      <c r="N110" s="14">
        <v>68.245550774999998</v>
      </c>
      <c r="O110" s="31">
        <v>17.796554571000001</v>
      </c>
      <c r="P110" s="31" t="s">
        <v>16</v>
      </c>
      <c r="Q110" s="17" t="s">
        <v>16</v>
      </c>
      <c r="R110" s="38" t="s">
        <v>567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25">
      <c r="B111" s="3"/>
      <c r="C111" s="9" t="s">
        <v>168</v>
      </c>
      <c r="D111" s="16" t="s">
        <v>169</v>
      </c>
      <c r="E111" s="16">
        <v>4</v>
      </c>
      <c r="F111" s="15">
        <v>27.5</v>
      </c>
      <c r="G111" s="15">
        <v>25.8</v>
      </c>
      <c r="H111" s="15">
        <v>24.11</v>
      </c>
      <c r="I111" s="14"/>
      <c r="J111" s="15">
        <v>28.63</v>
      </c>
      <c r="K111" s="15">
        <v>32.01</v>
      </c>
      <c r="L111" s="15">
        <v>37.479999999999997</v>
      </c>
      <c r="M111" s="54"/>
      <c r="N111" s="15">
        <v>44.665454717000003</v>
      </c>
      <c r="O111" s="15">
        <v>69.626803381000002</v>
      </c>
      <c r="P111" s="15" t="s">
        <v>16</v>
      </c>
      <c r="Q111" s="16" t="s">
        <v>13</v>
      </c>
      <c r="R111" s="37" t="s">
        <v>568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25">
      <c r="B112" s="3"/>
      <c r="C112" s="19" t="s">
        <v>170</v>
      </c>
      <c r="D112" s="17" t="s">
        <v>171</v>
      </c>
      <c r="E112" s="17">
        <v>9</v>
      </c>
      <c r="F112" s="14">
        <v>13.48</v>
      </c>
      <c r="G112" s="14">
        <v>12.61</v>
      </c>
      <c r="H112" s="14">
        <v>11.74</v>
      </c>
      <c r="I112" s="14"/>
      <c r="J112" s="14">
        <v>15.05</v>
      </c>
      <c r="K112" s="14">
        <v>16.78</v>
      </c>
      <c r="L112" s="14">
        <v>19.579999999999998</v>
      </c>
      <c r="M112" s="54"/>
      <c r="N112" s="14">
        <v>73.637470617999995</v>
      </c>
      <c r="O112" s="31">
        <v>524.17534362000004</v>
      </c>
      <c r="P112" s="31" t="s">
        <v>16</v>
      </c>
      <c r="Q112" s="17" t="s">
        <v>16</v>
      </c>
      <c r="R112" s="38" t="s">
        <v>569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25">
      <c r="B113" s="3"/>
      <c r="C113" s="9" t="s">
        <v>172</v>
      </c>
      <c r="D113" s="16" t="s">
        <v>173</v>
      </c>
      <c r="E113" s="16">
        <v>7</v>
      </c>
      <c r="F113" s="15">
        <v>44.5</v>
      </c>
      <c r="G113" s="15">
        <v>41.88</v>
      </c>
      <c r="H113" s="15">
        <v>39.270000000000003</v>
      </c>
      <c r="I113" s="14"/>
      <c r="J113" s="15">
        <v>47.33</v>
      </c>
      <c r="K113" s="15">
        <v>52.55</v>
      </c>
      <c r="L113" s="15">
        <v>61</v>
      </c>
      <c r="M113" s="54"/>
      <c r="N113" s="15">
        <v>74.995106953000004</v>
      </c>
      <c r="O113" s="15">
        <v>114.19253119</v>
      </c>
      <c r="P113" s="15" t="s">
        <v>16</v>
      </c>
      <c r="Q113" s="16" t="s">
        <v>16</v>
      </c>
      <c r="R113" s="37" t="s">
        <v>570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25">
      <c r="B114" s="3"/>
      <c r="C114" s="19" t="s">
        <v>172</v>
      </c>
      <c r="D114" s="17" t="s">
        <v>174</v>
      </c>
      <c r="E114" s="17">
        <v>9</v>
      </c>
      <c r="F114" s="14">
        <v>42.53</v>
      </c>
      <c r="G114" s="14">
        <v>39.64</v>
      </c>
      <c r="H114" s="14">
        <v>36.75</v>
      </c>
      <c r="I114" s="14"/>
      <c r="J114" s="14">
        <v>47.4</v>
      </c>
      <c r="K114" s="14">
        <v>53.17</v>
      </c>
      <c r="L114" s="14">
        <v>62.51</v>
      </c>
      <c r="M114" s="54"/>
      <c r="N114" s="14">
        <v>76.117952723000002</v>
      </c>
      <c r="O114" s="31">
        <v>1126.1251832</v>
      </c>
      <c r="P114" s="31" t="s">
        <v>16</v>
      </c>
      <c r="Q114" s="17" t="s">
        <v>16</v>
      </c>
      <c r="R114" s="38" t="s">
        <v>571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25">
      <c r="B115" s="3"/>
      <c r="C115" s="9" t="s">
        <v>362</v>
      </c>
      <c r="D115" s="16" t="s">
        <v>175</v>
      </c>
      <c r="E115" s="16">
        <v>1</v>
      </c>
      <c r="F115" s="15">
        <v>2.12</v>
      </c>
      <c r="G115" s="15">
        <v>1.58</v>
      </c>
      <c r="H115" s="15">
        <v>1.05</v>
      </c>
      <c r="I115" s="14"/>
      <c r="J115" s="15">
        <v>2.1800000000000002</v>
      </c>
      <c r="K115" s="15">
        <v>3.24</v>
      </c>
      <c r="L115" s="15">
        <v>4.97</v>
      </c>
      <c r="M115" s="54"/>
      <c r="N115" s="15">
        <v>31.490965587000002</v>
      </c>
      <c r="O115" s="15">
        <v>2.9428282380999997</v>
      </c>
      <c r="P115" s="15" t="s">
        <v>13</v>
      </c>
      <c r="Q115" s="16" t="s">
        <v>13</v>
      </c>
      <c r="R115" s="37" t="s">
        <v>572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25">
      <c r="B116" s="3"/>
      <c r="C116" s="19" t="s">
        <v>176</v>
      </c>
      <c r="D116" s="17" t="s">
        <v>177</v>
      </c>
      <c r="E116" s="17">
        <v>4</v>
      </c>
      <c r="F116" s="14">
        <v>62.71</v>
      </c>
      <c r="G116" s="14">
        <v>53.89</v>
      </c>
      <c r="H116" s="14">
        <v>45.08</v>
      </c>
      <c r="I116" s="14"/>
      <c r="J116" s="14">
        <v>88.02</v>
      </c>
      <c r="K116" s="14">
        <v>105.64</v>
      </c>
      <c r="L116" s="14">
        <v>134.16</v>
      </c>
      <c r="M116" s="54"/>
      <c r="N116" s="14">
        <v>52.339775603</v>
      </c>
      <c r="O116" s="31">
        <v>73.378264895000001</v>
      </c>
      <c r="P116" s="31" t="s">
        <v>13</v>
      </c>
      <c r="Q116" s="17" t="s">
        <v>16</v>
      </c>
      <c r="R116" s="38" t="s">
        <v>573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25">
      <c r="B117" s="3"/>
      <c r="C117" s="9" t="s">
        <v>178</v>
      </c>
      <c r="D117" s="16" t="s">
        <v>179</v>
      </c>
      <c r="E117" s="16">
        <v>9</v>
      </c>
      <c r="F117" s="15">
        <v>11.02</v>
      </c>
      <c r="G117" s="15">
        <v>9.11</v>
      </c>
      <c r="H117" s="15">
        <v>7.21</v>
      </c>
      <c r="I117" s="14"/>
      <c r="J117" s="15">
        <v>14.24</v>
      </c>
      <c r="K117" s="15">
        <v>18.04</v>
      </c>
      <c r="L117" s="15">
        <v>24.21</v>
      </c>
      <c r="M117" s="54"/>
      <c r="N117" s="15">
        <v>51.121631430000001</v>
      </c>
      <c r="O117" s="15">
        <v>51.069210857000002</v>
      </c>
      <c r="P117" s="15" t="s">
        <v>16</v>
      </c>
      <c r="Q117" s="16" t="s">
        <v>16</v>
      </c>
      <c r="R117" s="37" t="s">
        <v>574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25">
      <c r="B118" s="3"/>
      <c r="C118" s="19" t="s">
        <v>363</v>
      </c>
      <c r="D118" s="17" t="s">
        <v>180</v>
      </c>
      <c r="E118" s="17">
        <v>9</v>
      </c>
      <c r="F118" s="14">
        <v>171.02</v>
      </c>
      <c r="G118" s="14">
        <v>160.85</v>
      </c>
      <c r="H118" s="14">
        <v>150.68</v>
      </c>
      <c r="I118" s="14"/>
      <c r="J118" s="14">
        <v>177.47</v>
      </c>
      <c r="K118" s="14">
        <v>197.8</v>
      </c>
      <c r="L118" s="14">
        <v>230.7</v>
      </c>
      <c r="M118" s="54"/>
      <c r="N118" s="14">
        <v>69.207437412000004</v>
      </c>
      <c r="O118" s="31">
        <v>5.2631759804999998</v>
      </c>
      <c r="P118" s="31" t="s">
        <v>16</v>
      </c>
      <c r="Q118" s="17" t="s">
        <v>16</v>
      </c>
      <c r="R118" s="38" t="s">
        <v>575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25">
      <c r="B119" s="3"/>
      <c r="C119" s="9" t="s">
        <v>181</v>
      </c>
      <c r="D119" s="16" t="s">
        <v>182</v>
      </c>
      <c r="E119" s="16">
        <v>7</v>
      </c>
      <c r="F119" s="15">
        <v>5.66</v>
      </c>
      <c r="G119" s="15">
        <v>4.57</v>
      </c>
      <c r="H119" s="15">
        <v>3.48</v>
      </c>
      <c r="I119" s="14"/>
      <c r="J119" s="15">
        <v>8.82</v>
      </c>
      <c r="K119" s="15">
        <v>10.99</v>
      </c>
      <c r="L119" s="15">
        <v>14.51</v>
      </c>
      <c r="M119" s="54"/>
      <c r="N119" s="15">
        <v>55.622330443000003</v>
      </c>
      <c r="O119" s="15">
        <v>4.9717246189999997</v>
      </c>
      <c r="P119" s="15" t="s">
        <v>13</v>
      </c>
      <c r="Q119" s="16" t="s">
        <v>16</v>
      </c>
      <c r="R119" s="37" t="s">
        <v>576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25">
      <c r="B120" s="3"/>
      <c r="C120" s="19" t="s">
        <v>183</v>
      </c>
      <c r="D120" s="17" t="s">
        <v>184</v>
      </c>
      <c r="E120" s="17">
        <v>5</v>
      </c>
      <c r="F120" s="14">
        <v>6.48</v>
      </c>
      <c r="G120" s="14">
        <v>5.25</v>
      </c>
      <c r="H120" s="14">
        <v>4.03</v>
      </c>
      <c r="I120" s="14"/>
      <c r="J120" s="14">
        <v>10.16</v>
      </c>
      <c r="K120" s="14">
        <v>12.6</v>
      </c>
      <c r="L120" s="14">
        <v>16.559999999999999</v>
      </c>
      <c r="M120" s="54"/>
      <c r="N120" s="14">
        <v>44.385618417000003</v>
      </c>
      <c r="O120" s="31">
        <v>6.1673654286000001</v>
      </c>
      <c r="P120" s="31" t="s">
        <v>13</v>
      </c>
      <c r="Q120" s="17" t="s">
        <v>16</v>
      </c>
      <c r="R120" s="38" t="s">
        <v>577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25">
      <c r="B121" s="3"/>
      <c r="C121" s="9" t="s">
        <v>185</v>
      </c>
      <c r="D121" s="16" t="s">
        <v>186</v>
      </c>
      <c r="E121" s="16">
        <v>6</v>
      </c>
      <c r="F121" s="15">
        <v>3.41</v>
      </c>
      <c r="G121" s="15">
        <v>3.12</v>
      </c>
      <c r="H121" s="15">
        <v>2.84</v>
      </c>
      <c r="I121" s="14"/>
      <c r="J121" s="15">
        <v>4.1399999999999997</v>
      </c>
      <c r="K121" s="15">
        <v>4.7</v>
      </c>
      <c r="L121" s="15">
        <v>5.61</v>
      </c>
      <c r="M121" s="54"/>
      <c r="N121" s="15">
        <v>55.960408843000003</v>
      </c>
      <c r="O121" s="15">
        <v>3.6481621429</v>
      </c>
      <c r="P121" s="15" t="s">
        <v>13</v>
      </c>
      <c r="Q121" s="16" t="s">
        <v>16</v>
      </c>
      <c r="R121" s="37" t="s">
        <v>578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25">
      <c r="B122" s="3"/>
      <c r="C122" s="19" t="s">
        <v>185</v>
      </c>
      <c r="D122" s="17" t="s">
        <v>187</v>
      </c>
      <c r="E122" s="17">
        <v>6</v>
      </c>
      <c r="F122" s="14">
        <v>3.4</v>
      </c>
      <c r="G122" s="14">
        <v>3.12</v>
      </c>
      <c r="H122" s="14">
        <v>2.85</v>
      </c>
      <c r="I122" s="14"/>
      <c r="J122" s="14">
        <v>4.12</v>
      </c>
      <c r="K122" s="14">
        <v>4.66</v>
      </c>
      <c r="L122" s="14">
        <v>5.54</v>
      </c>
      <c r="M122" s="54"/>
      <c r="N122" s="14">
        <v>53.537378846999999</v>
      </c>
      <c r="O122" s="31">
        <v>18.392135143000001</v>
      </c>
      <c r="P122" s="31" t="s">
        <v>13</v>
      </c>
      <c r="Q122" s="17" t="s">
        <v>16</v>
      </c>
      <c r="R122" s="38" t="s">
        <v>579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25">
      <c r="B123" s="3"/>
      <c r="C123" s="9" t="s">
        <v>185</v>
      </c>
      <c r="D123" s="16" t="s">
        <v>188</v>
      </c>
      <c r="E123" s="16">
        <v>6</v>
      </c>
      <c r="F123" s="15">
        <v>16.98</v>
      </c>
      <c r="G123" s="15">
        <v>15.57</v>
      </c>
      <c r="H123" s="15">
        <v>14.16</v>
      </c>
      <c r="I123" s="14"/>
      <c r="J123" s="15">
        <v>20.65</v>
      </c>
      <c r="K123" s="15">
        <v>23.46</v>
      </c>
      <c r="L123" s="15">
        <v>28.01</v>
      </c>
      <c r="M123" s="54"/>
      <c r="N123" s="15">
        <v>57.563797956000002</v>
      </c>
      <c r="O123" s="15">
        <v>85.301283381000005</v>
      </c>
      <c r="P123" s="15" t="s">
        <v>13</v>
      </c>
      <c r="Q123" s="16" t="s">
        <v>16</v>
      </c>
      <c r="R123" s="37" t="s">
        <v>580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25">
      <c r="B124" s="3"/>
      <c r="C124" s="19" t="s">
        <v>189</v>
      </c>
      <c r="D124" s="17" t="s">
        <v>190</v>
      </c>
      <c r="E124" s="17">
        <v>6</v>
      </c>
      <c r="F124" s="14">
        <v>11.41</v>
      </c>
      <c r="G124" s="14">
        <v>8.9700000000000006</v>
      </c>
      <c r="H124" s="14">
        <v>6.53</v>
      </c>
      <c r="I124" s="14"/>
      <c r="J124" s="14">
        <v>18.5</v>
      </c>
      <c r="K124" s="14">
        <v>23.37</v>
      </c>
      <c r="L124" s="14">
        <v>31.26</v>
      </c>
      <c r="M124" s="54"/>
      <c r="N124" s="14">
        <v>58.553410511000003</v>
      </c>
      <c r="O124" s="31">
        <v>4.9843086666999996</v>
      </c>
      <c r="P124" s="31" t="s">
        <v>13</v>
      </c>
      <c r="Q124" s="17" t="s">
        <v>16</v>
      </c>
      <c r="R124" s="38" t="s">
        <v>581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25">
      <c r="B125" s="3"/>
      <c r="C125" s="9" t="s">
        <v>191</v>
      </c>
      <c r="D125" s="16" t="s">
        <v>192</v>
      </c>
      <c r="E125" s="16">
        <v>4</v>
      </c>
      <c r="F125" s="15">
        <v>3.09</v>
      </c>
      <c r="G125" s="15">
        <v>2.0099999999999998</v>
      </c>
      <c r="H125" s="15">
        <v>0.93</v>
      </c>
      <c r="I125" s="14"/>
      <c r="J125" s="15">
        <v>5.9</v>
      </c>
      <c r="K125" s="15">
        <v>8.0500000000000007</v>
      </c>
      <c r="L125" s="15">
        <v>11.54</v>
      </c>
      <c r="M125" s="54"/>
      <c r="N125" s="15">
        <v>55.234219260000003</v>
      </c>
      <c r="O125" s="15">
        <v>11.475563381000001</v>
      </c>
      <c r="P125" s="15" t="s">
        <v>13</v>
      </c>
      <c r="Q125" s="16" t="s">
        <v>16</v>
      </c>
      <c r="R125" s="37" t="s">
        <v>582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25">
      <c r="B126" s="3"/>
      <c r="C126" s="19" t="s">
        <v>193</v>
      </c>
      <c r="D126" s="17" t="s">
        <v>194</v>
      </c>
      <c r="E126" s="17">
        <v>6</v>
      </c>
      <c r="F126" s="14">
        <v>41.3</v>
      </c>
      <c r="G126" s="14">
        <v>36.93</v>
      </c>
      <c r="H126" s="14">
        <v>32.57</v>
      </c>
      <c r="I126" s="14"/>
      <c r="J126" s="14">
        <v>52.68</v>
      </c>
      <c r="K126" s="14">
        <v>61.4</v>
      </c>
      <c r="L126" s="14">
        <v>75.53</v>
      </c>
      <c r="M126" s="54"/>
      <c r="N126" s="14">
        <v>52.723149022000001</v>
      </c>
      <c r="O126" s="31">
        <v>338.57127514000001</v>
      </c>
      <c r="P126" s="31" t="s">
        <v>13</v>
      </c>
      <c r="Q126" s="17" t="s">
        <v>16</v>
      </c>
      <c r="R126" s="38" t="s">
        <v>583</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25">
      <c r="B127" s="3"/>
      <c r="C127" s="9" t="s">
        <v>193</v>
      </c>
      <c r="D127" s="16" t="s">
        <v>459</v>
      </c>
      <c r="E127" s="16">
        <v>4</v>
      </c>
      <c r="F127" s="15">
        <v>39.76</v>
      </c>
      <c r="G127" s="15">
        <v>35.68</v>
      </c>
      <c r="H127" s="15">
        <v>31.61</v>
      </c>
      <c r="I127" s="14"/>
      <c r="J127" s="15">
        <v>50.67</v>
      </c>
      <c r="K127" s="15">
        <v>58.81</v>
      </c>
      <c r="L127" s="15">
        <v>72</v>
      </c>
      <c r="M127" s="54"/>
      <c r="N127" s="15">
        <v>53.138815876999999</v>
      </c>
      <c r="O127" s="15">
        <v>8.3157480952</v>
      </c>
      <c r="P127" s="15" t="s">
        <v>13</v>
      </c>
      <c r="Q127" s="16" t="s">
        <v>16</v>
      </c>
      <c r="R127" s="37" t="s">
        <v>584</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25">
      <c r="B128" s="3"/>
      <c r="C128" s="19" t="s">
        <v>195</v>
      </c>
      <c r="D128" s="17" t="s">
        <v>196</v>
      </c>
      <c r="E128" s="17">
        <v>9</v>
      </c>
      <c r="F128" s="14">
        <v>28.1</v>
      </c>
      <c r="G128" s="14">
        <v>26.13</v>
      </c>
      <c r="H128" s="14">
        <v>24.16</v>
      </c>
      <c r="I128" s="14"/>
      <c r="J128" s="14">
        <v>28.7</v>
      </c>
      <c r="K128" s="14">
        <v>32.630000000000003</v>
      </c>
      <c r="L128" s="14">
        <v>38.99</v>
      </c>
      <c r="M128" s="54"/>
      <c r="N128" s="14">
        <v>70.800480500000006</v>
      </c>
      <c r="O128" s="31">
        <v>26.629839429</v>
      </c>
      <c r="P128" s="31" t="s">
        <v>16</v>
      </c>
      <c r="Q128" s="17" t="s">
        <v>16</v>
      </c>
      <c r="R128" s="38" t="s">
        <v>585</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25">
      <c r="B129" s="3"/>
      <c r="C129" s="9" t="s">
        <v>197</v>
      </c>
      <c r="D129" s="16" t="s">
        <v>198</v>
      </c>
      <c r="E129" s="16">
        <v>7</v>
      </c>
      <c r="F129" s="15">
        <v>14.62</v>
      </c>
      <c r="G129" s="15">
        <v>13.64</v>
      </c>
      <c r="H129" s="15">
        <v>12.67</v>
      </c>
      <c r="I129" s="14"/>
      <c r="J129" s="15">
        <v>15.96</v>
      </c>
      <c r="K129" s="15">
        <v>17.899999999999999</v>
      </c>
      <c r="L129" s="15">
        <v>21.04</v>
      </c>
      <c r="M129" s="54"/>
      <c r="N129" s="15">
        <v>55.208076194999997</v>
      </c>
      <c r="O129" s="15">
        <v>226.47796652</v>
      </c>
      <c r="P129" s="15" t="s">
        <v>16</v>
      </c>
      <c r="Q129" s="16" t="s">
        <v>16</v>
      </c>
      <c r="R129" s="37" t="s">
        <v>586</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25">
      <c r="B130" s="3"/>
      <c r="C130" s="19" t="s">
        <v>199</v>
      </c>
      <c r="D130" s="17" t="s">
        <v>200</v>
      </c>
      <c r="E130" s="17">
        <v>9</v>
      </c>
      <c r="F130" s="14">
        <v>4.1100000000000003</v>
      </c>
      <c r="G130" s="14">
        <v>3.79</v>
      </c>
      <c r="H130" s="14">
        <v>3.47</v>
      </c>
      <c r="I130" s="14"/>
      <c r="J130" s="14">
        <v>4.3099999999999996</v>
      </c>
      <c r="K130" s="14">
        <v>4.9400000000000004</v>
      </c>
      <c r="L130" s="14">
        <v>5.97</v>
      </c>
      <c r="M130" s="54"/>
      <c r="N130" s="14">
        <v>67.138043455000002</v>
      </c>
      <c r="O130" s="31">
        <v>14.562737857</v>
      </c>
      <c r="P130" s="31" t="s">
        <v>16</v>
      </c>
      <c r="Q130" s="17" t="s">
        <v>16</v>
      </c>
      <c r="R130" s="38" t="s">
        <v>587</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25">
      <c r="B131" s="3"/>
      <c r="C131" s="9" t="s">
        <v>201</v>
      </c>
      <c r="D131" s="16" t="s">
        <v>202</v>
      </c>
      <c r="E131" s="16">
        <v>2</v>
      </c>
      <c r="F131" s="15">
        <v>17.7</v>
      </c>
      <c r="G131" s="15">
        <v>15.32</v>
      </c>
      <c r="H131" s="15">
        <v>12.95</v>
      </c>
      <c r="I131" s="14"/>
      <c r="J131" s="15">
        <v>17.93</v>
      </c>
      <c r="K131" s="15">
        <v>22.67</v>
      </c>
      <c r="L131" s="15">
        <v>30.35</v>
      </c>
      <c r="M131" s="54"/>
      <c r="N131" s="15">
        <v>43.994789427000001</v>
      </c>
      <c r="O131" s="15">
        <v>10.167854141999999</v>
      </c>
      <c r="P131" s="15" t="s">
        <v>13</v>
      </c>
      <c r="Q131" s="16" t="s">
        <v>13</v>
      </c>
      <c r="R131" s="37" t="s">
        <v>588</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25">
      <c r="B132" s="3"/>
      <c r="C132" s="19" t="s">
        <v>203</v>
      </c>
      <c r="D132" s="17" t="s">
        <v>204</v>
      </c>
      <c r="E132" s="17">
        <v>2</v>
      </c>
      <c r="F132" s="14">
        <v>4.24</v>
      </c>
      <c r="G132" s="14">
        <v>2.31</v>
      </c>
      <c r="H132" s="14">
        <v>0.39</v>
      </c>
      <c r="I132" s="14"/>
      <c r="J132" s="14">
        <v>4.45</v>
      </c>
      <c r="K132" s="14">
        <v>8.2899999999999991</v>
      </c>
      <c r="L132" s="14">
        <v>14.51</v>
      </c>
      <c r="M132" s="54"/>
      <c r="N132" s="14">
        <v>37.535039439999998</v>
      </c>
      <c r="O132" s="31">
        <v>116.46297533000001</v>
      </c>
      <c r="P132" s="31" t="s">
        <v>13</v>
      </c>
      <c r="Q132" s="17" t="s">
        <v>13</v>
      </c>
      <c r="R132" s="38" t="s">
        <v>589</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25">
      <c r="B133" s="3"/>
      <c r="C133" s="9" t="s">
        <v>205</v>
      </c>
      <c r="D133" s="16" t="s">
        <v>206</v>
      </c>
      <c r="E133" s="16">
        <v>2</v>
      </c>
      <c r="F133" s="15">
        <v>5.51</v>
      </c>
      <c r="G133" s="15">
        <v>5.08</v>
      </c>
      <c r="H133" s="15">
        <v>4.66</v>
      </c>
      <c r="I133" s="14"/>
      <c r="J133" s="15">
        <v>5.59</v>
      </c>
      <c r="K133" s="15">
        <v>6.43</v>
      </c>
      <c r="L133" s="15">
        <v>7.79</v>
      </c>
      <c r="M133" s="54"/>
      <c r="N133" s="15">
        <v>42.750515254</v>
      </c>
      <c r="O133" s="15">
        <v>4.2592395237999998</v>
      </c>
      <c r="P133" s="15" t="s">
        <v>13</v>
      </c>
      <c r="Q133" s="16" t="s">
        <v>13</v>
      </c>
      <c r="R133" s="37" t="s">
        <v>590</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25">
      <c r="B134" s="3"/>
      <c r="C134" s="19" t="s">
        <v>205</v>
      </c>
      <c r="D134" s="17" t="s">
        <v>207</v>
      </c>
      <c r="E134" s="17">
        <v>4</v>
      </c>
      <c r="F134" s="14">
        <v>5.9</v>
      </c>
      <c r="G134" s="14">
        <v>5.45</v>
      </c>
      <c r="H134" s="14">
        <v>5</v>
      </c>
      <c r="I134" s="14"/>
      <c r="J134" s="14">
        <v>7.04</v>
      </c>
      <c r="K134" s="14">
        <v>7.93</v>
      </c>
      <c r="L134" s="14">
        <v>9.3800000000000008</v>
      </c>
      <c r="M134" s="54"/>
      <c r="N134" s="14">
        <v>54.177969242000003</v>
      </c>
      <c r="O134" s="31">
        <v>41.463129570999996</v>
      </c>
      <c r="P134" s="31" t="s">
        <v>13</v>
      </c>
      <c r="Q134" s="17" t="s">
        <v>16</v>
      </c>
      <c r="R134" s="38" t="s">
        <v>591</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25">
      <c r="B135" s="3"/>
      <c r="C135" s="9" t="s">
        <v>208</v>
      </c>
      <c r="D135" s="16" t="s">
        <v>209</v>
      </c>
      <c r="E135" s="16">
        <v>4</v>
      </c>
      <c r="F135" s="15">
        <v>16.420000000000002</v>
      </c>
      <c r="G135" s="15">
        <v>14</v>
      </c>
      <c r="H135" s="15">
        <v>11.58</v>
      </c>
      <c r="I135" s="14"/>
      <c r="J135" s="15">
        <v>22.81</v>
      </c>
      <c r="K135" s="15">
        <v>27.64</v>
      </c>
      <c r="L135" s="15">
        <v>35.47</v>
      </c>
      <c r="M135" s="54"/>
      <c r="N135" s="15">
        <v>51.019654584000001</v>
      </c>
      <c r="O135" s="15">
        <v>108.95263023</v>
      </c>
      <c r="P135" s="15" t="s">
        <v>13</v>
      </c>
      <c r="Q135" s="16" t="s">
        <v>16</v>
      </c>
      <c r="R135" s="37" t="s">
        <v>592</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25">
      <c r="B136" s="3"/>
      <c r="C136" s="19" t="s">
        <v>374</v>
      </c>
      <c r="D136" s="17" t="s">
        <v>375</v>
      </c>
      <c r="E136" s="17">
        <v>5</v>
      </c>
      <c r="F136" s="14">
        <v>128.16</v>
      </c>
      <c r="G136" s="14">
        <v>87.6</v>
      </c>
      <c r="H136" s="14">
        <v>47.05</v>
      </c>
      <c r="I136" s="14"/>
      <c r="J136" s="14">
        <v>133.9</v>
      </c>
      <c r="K136" s="14">
        <v>215</v>
      </c>
      <c r="L136" s="14">
        <v>346.25</v>
      </c>
      <c r="M136" s="54"/>
      <c r="N136" s="14">
        <v>42.955499099000001</v>
      </c>
      <c r="O136" s="31">
        <v>13.961249365</v>
      </c>
      <c r="P136" s="31" t="s">
        <v>16</v>
      </c>
      <c r="Q136" s="17" t="s">
        <v>13</v>
      </c>
      <c r="R136" s="38" t="s">
        <v>593</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25">
      <c r="B137" s="3"/>
      <c r="C137" s="9" t="s">
        <v>210</v>
      </c>
      <c r="D137" s="16" t="s">
        <v>211</v>
      </c>
      <c r="E137" s="16">
        <v>8</v>
      </c>
      <c r="F137" s="15">
        <v>3.92</v>
      </c>
      <c r="G137" s="15">
        <v>3.49</v>
      </c>
      <c r="H137" s="15">
        <v>3.06</v>
      </c>
      <c r="I137" s="14"/>
      <c r="J137" s="15">
        <v>4.5999999999999996</v>
      </c>
      <c r="K137" s="15">
        <v>5.45</v>
      </c>
      <c r="L137" s="15">
        <v>6.84</v>
      </c>
      <c r="M137" s="54"/>
      <c r="N137" s="15">
        <v>54.138666241000003</v>
      </c>
      <c r="O137" s="15">
        <v>3.7775952381</v>
      </c>
      <c r="P137" s="15" t="s">
        <v>16</v>
      </c>
      <c r="Q137" s="16" t="s">
        <v>16</v>
      </c>
      <c r="R137" s="37" t="s">
        <v>594</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25">
      <c r="B138" s="3"/>
      <c r="C138" s="19" t="s">
        <v>212</v>
      </c>
      <c r="D138" s="17" t="s">
        <v>213</v>
      </c>
      <c r="E138" s="17">
        <v>4</v>
      </c>
      <c r="F138" s="14">
        <v>75.69</v>
      </c>
      <c r="G138" s="14">
        <v>70.239999999999995</v>
      </c>
      <c r="H138" s="14">
        <v>64.8</v>
      </c>
      <c r="I138" s="14"/>
      <c r="J138" s="14">
        <v>78.97</v>
      </c>
      <c r="K138" s="14">
        <v>89.85</v>
      </c>
      <c r="L138" s="14">
        <v>107.47</v>
      </c>
      <c r="M138" s="54"/>
      <c r="N138" s="14">
        <v>69.910183114999995</v>
      </c>
      <c r="O138" s="31">
        <v>34.605269119999996</v>
      </c>
      <c r="P138" s="31" t="s">
        <v>13</v>
      </c>
      <c r="Q138" s="17" t="s">
        <v>16</v>
      </c>
      <c r="R138" s="38" t="s">
        <v>595</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25">
      <c r="B139" s="3"/>
      <c r="C139" s="9" t="s">
        <v>384</v>
      </c>
      <c r="D139" s="16" t="s">
        <v>385</v>
      </c>
      <c r="E139" s="16">
        <v>0</v>
      </c>
      <c r="F139" s="15">
        <v>60.39</v>
      </c>
      <c r="G139" s="15">
        <v>51.61</v>
      </c>
      <c r="H139" s="15">
        <v>42.84</v>
      </c>
      <c r="I139" s="14"/>
      <c r="J139" s="15">
        <v>63.47</v>
      </c>
      <c r="K139" s="15">
        <v>81.010000000000005</v>
      </c>
      <c r="L139" s="15">
        <v>109.4</v>
      </c>
      <c r="M139" s="54"/>
      <c r="N139" s="15">
        <v>21.971721126999999</v>
      </c>
      <c r="O139" s="15">
        <v>2.0261829524000001</v>
      </c>
      <c r="P139" s="15" t="s">
        <v>13</v>
      </c>
      <c r="Q139" s="16" t="s">
        <v>13</v>
      </c>
      <c r="R139" s="37" t="s">
        <v>596</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25">
      <c r="B140" s="3"/>
      <c r="C140" s="19" t="s">
        <v>214</v>
      </c>
      <c r="D140" s="17" t="s">
        <v>215</v>
      </c>
      <c r="E140" s="17">
        <v>6</v>
      </c>
      <c r="F140" s="14">
        <v>107.56</v>
      </c>
      <c r="G140" s="14">
        <v>98.96</v>
      </c>
      <c r="H140" s="14">
        <v>90.37</v>
      </c>
      <c r="I140" s="14"/>
      <c r="J140" s="14">
        <v>125.32</v>
      </c>
      <c r="K140" s="14">
        <v>142.5</v>
      </c>
      <c r="L140" s="14">
        <v>170.32</v>
      </c>
      <c r="M140" s="54"/>
      <c r="N140" s="14">
        <v>54.907631375000001</v>
      </c>
      <c r="O140" s="31">
        <v>24.436957530000001</v>
      </c>
      <c r="P140" s="31" t="s">
        <v>13</v>
      </c>
      <c r="Q140" s="17" t="s">
        <v>16</v>
      </c>
      <c r="R140" s="38" t="s">
        <v>597</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25">
      <c r="B141" s="3"/>
      <c r="C141" s="9" t="s">
        <v>216</v>
      </c>
      <c r="D141" s="16" t="s">
        <v>217</v>
      </c>
      <c r="E141" s="16">
        <v>3</v>
      </c>
      <c r="F141" s="15">
        <v>32.75</v>
      </c>
      <c r="G141" s="15">
        <v>31.34</v>
      </c>
      <c r="H141" s="15">
        <v>29.93</v>
      </c>
      <c r="I141" s="14"/>
      <c r="J141" s="15">
        <v>33.130000000000003</v>
      </c>
      <c r="K141" s="15">
        <v>35.94</v>
      </c>
      <c r="L141" s="15">
        <v>40.5</v>
      </c>
      <c r="M141" s="54"/>
      <c r="N141" s="15">
        <v>45.350897541000002</v>
      </c>
      <c r="O141" s="15">
        <v>5.4235333333</v>
      </c>
      <c r="P141" s="15" t="s">
        <v>16</v>
      </c>
      <c r="Q141" s="16" t="s">
        <v>13</v>
      </c>
      <c r="R141" s="37" t="s">
        <v>598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25">
      <c r="B142" s="3"/>
      <c r="C142" s="19" t="s">
        <v>364</v>
      </c>
      <c r="D142" s="17" t="s">
        <v>218</v>
      </c>
      <c r="E142" s="17">
        <v>5</v>
      </c>
      <c r="F142" s="14">
        <v>870.51</v>
      </c>
      <c r="G142" s="14">
        <v>619.80999999999995</v>
      </c>
      <c r="H142" s="14">
        <v>369.11</v>
      </c>
      <c r="I142" s="14"/>
      <c r="J142" s="14">
        <v>888.4</v>
      </c>
      <c r="K142" s="14">
        <v>1389.79</v>
      </c>
      <c r="L142" s="14">
        <v>2201.11</v>
      </c>
      <c r="M142" s="54"/>
      <c r="N142" s="14">
        <v>46.963692258999998</v>
      </c>
      <c r="O142" s="31">
        <v>125.16293635000001</v>
      </c>
      <c r="P142" s="31" t="s">
        <v>16</v>
      </c>
      <c r="Q142" s="17" t="s">
        <v>13</v>
      </c>
      <c r="R142" s="38" t="s">
        <v>599</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25">
      <c r="B143" s="3"/>
      <c r="C143" s="9" t="s">
        <v>219</v>
      </c>
      <c r="D143" s="16" t="s">
        <v>220</v>
      </c>
      <c r="E143" s="16">
        <v>4</v>
      </c>
      <c r="F143" s="15">
        <v>83.68</v>
      </c>
      <c r="G143" s="15">
        <v>76.709999999999994</v>
      </c>
      <c r="H143" s="15">
        <v>69.75</v>
      </c>
      <c r="I143" s="14"/>
      <c r="J143" s="15">
        <v>97.94</v>
      </c>
      <c r="K143" s="15">
        <v>111.86</v>
      </c>
      <c r="L143" s="15">
        <v>134.4</v>
      </c>
      <c r="M143" s="54"/>
      <c r="N143" s="15">
        <v>56.689333642000001</v>
      </c>
      <c r="O143" s="15">
        <v>43.994716277000002</v>
      </c>
      <c r="P143" s="15" t="s">
        <v>13</v>
      </c>
      <c r="Q143" s="16" t="s">
        <v>16</v>
      </c>
      <c r="R143" s="37" t="s">
        <v>600</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25">
      <c r="B144" s="3"/>
      <c r="C144" s="19" t="s">
        <v>221</v>
      </c>
      <c r="D144" s="17" t="s">
        <v>222</v>
      </c>
      <c r="E144" s="17">
        <v>7</v>
      </c>
      <c r="F144" s="14">
        <v>15.35</v>
      </c>
      <c r="G144" s="14">
        <v>14.32</v>
      </c>
      <c r="H144" s="14">
        <v>13.3</v>
      </c>
      <c r="I144" s="14"/>
      <c r="J144" s="14">
        <v>15.65</v>
      </c>
      <c r="K144" s="14">
        <v>17.690000000000001</v>
      </c>
      <c r="L144" s="14">
        <v>21</v>
      </c>
      <c r="M144" s="54"/>
      <c r="N144" s="14">
        <v>58.331564786999998</v>
      </c>
      <c r="O144" s="31">
        <v>13.917622428000001</v>
      </c>
      <c r="P144" s="31" t="s">
        <v>16</v>
      </c>
      <c r="Q144" s="17" t="s">
        <v>16</v>
      </c>
      <c r="R144" s="38" t="s">
        <v>601</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25">
      <c r="B145" s="3"/>
      <c r="C145" s="9" t="s">
        <v>223</v>
      </c>
      <c r="D145" s="16" t="s">
        <v>224</v>
      </c>
      <c r="E145" s="16">
        <v>2</v>
      </c>
      <c r="F145" s="15">
        <v>3.51</v>
      </c>
      <c r="G145" s="15">
        <v>2.98</v>
      </c>
      <c r="H145" s="15">
        <v>2.4500000000000002</v>
      </c>
      <c r="I145" s="14"/>
      <c r="J145" s="15">
        <v>3.6</v>
      </c>
      <c r="K145" s="15">
        <v>4.6500000000000004</v>
      </c>
      <c r="L145" s="15">
        <v>6.36</v>
      </c>
      <c r="M145" s="54"/>
      <c r="N145" s="15">
        <v>42.085344782</v>
      </c>
      <c r="O145" s="15">
        <v>40.27713481</v>
      </c>
      <c r="P145" s="15" t="s">
        <v>13</v>
      </c>
      <c r="Q145" s="16" t="s">
        <v>13</v>
      </c>
      <c r="R145" s="37" t="s">
        <v>602</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25">
      <c r="B146" s="3"/>
      <c r="C146" s="19" t="s">
        <v>225</v>
      </c>
      <c r="D146" s="17" t="s">
        <v>226</v>
      </c>
      <c r="E146" s="17">
        <v>6</v>
      </c>
      <c r="F146" s="14">
        <v>14.6</v>
      </c>
      <c r="G146" s="14">
        <v>13.29</v>
      </c>
      <c r="H146" s="14">
        <v>11.99</v>
      </c>
      <c r="I146" s="14"/>
      <c r="J146" s="14">
        <v>17.75</v>
      </c>
      <c r="K146" s="14">
        <v>20.350000000000001</v>
      </c>
      <c r="L146" s="14">
        <v>24.57</v>
      </c>
      <c r="M146" s="54"/>
      <c r="N146" s="14">
        <v>67.494871298999996</v>
      </c>
      <c r="O146" s="31">
        <v>129.30503960999999</v>
      </c>
      <c r="P146" s="31" t="s">
        <v>13</v>
      </c>
      <c r="Q146" s="17" t="s">
        <v>16</v>
      </c>
      <c r="R146" s="38" t="s">
        <v>603</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25">
      <c r="B147" s="3"/>
      <c r="C147" s="9" t="s">
        <v>227</v>
      </c>
      <c r="D147" s="16" t="s">
        <v>228</v>
      </c>
      <c r="E147" s="16">
        <v>7</v>
      </c>
      <c r="F147" s="15">
        <v>29.92</v>
      </c>
      <c r="G147" s="15">
        <v>27.21</v>
      </c>
      <c r="H147" s="15">
        <v>24.51</v>
      </c>
      <c r="I147" s="14"/>
      <c r="J147" s="15">
        <v>34.200000000000003</v>
      </c>
      <c r="K147" s="15">
        <v>39.6</v>
      </c>
      <c r="L147" s="15">
        <v>48.34</v>
      </c>
      <c r="M147" s="54"/>
      <c r="N147" s="15">
        <v>71.511625760000001</v>
      </c>
      <c r="O147" s="15">
        <v>26.131169048</v>
      </c>
      <c r="P147" s="15" t="s">
        <v>16</v>
      </c>
      <c r="Q147" s="16" t="s">
        <v>16</v>
      </c>
      <c r="R147" s="37" t="s">
        <v>604</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25">
      <c r="B148" s="3"/>
      <c r="C148" s="19" t="s">
        <v>229</v>
      </c>
      <c r="D148" s="17" t="s">
        <v>230</v>
      </c>
      <c r="E148" s="17">
        <v>5</v>
      </c>
      <c r="F148" s="14">
        <v>9.3699999999999992</v>
      </c>
      <c r="G148" s="14">
        <v>7.47</v>
      </c>
      <c r="H148" s="14">
        <v>5.58</v>
      </c>
      <c r="I148" s="14"/>
      <c r="J148" s="14">
        <v>14.85</v>
      </c>
      <c r="K148" s="14">
        <v>18.63</v>
      </c>
      <c r="L148" s="14">
        <v>24.75</v>
      </c>
      <c r="M148" s="54"/>
      <c r="N148" s="14">
        <v>50.904386774999999</v>
      </c>
      <c r="O148" s="31">
        <v>39.457295285999997</v>
      </c>
      <c r="P148" s="31" t="s">
        <v>13</v>
      </c>
      <c r="Q148" s="17" t="s">
        <v>16</v>
      </c>
      <c r="R148" s="38" t="s">
        <v>605</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25">
      <c r="B149" s="3"/>
      <c r="C149" s="9" t="s">
        <v>231</v>
      </c>
      <c r="D149" s="16" t="s">
        <v>232</v>
      </c>
      <c r="E149" s="16">
        <v>6</v>
      </c>
      <c r="F149" s="15">
        <v>5.21</v>
      </c>
      <c r="G149" s="15">
        <v>3.58</v>
      </c>
      <c r="H149" s="15">
        <v>1.95</v>
      </c>
      <c r="I149" s="14"/>
      <c r="J149" s="15">
        <v>10.09</v>
      </c>
      <c r="K149" s="15">
        <v>13.34</v>
      </c>
      <c r="L149" s="15">
        <v>18.600000000000001</v>
      </c>
      <c r="M149" s="54"/>
      <c r="N149" s="15">
        <v>59.335072494000002</v>
      </c>
      <c r="O149" s="15">
        <v>45.103186999999998</v>
      </c>
      <c r="P149" s="15" t="s">
        <v>13</v>
      </c>
      <c r="Q149" s="16" t="s">
        <v>16</v>
      </c>
      <c r="R149" s="37" t="s">
        <v>606</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25">
      <c r="B150" s="3"/>
      <c r="C150" s="19" t="s">
        <v>460</v>
      </c>
      <c r="D150" s="17" t="s">
        <v>461</v>
      </c>
      <c r="E150" s="17">
        <v>8</v>
      </c>
      <c r="F150" s="14">
        <v>1.63</v>
      </c>
      <c r="G150" s="14">
        <v>1.41</v>
      </c>
      <c r="H150" s="14">
        <v>1.2</v>
      </c>
      <c r="I150" s="14"/>
      <c r="J150" s="14">
        <v>1.86</v>
      </c>
      <c r="K150" s="14">
        <v>2.2799999999999998</v>
      </c>
      <c r="L150" s="14">
        <v>2.97</v>
      </c>
      <c r="M150" s="54"/>
      <c r="N150" s="14">
        <v>54.668929237999997</v>
      </c>
      <c r="O150" s="31">
        <v>2.1424385714</v>
      </c>
      <c r="P150" s="31" t="s">
        <v>16</v>
      </c>
      <c r="Q150" s="17" t="s">
        <v>16</v>
      </c>
      <c r="R150" s="38" t="s">
        <v>607</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25">
      <c r="B151" s="3"/>
      <c r="C151" s="9" t="s">
        <v>233</v>
      </c>
      <c r="D151" s="16" t="s">
        <v>234</v>
      </c>
      <c r="E151" s="16">
        <v>6</v>
      </c>
      <c r="F151" s="15">
        <v>29.14</v>
      </c>
      <c r="G151" s="15">
        <v>26.69</v>
      </c>
      <c r="H151" s="15">
        <v>24.25</v>
      </c>
      <c r="I151" s="14"/>
      <c r="J151" s="15">
        <v>35.15</v>
      </c>
      <c r="K151" s="15">
        <v>40.03</v>
      </c>
      <c r="L151" s="15">
        <v>47.95</v>
      </c>
      <c r="M151" s="54"/>
      <c r="N151" s="15">
        <v>60.631892041</v>
      </c>
      <c r="O151" s="15">
        <v>91.238742714000011</v>
      </c>
      <c r="P151" s="15" t="s">
        <v>13</v>
      </c>
      <c r="Q151" s="16" t="s">
        <v>16</v>
      </c>
      <c r="R151" s="37" t="s">
        <v>608</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25">
      <c r="B152" s="3"/>
      <c r="C152" s="19" t="s">
        <v>235</v>
      </c>
      <c r="D152" s="17" t="s">
        <v>236</v>
      </c>
      <c r="E152" s="17">
        <v>5</v>
      </c>
      <c r="F152" s="14">
        <v>8.11</v>
      </c>
      <c r="G152" s="14">
        <v>6.93</v>
      </c>
      <c r="H152" s="14">
        <v>5.76</v>
      </c>
      <c r="I152" s="14"/>
      <c r="J152" s="14">
        <v>11.15</v>
      </c>
      <c r="K152" s="14">
        <v>13.49</v>
      </c>
      <c r="L152" s="14">
        <v>17.28</v>
      </c>
      <c r="M152" s="54"/>
      <c r="N152" s="14">
        <v>49.885336969000001</v>
      </c>
      <c r="O152" s="31">
        <v>129.1917569</v>
      </c>
      <c r="P152" s="31" t="s">
        <v>13</v>
      </c>
      <c r="Q152" s="17" t="s">
        <v>16</v>
      </c>
      <c r="R152" s="38" t="s">
        <v>609</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25">
      <c r="B153" s="3"/>
      <c r="C153" s="9" t="s">
        <v>237</v>
      </c>
      <c r="D153" s="16" t="s">
        <v>238</v>
      </c>
      <c r="E153" s="16">
        <v>4</v>
      </c>
      <c r="F153" s="15">
        <v>11.7</v>
      </c>
      <c r="G153" s="15">
        <v>10.49</v>
      </c>
      <c r="H153" s="15">
        <v>9.2799999999999994</v>
      </c>
      <c r="I153" s="14"/>
      <c r="J153" s="15">
        <v>13.38</v>
      </c>
      <c r="K153" s="15">
        <v>15.79</v>
      </c>
      <c r="L153" s="15">
        <v>19.7</v>
      </c>
      <c r="M153" s="54"/>
      <c r="N153" s="15">
        <v>70.762231091000004</v>
      </c>
      <c r="O153" s="15">
        <v>64.189309338000001</v>
      </c>
      <c r="P153" s="15" t="s">
        <v>13</v>
      </c>
      <c r="Q153" s="16" t="s">
        <v>16</v>
      </c>
      <c r="R153" s="37" t="s">
        <v>610</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25">
      <c r="B154" s="3"/>
      <c r="C154" s="19" t="s">
        <v>239</v>
      </c>
      <c r="D154" s="17" t="s">
        <v>240</v>
      </c>
      <c r="E154" s="17">
        <v>5</v>
      </c>
      <c r="F154" s="14">
        <v>21.01</v>
      </c>
      <c r="G154" s="14">
        <v>18.98</v>
      </c>
      <c r="H154" s="14">
        <v>16.95</v>
      </c>
      <c r="I154" s="14"/>
      <c r="J154" s="14">
        <v>21.18</v>
      </c>
      <c r="K154" s="14">
        <v>25.23</v>
      </c>
      <c r="L154" s="14">
        <v>31.8</v>
      </c>
      <c r="M154" s="54"/>
      <c r="N154" s="14">
        <v>40.890485747</v>
      </c>
      <c r="O154" s="31">
        <v>85.283534499999988</v>
      </c>
      <c r="P154" s="31" t="s">
        <v>16</v>
      </c>
      <c r="Q154" s="17" t="s">
        <v>13</v>
      </c>
      <c r="R154" s="38" t="s">
        <v>611</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25">
      <c r="B155" s="3"/>
      <c r="C155" s="9" t="s">
        <v>241</v>
      </c>
      <c r="D155" s="16" t="s">
        <v>242</v>
      </c>
      <c r="E155" s="16">
        <v>8</v>
      </c>
      <c r="F155" s="15">
        <v>10.119999999999999</v>
      </c>
      <c r="G155" s="15">
        <v>9.41</v>
      </c>
      <c r="H155" s="15">
        <v>8.6999999999999993</v>
      </c>
      <c r="I155" s="14"/>
      <c r="J155" s="15">
        <v>10.87</v>
      </c>
      <c r="K155" s="15">
        <v>12.28</v>
      </c>
      <c r="L155" s="15">
        <v>14.57</v>
      </c>
      <c r="M155" s="54"/>
      <c r="N155" s="15">
        <v>53.101824366999999</v>
      </c>
      <c r="O155" s="15">
        <v>5.9376205238000006</v>
      </c>
      <c r="P155" s="15" t="s">
        <v>16</v>
      </c>
      <c r="Q155" s="16" t="s">
        <v>16</v>
      </c>
      <c r="R155" s="37" t="s">
        <v>612</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25">
      <c r="B156" s="3"/>
      <c r="C156" s="19" t="s">
        <v>243</v>
      </c>
      <c r="D156" s="17" t="s">
        <v>244</v>
      </c>
      <c r="E156" s="17">
        <v>3</v>
      </c>
      <c r="F156" s="14">
        <v>1.1200000000000001</v>
      </c>
      <c r="G156" s="14">
        <v>0.6</v>
      </c>
      <c r="H156" s="14">
        <v>0.09</v>
      </c>
      <c r="I156" s="14"/>
      <c r="J156" s="14">
        <v>1.4</v>
      </c>
      <c r="K156" s="14">
        <v>2.42</v>
      </c>
      <c r="L156" s="14">
        <v>4.08</v>
      </c>
      <c r="M156" s="54"/>
      <c r="N156" s="14">
        <v>46.675575025000001</v>
      </c>
      <c r="O156" s="31">
        <v>10.449622380999999</v>
      </c>
      <c r="P156" s="31" t="s">
        <v>13</v>
      </c>
      <c r="Q156" s="17" t="s">
        <v>13</v>
      </c>
      <c r="R156" s="38" t="s">
        <v>613</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25">
      <c r="B157" s="3"/>
      <c r="C157" s="9" t="s">
        <v>424</v>
      </c>
      <c r="D157" s="16" t="s">
        <v>425</v>
      </c>
      <c r="E157" s="16">
        <v>2</v>
      </c>
      <c r="F157" s="15">
        <v>121.11</v>
      </c>
      <c r="G157" s="15">
        <v>91.35</v>
      </c>
      <c r="H157" s="15">
        <v>61.59</v>
      </c>
      <c r="I157" s="14"/>
      <c r="J157" s="15">
        <v>123.91</v>
      </c>
      <c r="K157" s="15">
        <v>183.42</v>
      </c>
      <c r="L157" s="15">
        <v>279.73</v>
      </c>
      <c r="M157" s="54"/>
      <c r="N157" s="15">
        <v>23.196712845</v>
      </c>
      <c r="O157" s="15">
        <v>17.560889933999999</v>
      </c>
      <c r="P157" s="15" t="s">
        <v>13</v>
      </c>
      <c r="Q157" s="16" t="s">
        <v>13</v>
      </c>
      <c r="R157" s="37" t="s">
        <v>614</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25">
      <c r="B158" s="3"/>
      <c r="C158" s="19" t="s">
        <v>245</v>
      </c>
      <c r="D158" s="17" t="s">
        <v>246</v>
      </c>
      <c r="E158" s="17">
        <v>8</v>
      </c>
      <c r="F158" s="14">
        <v>78.06</v>
      </c>
      <c r="G158" s="14">
        <v>71.400000000000006</v>
      </c>
      <c r="H158" s="14">
        <v>64.739999999999995</v>
      </c>
      <c r="I158" s="14"/>
      <c r="J158" s="14">
        <v>84.9</v>
      </c>
      <c r="K158" s="14">
        <v>98.21</v>
      </c>
      <c r="L158" s="14">
        <v>119.76</v>
      </c>
      <c r="M158" s="54"/>
      <c r="N158" s="14">
        <v>58.693066680000001</v>
      </c>
      <c r="O158" s="31">
        <v>55.714365571000002</v>
      </c>
      <c r="P158" s="31" t="s">
        <v>16</v>
      </c>
      <c r="Q158" s="17" t="s">
        <v>16</v>
      </c>
      <c r="R158" s="38" t="s">
        <v>615</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25">
      <c r="B159" s="3"/>
      <c r="C159" s="9" t="s">
        <v>247</v>
      </c>
      <c r="D159" s="16" t="s">
        <v>248</v>
      </c>
      <c r="E159" s="16">
        <v>6</v>
      </c>
      <c r="F159" s="15">
        <v>2.36</v>
      </c>
      <c r="G159" s="15">
        <v>1.8</v>
      </c>
      <c r="H159" s="15">
        <v>1.25</v>
      </c>
      <c r="I159" s="14"/>
      <c r="J159" s="15">
        <v>3.18</v>
      </c>
      <c r="K159" s="15">
        <v>4.28</v>
      </c>
      <c r="L159" s="15">
        <v>6.06</v>
      </c>
      <c r="M159" s="54"/>
      <c r="N159" s="15">
        <v>80.637886542999993</v>
      </c>
      <c r="O159" s="15">
        <v>11.354850189999999</v>
      </c>
      <c r="P159" s="15" t="s">
        <v>13</v>
      </c>
      <c r="Q159" s="16" t="s">
        <v>16</v>
      </c>
      <c r="R159" s="37" t="s">
        <v>616</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25">
      <c r="B160" s="3"/>
      <c r="C160" s="19" t="s">
        <v>249</v>
      </c>
      <c r="D160" s="17" t="s">
        <v>250</v>
      </c>
      <c r="E160" s="17">
        <v>2</v>
      </c>
      <c r="F160" s="14">
        <v>3.62</v>
      </c>
      <c r="G160" s="14">
        <v>2.5099999999999998</v>
      </c>
      <c r="H160" s="14">
        <v>1.41</v>
      </c>
      <c r="I160" s="14"/>
      <c r="J160" s="14">
        <v>3.8</v>
      </c>
      <c r="K160" s="14">
        <v>6</v>
      </c>
      <c r="L160" s="14">
        <v>9.56</v>
      </c>
      <c r="M160" s="54"/>
      <c r="N160" s="14">
        <v>42.549893805000004</v>
      </c>
      <c r="O160" s="31">
        <v>19.424311000000003</v>
      </c>
      <c r="P160" s="31" t="s">
        <v>13</v>
      </c>
      <c r="Q160" s="17" t="s">
        <v>13</v>
      </c>
      <c r="R160" s="38" t="s">
        <v>617</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25">
      <c r="B161" s="3"/>
      <c r="C161" s="9" t="s">
        <v>426</v>
      </c>
      <c r="D161" s="16" t="s">
        <v>427</v>
      </c>
      <c r="E161" s="16">
        <v>4</v>
      </c>
      <c r="F161" s="15">
        <v>219.31</v>
      </c>
      <c r="G161" s="15">
        <v>187.89</v>
      </c>
      <c r="H161" s="15">
        <v>156.47</v>
      </c>
      <c r="I161" s="14"/>
      <c r="J161" s="15">
        <v>285.67</v>
      </c>
      <c r="K161" s="15">
        <v>348.5</v>
      </c>
      <c r="L161" s="15">
        <v>450.17</v>
      </c>
      <c r="M161" s="54"/>
      <c r="N161" s="15">
        <v>57.082422698999999</v>
      </c>
      <c r="O161" s="15">
        <v>5.9823348104999994</v>
      </c>
      <c r="P161" s="15" t="s">
        <v>13</v>
      </c>
      <c r="Q161" s="16" t="s">
        <v>16</v>
      </c>
      <c r="R161" s="37" t="s">
        <v>618</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25">
      <c r="B162" s="3"/>
      <c r="C162" s="19" t="s">
        <v>251</v>
      </c>
      <c r="D162" s="17" t="s">
        <v>252</v>
      </c>
      <c r="E162" s="17">
        <v>5</v>
      </c>
      <c r="F162" s="14">
        <v>41.92</v>
      </c>
      <c r="G162" s="14">
        <v>37.799999999999997</v>
      </c>
      <c r="H162" s="14">
        <v>33.69</v>
      </c>
      <c r="I162" s="14"/>
      <c r="J162" s="14">
        <v>42.5</v>
      </c>
      <c r="K162" s="14">
        <v>50.72</v>
      </c>
      <c r="L162" s="14">
        <v>64.02</v>
      </c>
      <c r="M162" s="54"/>
      <c r="N162" s="14">
        <v>35.700636670000002</v>
      </c>
      <c r="O162" s="31">
        <v>442.24135194999997</v>
      </c>
      <c r="P162" s="31" t="s">
        <v>16</v>
      </c>
      <c r="Q162" s="17" t="s">
        <v>13</v>
      </c>
      <c r="R162" s="38" t="s">
        <v>619</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25">
      <c r="B163" s="3"/>
      <c r="C163" s="9" t="s">
        <v>251</v>
      </c>
      <c r="D163" s="16" t="s">
        <v>254</v>
      </c>
      <c r="E163" s="16">
        <v>5</v>
      </c>
      <c r="F163" s="15">
        <v>37.86</v>
      </c>
      <c r="G163" s="15">
        <v>34.22</v>
      </c>
      <c r="H163" s="15">
        <v>30.58</v>
      </c>
      <c r="I163" s="14"/>
      <c r="J163" s="15">
        <v>38.25</v>
      </c>
      <c r="K163" s="15">
        <v>45.52</v>
      </c>
      <c r="L163" s="15">
        <v>57.29</v>
      </c>
      <c r="M163" s="54"/>
      <c r="N163" s="15">
        <v>35.498252245000003</v>
      </c>
      <c r="O163" s="15">
        <v>1466.7266010000001</v>
      </c>
      <c r="P163" s="15" t="s">
        <v>16</v>
      </c>
      <c r="Q163" s="16" t="s">
        <v>13</v>
      </c>
      <c r="R163" s="37" t="s">
        <v>620</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25">
      <c r="B164" s="3"/>
      <c r="C164" s="19" t="s">
        <v>255</v>
      </c>
      <c r="D164" s="17" t="s">
        <v>256</v>
      </c>
      <c r="E164" s="17">
        <v>2</v>
      </c>
      <c r="F164" s="14">
        <v>9.56</v>
      </c>
      <c r="G164" s="14">
        <v>8.11</v>
      </c>
      <c r="H164" s="14">
        <v>6.66</v>
      </c>
      <c r="I164" s="14"/>
      <c r="J164" s="14">
        <v>9.68</v>
      </c>
      <c r="K164" s="14">
        <v>12.57</v>
      </c>
      <c r="L164" s="14">
        <v>17.25</v>
      </c>
      <c r="M164" s="54"/>
      <c r="N164" s="14">
        <v>25.074930235</v>
      </c>
      <c r="O164" s="31">
        <v>26.128260762</v>
      </c>
      <c r="P164" s="31" t="s">
        <v>13</v>
      </c>
      <c r="Q164" s="17" t="s">
        <v>13</v>
      </c>
      <c r="R164" s="38" t="s">
        <v>621</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25">
      <c r="B165" s="3"/>
      <c r="C165" s="9" t="s">
        <v>349</v>
      </c>
      <c r="D165" s="16" t="s">
        <v>257</v>
      </c>
      <c r="E165" s="16">
        <v>5</v>
      </c>
      <c r="F165" s="15">
        <v>52.21</v>
      </c>
      <c r="G165" s="15">
        <v>45.52</v>
      </c>
      <c r="H165" s="15">
        <v>38.840000000000003</v>
      </c>
      <c r="I165" s="14"/>
      <c r="J165" s="15">
        <v>53.13</v>
      </c>
      <c r="K165" s="15">
        <v>66.489999999999995</v>
      </c>
      <c r="L165" s="15">
        <v>88.11</v>
      </c>
      <c r="M165" s="54"/>
      <c r="N165" s="15">
        <v>24.981855706000001</v>
      </c>
      <c r="O165" s="15">
        <v>521.30898976000003</v>
      </c>
      <c r="P165" s="15" t="s">
        <v>16</v>
      </c>
      <c r="Q165" s="16" t="s">
        <v>13</v>
      </c>
      <c r="R165" s="37" t="s">
        <v>622</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25">
      <c r="B166" s="3"/>
      <c r="C166" s="19" t="s">
        <v>371</v>
      </c>
      <c r="D166" s="17" t="s">
        <v>258</v>
      </c>
      <c r="E166" s="17">
        <v>5</v>
      </c>
      <c r="F166" s="14">
        <v>3.17</v>
      </c>
      <c r="G166" s="14">
        <v>2.78</v>
      </c>
      <c r="H166" s="14">
        <v>2.4</v>
      </c>
      <c r="I166" s="14"/>
      <c r="J166" s="14">
        <v>4.03</v>
      </c>
      <c r="K166" s="14">
        <v>4.79</v>
      </c>
      <c r="L166" s="14">
        <v>6.03</v>
      </c>
      <c r="M166" s="54"/>
      <c r="N166" s="14">
        <v>56.887973483000003</v>
      </c>
      <c r="O166" s="31">
        <v>7.1091699047999999</v>
      </c>
      <c r="P166" s="31" t="s">
        <v>13</v>
      </c>
      <c r="Q166" s="17" t="s">
        <v>16</v>
      </c>
      <c r="R166" s="38" t="s">
        <v>623</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25">
      <c r="B167" s="3"/>
      <c r="C167" s="9" t="s">
        <v>357</v>
      </c>
      <c r="D167" s="16" t="s">
        <v>259</v>
      </c>
      <c r="E167" s="16">
        <v>5</v>
      </c>
      <c r="F167" s="15">
        <v>11.75</v>
      </c>
      <c r="G167" s="15">
        <v>10.01</v>
      </c>
      <c r="H167" s="15">
        <v>8.27</v>
      </c>
      <c r="I167" s="14"/>
      <c r="J167" s="15">
        <v>12.48</v>
      </c>
      <c r="K167" s="15">
        <v>15.95</v>
      </c>
      <c r="L167" s="15">
        <v>21.57</v>
      </c>
      <c r="M167" s="54"/>
      <c r="N167" s="15">
        <v>41.956626192000002</v>
      </c>
      <c r="O167" s="15">
        <v>12.222546761</v>
      </c>
      <c r="P167" s="15" t="s">
        <v>16</v>
      </c>
      <c r="Q167" s="16" t="s">
        <v>13</v>
      </c>
      <c r="R167" s="37" t="s">
        <v>624</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25">
      <c r="B168" s="3"/>
      <c r="C168" s="19" t="s">
        <v>378</v>
      </c>
      <c r="D168" s="17" t="s">
        <v>260</v>
      </c>
      <c r="E168" s="17">
        <v>5</v>
      </c>
      <c r="F168" s="14">
        <v>8.2899999999999991</v>
      </c>
      <c r="G168" s="14">
        <v>5.98</v>
      </c>
      <c r="H168" s="14">
        <v>3.67</v>
      </c>
      <c r="I168" s="14"/>
      <c r="J168" s="14">
        <v>15.25</v>
      </c>
      <c r="K168" s="14">
        <v>19.86</v>
      </c>
      <c r="L168" s="14">
        <v>27.32</v>
      </c>
      <c r="M168" s="54"/>
      <c r="N168" s="14">
        <v>52.633739153999997</v>
      </c>
      <c r="O168" s="31">
        <v>25.436371238</v>
      </c>
      <c r="P168" s="31" t="s">
        <v>13</v>
      </c>
      <c r="Q168" s="17" t="s">
        <v>16</v>
      </c>
      <c r="R168" s="38" t="s">
        <v>625</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25">
      <c r="B169" s="3"/>
      <c r="C169" s="9" t="s">
        <v>376</v>
      </c>
      <c r="D169" s="16" t="s">
        <v>261</v>
      </c>
      <c r="E169" s="16">
        <v>10</v>
      </c>
      <c r="F169" s="15">
        <v>53.34</v>
      </c>
      <c r="G169" s="15">
        <v>50.06</v>
      </c>
      <c r="H169" s="15">
        <v>46.78</v>
      </c>
      <c r="I169" s="14"/>
      <c r="J169" s="15">
        <v>55.18</v>
      </c>
      <c r="K169" s="15">
        <v>61.73</v>
      </c>
      <c r="L169" s="15">
        <v>72.34</v>
      </c>
      <c r="M169" s="54"/>
      <c r="N169" s="15">
        <v>79.157857501999999</v>
      </c>
      <c r="O169" s="15">
        <v>65.558808904999992</v>
      </c>
      <c r="P169" s="15" t="s">
        <v>16</v>
      </c>
      <c r="Q169" s="16" t="s">
        <v>16</v>
      </c>
      <c r="R169" s="37" t="s">
        <v>626</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25">
      <c r="B170" s="3"/>
      <c r="C170" s="19" t="s">
        <v>352</v>
      </c>
      <c r="D170" s="17" t="s">
        <v>262</v>
      </c>
      <c r="E170" s="17">
        <v>4</v>
      </c>
      <c r="F170" s="14">
        <v>3.86</v>
      </c>
      <c r="G170" s="14">
        <v>3.39</v>
      </c>
      <c r="H170" s="14">
        <v>2.93</v>
      </c>
      <c r="I170" s="14"/>
      <c r="J170" s="14">
        <v>4.8</v>
      </c>
      <c r="K170" s="14">
        <v>5.72</v>
      </c>
      <c r="L170" s="14">
        <v>7.22</v>
      </c>
      <c r="M170" s="54"/>
      <c r="N170" s="14">
        <v>49.557992407</v>
      </c>
      <c r="O170" s="31">
        <v>4.2068302381000002</v>
      </c>
      <c r="P170" s="31" t="s">
        <v>13</v>
      </c>
      <c r="Q170" s="17" t="s">
        <v>16</v>
      </c>
      <c r="R170" s="38" t="s">
        <v>627</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25">
      <c r="B171" s="3"/>
      <c r="C171" s="9" t="s">
        <v>373</v>
      </c>
      <c r="D171" s="16" t="s">
        <v>263</v>
      </c>
      <c r="E171" s="16">
        <v>8</v>
      </c>
      <c r="F171" s="15">
        <v>17.55</v>
      </c>
      <c r="G171" s="15">
        <v>16.04</v>
      </c>
      <c r="H171" s="15">
        <v>14.54</v>
      </c>
      <c r="I171" s="14"/>
      <c r="J171" s="15">
        <v>21.99</v>
      </c>
      <c r="K171" s="15">
        <v>24.99</v>
      </c>
      <c r="L171" s="15">
        <v>29.86</v>
      </c>
      <c r="M171" s="54"/>
      <c r="N171" s="15">
        <v>54.686305961000002</v>
      </c>
      <c r="O171" s="15">
        <v>6.9271877143000005</v>
      </c>
      <c r="P171" s="15" t="s">
        <v>16</v>
      </c>
      <c r="Q171" s="16" t="s">
        <v>16</v>
      </c>
      <c r="R171" s="37" t="s">
        <v>628</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25">
      <c r="B172" s="3"/>
      <c r="C172" s="19" t="s">
        <v>377</v>
      </c>
      <c r="D172" s="17" t="s">
        <v>264</v>
      </c>
      <c r="E172" s="17">
        <v>4</v>
      </c>
      <c r="F172" s="14">
        <v>1.79</v>
      </c>
      <c r="G172" s="14">
        <v>1.5</v>
      </c>
      <c r="H172" s="14">
        <v>1.21</v>
      </c>
      <c r="I172" s="14"/>
      <c r="J172" s="14">
        <v>2.42</v>
      </c>
      <c r="K172" s="14">
        <v>2.99</v>
      </c>
      <c r="L172" s="14">
        <v>3.92</v>
      </c>
      <c r="M172" s="54"/>
      <c r="N172" s="14">
        <v>53.019932775999997</v>
      </c>
      <c r="O172" s="31">
        <v>5.0497263810000002</v>
      </c>
      <c r="P172" s="31" t="s">
        <v>13</v>
      </c>
      <c r="Q172" s="17" t="s">
        <v>16</v>
      </c>
      <c r="R172" s="38" t="s">
        <v>629</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25">
      <c r="B173" s="3"/>
      <c r="C173" s="9" t="s">
        <v>383</v>
      </c>
      <c r="D173" s="16" t="s">
        <v>265</v>
      </c>
      <c r="E173" s="16">
        <v>2</v>
      </c>
      <c r="F173" s="15">
        <v>1.26</v>
      </c>
      <c r="G173" s="15">
        <v>0.93</v>
      </c>
      <c r="H173" s="15">
        <v>0.61</v>
      </c>
      <c r="I173" s="14"/>
      <c r="J173" s="15">
        <v>1.3</v>
      </c>
      <c r="K173" s="15">
        <v>1.94</v>
      </c>
      <c r="L173" s="15">
        <v>2.98</v>
      </c>
      <c r="M173" s="54"/>
      <c r="N173" s="15">
        <v>41.726071198</v>
      </c>
      <c r="O173" s="15">
        <v>3.8754513333</v>
      </c>
      <c r="P173" s="15" t="s">
        <v>13</v>
      </c>
      <c r="Q173" s="16" t="s">
        <v>13</v>
      </c>
      <c r="R173" s="37" t="s">
        <v>630</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25">
      <c r="B174" s="3"/>
      <c r="C174" s="19" t="s">
        <v>448</v>
      </c>
      <c r="D174" s="17" t="s">
        <v>266</v>
      </c>
      <c r="E174" s="17">
        <v>2</v>
      </c>
      <c r="F174" s="14">
        <v>17.04</v>
      </c>
      <c r="G174" s="14">
        <v>14.24</v>
      </c>
      <c r="H174" s="14">
        <v>11.44</v>
      </c>
      <c r="I174" s="14"/>
      <c r="J174" s="14">
        <v>17.309999999999999</v>
      </c>
      <c r="K174" s="14">
        <v>22.9</v>
      </c>
      <c r="L174" s="14">
        <v>31.95</v>
      </c>
      <c r="M174" s="54"/>
      <c r="N174" s="14">
        <v>46.338410302</v>
      </c>
      <c r="O174" s="31">
        <v>168.51320566999999</v>
      </c>
      <c r="P174" s="31" t="s">
        <v>13</v>
      </c>
      <c r="Q174" s="17" t="s">
        <v>13</v>
      </c>
      <c r="R174" s="38" t="s">
        <v>631</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25">
      <c r="B175" s="3"/>
      <c r="C175" s="9" t="s">
        <v>469</v>
      </c>
      <c r="D175" s="16" t="s">
        <v>267</v>
      </c>
      <c r="E175" s="16">
        <v>2</v>
      </c>
      <c r="F175" s="15">
        <v>0.38</v>
      </c>
      <c r="G175" s="15">
        <v>0.26</v>
      </c>
      <c r="H175" s="15">
        <v>0.14000000000000001</v>
      </c>
      <c r="I175" s="14"/>
      <c r="J175" s="15">
        <v>0.4</v>
      </c>
      <c r="K175" s="15">
        <v>0.63</v>
      </c>
      <c r="L175" s="15">
        <v>1.01</v>
      </c>
      <c r="M175" s="54"/>
      <c r="N175" s="15">
        <v>42.398810427999997</v>
      </c>
      <c r="O175" s="15">
        <v>7.2225986190000002</v>
      </c>
      <c r="P175" s="15" t="s">
        <v>13</v>
      </c>
      <c r="Q175" s="16" t="s">
        <v>13</v>
      </c>
      <c r="R175" s="37" t="s">
        <v>632</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25">
      <c r="B176" s="3"/>
      <c r="C176" s="19" t="s">
        <v>462</v>
      </c>
      <c r="D176" s="17" t="s">
        <v>268</v>
      </c>
      <c r="E176" s="17">
        <v>0</v>
      </c>
      <c r="F176" s="14">
        <v>4.55</v>
      </c>
      <c r="G176" s="14">
        <v>3.78</v>
      </c>
      <c r="H176" s="14">
        <v>3.01</v>
      </c>
      <c r="I176" s="14"/>
      <c r="J176" s="14">
        <v>4.63</v>
      </c>
      <c r="K176" s="14">
        <v>6.16</v>
      </c>
      <c r="L176" s="14">
        <v>8.64</v>
      </c>
      <c r="M176" s="54"/>
      <c r="N176" s="14">
        <v>42.953388343</v>
      </c>
      <c r="O176" s="31">
        <v>15.470605903999999</v>
      </c>
      <c r="P176" s="31" t="s">
        <v>13</v>
      </c>
      <c r="Q176" s="17" t="s">
        <v>13</v>
      </c>
      <c r="R176" s="38" t="s">
        <v>633</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25">
      <c r="B177" s="3"/>
      <c r="C177" s="9" t="s">
        <v>634</v>
      </c>
      <c r="D177" s="16" t="s">
        <v>269</v>
      </c>
      <c r="E177" s="16">
        <v>6</v>
      </c>
      <c r="F177" s="15">
        <v>35.590000000000003</v>
      </c>
      <c r="G177" s="15">
        <v>32.19</v>
      </c>
      <c r="H177" s="15">
        <v>28.79</v>
      </c>
      <c r="I177" s="14"/>
      <c r="J177" s="15">
        <v>43.15</v>
      </c>
      <c r="K177" s="15">
        <v>49.94</v>
      </c>
      <c r="L177" s="15">
        <v>60.93</v>
      </c>
      <c r="M177" s="54"/>
      <c r="N177" s="15">
        <v>72.387581897000004</v>
      </c>
      <c r="O177" s="15">
        <v>234.81885156999999</v>
      </c>
      <c r="P177" s="15" t="s">
        <v>13</v>
      </c>
      <c r="Q177" s="16" t="s">
        <v>16</v>
      </c>
      <c r="R177" s="37" t="s">
        <v>635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25">
      <c r="B178" s="3"/>
      <c r="C178" s="19" t="s">
        <v>351</v>
      </c>
      <c r="D178" s="17" t="s">
        <v>270</v>
      </c>
      <c r="E178" s="17">
        <v>7</v>
      </c>
      <c r="F178" s="14">
        <v>8.69</v>
      </c>
      <c r="G178" s="14">
        <v>7.78</v>
      </c>
      <c r="H178" s="14">
        <v>6.88</v>
      </c>
      <c r="I178" s="14"/>
      <c r="J178" s="14">
        <v>10.84</v>
      </c>
      <c r="K178" s="14">
        <v>12.64</v>
      </c>
      <c r="L178" s="14">
        <v>15.57</v>
      </c>
      <c r="M178" s="54"/>
      <c r="N178" s="14">
        <v>50.953769166999997</v>
      </c>
      <c r="O178" s="31">
        <v>10.424885047</v>
      </c>
      <c r="P178" s="31" t="s">
        <v>16</v>
      </c>
      <c r="Q178" s="17" t="s">
        <v>16</v>
      </c>
      <c r="R178" s="38" t="s">
        <v>636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25">
      <c r="B179" s="3"/>
      <c r="C179" s="9" t="s">
        <v>354</v>
      </c>
      <c r="D179" s="16" t="s">
        <v>271</v>
      </c>
      <c r="E179" s="16">
        <v>6</v>
      </c>
      <c r="F179" s="15">
        <v>13.41</v>
      </c>
      <c r="G179" s="15">
        <v>11.83</v>
      </c>
      <c r="H179" s="15">
        <v>10.25</v>
      </c>
      <c r="I179" s="14"/>
      <c r="J179" s="15">
        <v>17.260000000000002</v>
      </c>
      <c r="K179" s="15">
        <v>20.41</v>
      </c>
      <c r="L179" s="15">
        <v>25.52</v>
      </c>
      <c r="M179" s="54"/>
      <c r="N179" s="15">
        <v>57.465313928</v>
      </c>
      <c r="O179" s="15">
        <v>158.56258890000001</v>
      </c>
      <c r="P179" s="15" t="s">
        <v>13</v>
      </c>
      <c r="Q179" s="16" t="s">
        <v>16</v>
      </c>
      <c r="R179" s="37" t="s">
        <v>637</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25">
      <c r="B180" s="3"/>
      <c r="C180" s="19" t="s">
        <v>272</v>
      </c>
      <c r="D180" s="17" t="s">
        <v>273</v>
      </c>
      <c r="E180" s="17">
        <v>9</v>
      </c>
      <c r="F180" s="14">
        <v>30.08</v>
      </c>
      <c r="G180" s="14">
        <v>27.42</v>
      </c>
      <c r="H180" s="14">
        <v>24.76</v>
      </c>
      <c r="I180" s="14"/>
      <c r="J180" s="14">
        <v>35.31</v>
      </c>
      <c r="K180" s="14">
        <v>40.619999999999997</v>
      </c>
      <c r="L180" s="14">
        <v>49.23</v>
      </c>
      <c r="M180" s="54"/>
      <c r="N180" s="14">
        <v>78.239772322999997</v>
      </c>
      <c r="O180" s="31">
        <v>426.97413895</v>
      </c>
      <c r="P180" s="31" t="s">
        <v>16</v>
      </c>
      <c r="Q180" s="17" t="s">
        <v>16</v>
      </c>
      <c r="R180" s="38" t="s">
        <v>638</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25">
      <c r="B181" s="3"/>
      <c r="C181" s="9" t="s">
        <v>274</v>
      </c>
      <c r="D181" s="16" t="s">
        <v>275</v>
      </c>
      <c r="E181" s="16">
        <v>0</v>
      </c>
      <c r="F181" s="15">
        <v>7.19</v>
      </c>
      <c r="G181" s="15">
        <v>6.57</v>
      </c>
      <c r="H181" s="15">
        <v>5.96</v>
      </c>
      <c r="I181" s="14"/>
      <c r="J181" s="15">
        <v>7.31</v>
      </c>
      <c r="K181" s="15">
        <v>8.5299999999999994</v>
      </c>
      <c r="L181" s="15">
        <v>10.52</v>
      </c>
      <c r="M181" s="54"/>
      <c r="N181" s="15">
        <v>44.620305981999998</v>
      </c>
      <c r="O181" s="15">
        <v>7.7669007143000002</v>
      </c>
      <c r="P181" s="15" t="s">
        <v>13</v>
      </c>
      <c r="Q181" s="16" t="s">
        <v>13</v>
      </c>
      <c r="R181" s="37" t="s">
        <v>639</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25">
      <c r="B182" s="3"/>
      <c r="C182" s="19" t="s">
        <v>274</v>
      </c>
      <c r="D182" s="17" t="s">
        <v>276</v>
      </c>
      <c r="E182" s="17">
        <v>1</v>
      </c>
      <c r="F182" s="14">
        <v>37.04</v>
      </c>
      <c r="G182" s="14">
        <v>33.67</v>
      </c>
      <c r="H182" s="14">
        <v>30.3</v>
      </c>
      <c r="I182" s="14"/>
      <c r="J182" s="14">
        <v>37.909999999999997</v>
      </c>
      <c r="K182" s="14">
        <v>44.64</v>
      </c>
      <c r="L182" s="14">
        <v>55.53</v>
      </c>
      <c r="M182" s="54"/>
      <c r="N182" s="14">
        <v>43.727582679999998</v>
      </c>
      <c r="O182" s="31">
        <v>56.110330048000002</v>
      </c>
      <c r="P182" s="31" t="s">
        <v>13</v>
      </c>
      <c r="Q182" s="17" t="s">
        <v>13</v>
      </c>
      <c r="R182" s="38" t="s">
        <v>640</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25">
      <c r="B183" s="3"/>
      <c r="C183" s="9" t="s">
        <v>277</v>
      </c>
      <c r="D183" s="16" t="s">
        <v>387</v>
      </c>
      <c r="E183" s="16">
        <v>6</v>
      </c>
      <c r="F183" s="15">
        <v>13.93</v>
      </c>
      <c r="G183" s="15">
        <v>12.95</v>
      </c>
      <c r="H183" s="15">
        <v>11.97</v>
      </c>
      <c r="I183" s="14"/>
      <c r="J183" s="15">
        <v>16.75</v>
      </c>
      <c r="K183" s="15">
        <v>18.7</v>
      </c>
      <c r="L183" s="15">
        <v>21.86</v>
      </c>
      <c r="M183" s="54"/>
      <c r="N183" s="15">
        <v>55.896405078000001</v>
      </c>
      <c r="O183" s="15">
        <v>1.5189564762000001</v>
      </c>
      <c r="P183" s="15" t="s">
        <v>13</v>
      </c>
      <c r="Q183" s="16" t="s">
        <v>16</v>
      </c>
      <c r="R183" s="37" t="s">
        <v>641</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25">
      <c r="B184" s="3"/>
      <c r="C184" s="19" t="s">
        <v>277</v>
      </c>
      <c r="D184" s="17" t="s">
        <v>278</v>
      </c>
      <c r="E184" s="17">
        <v>5</v>
      </c>
      <c r="F184" s="14">
        <v>26.77</v>
      </c>
      <c r="G184" s="14">
        <v>24.55</v>
      </c>
      <c r="H184" s="14">
        <v>22.33</v>
      </c>
      <c r="I184" s="14"/>
      <c r="J184" s="14">
        <v>33.159999999999997</v>
      </c>
      <c r="K184" s="14">
        <v>37.590000000000003</v>
      </c>
      <c r="L184" s="14">
        <v>44.75</v>
      </c>
      <c r="M184" s="54"/>
      <c r="N184" s="14">
        <v>54.282316330999997</v>
      </c>
      <c r="O184" s="31">
        <v>77.342786713999999</v>
      </c>
      <c r="P184" s="31" t="s">
        <v>13</v>
      </c>
      <c r="Q184" s="17" t="s">
        <v>16</v>
      </c>
      <c r="R184" s="38" t="s">
        <v>642</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25">
      <c r="B185" s="3"/>
      <c r="C185" s="9" t="s">
        <v>279</v>
      </c>
      <c r="D185" s="16" t="s">
        <v>280</v>
      </c>
      <c r="E185" s="16">
        <v>0</v>
      </c>
      <c r="F185" s="15">
        <v>15.43</v>
      </c>
      <c r="G185" s="15">
        <v>13.17</v>
      </c>
      <c r="H185" s="15">
        <v>10.92</v>
      </c>
      <c r="I185" s="14"/>
      <c r="J185" s="15">
        <v>15.7</v>
      </c>
      <c r="K185" s="15">
        <v>20.2</v>
      </c>
      <c r="L185" s="15">
        <v>27.49</v>
      </c>
      <c r="M185" s="54"/>
      <c r="N185" s="15">
        <v>47.685164884000002</v>
      </c>
      <c r="O185" s="15">
        <v>29.104910237999999</v>
      </c>
      <c r="P185" s="15" t="s">
        <v>13</v>
      </c>
      <c r="Q185" s="16" t="s">
        <v>13</v>
      </c>
      <c r="R185" s="37" t="s">
        <v>643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25">
      <c r="B186" s="3"/>
      <c r="C186" s="19" t="s">
        <v>441</v>
      </c>
      <c r="D186" s="17" t="s">
        <v>442</v>
      </c>
      <c r="E186" s="17">
        <v>3</v>
      </c>
      <c r="F186" s="14">
        <v>4.7300000000000004</v>
      </c>
      <c r="G186" s="14">
        <v>4.47</v>
      </c>
      <c r="H186" s="14">
        <v>4.21</v>
      </c>
      <c r="I186" s="14"/>
      <c r="J186" s="14">
        <v>5.47</v>
      </c>
      <c r="K186" s="14">
        <v>5.98</v>
      </c>
      <c r="L186" s="14">
        <v>6.82</v>
      </c>
      <c r="M186" s="54"/>
      <c r="N186" s="14">
        <v>48.119370918999998</v>
      </c>
      <c r="O186" s="31">
        <v>1.824721381</v>
      </c>
      <c r="P186" s="31" t="s">
        <v>13</v>
      </c>
      <c r="Q186" s="17" t="s">
        <v>16</v>
      </c>
      <c r="R186" s="38" t="s">
        <v>644</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25">
      <c r="B187" s="3"/>
      <c r="C187" s="9" t="s">
        <v>281</v>
      </c>
      <c r="D187" s="16" t="s">
        <v>282</v>
      </c>
      <c r="E187" s="16">
        <v>10</v>
      </c>
      <c r="F187" s="15">
        <v>11.65</v>
      </c>
      <c r="G187" s="15">
        <v>10.210000000000001</v>
      </c>
      <c r="H187" s="15">
        <v>8.7799999999999994</v>
      </c>
      <c r="I187" s="14"/>
      <c r="J187" s="15">
        <v>14.14</v>
      </c>
      <c r="K187" s="15">
        <v>17</v>
      </c>
      <c r="L187" s="15">
        <v>21.62</v>
      </c>
      <c r="M187" s="54"/>
      <c r="N187" s="15">
        <v>69.093862940999998</v>
      </c>
      <c r="O187" s="15">
        <v>7.7055510952000006</v>
      </c>
      <c r="P187" s="15" t="s">
        <v>16</v>
      </c>
      <c r="Q187" s="16" t="s">
        <v>16</v>
      </c>
      <c r="R187" s="37" t="s">
        <v>645</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25">
      <c r="B188" s="3"/>
      <c r="C188" s="19" t="s">
        <v>283</v>
      </c>
      <c r="D188" s="17" t="s">
        <v>284</v>
      </c>
      <c r="E188" s="17">
        <v>2</v>
      </c>
      <c r="F188" s="14">
        <v>4.66</v>
      </c>
      <c r="G188" s="14">
        <v>3.41</v>
      </c>
      <c r="H188" s="14">
        <v>2.17</v>
      </c>
      <c r="I188" s="14"/>
      <c r="J188" s="14">
        <v>4.83</v>
      </c>
      <c r="K188" s="14">
        <v>7.31</v>
      </c>
      <c r="L188" s="14">
        <v>11.33</v>
      </c>
      <c r="M188" s="54"/>
      <c r="N188" s="14">
        <v>34.392627419</v>
      </c>
      <c r="O188" s="31">
        <v>94.409435618999993</v>
      </c>
      <c r="P188" s="31" t="s">
        <v>13</v>
      </c>
      <c r="Q188" s="17" t="s">
        <v>13</v>
      </c>
      <c r="R188" s="38" t="s">
        <v>646</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25">
      <c r="B189" s="3"/>
      <c r="C189" s="9" t="s">
        <v>285</v>
      </c>
      <c r="D189" s="16" t="s">
        <v>286</v>
      </c>
      <c r="E189" s="16">
        <v>2</v>
      </c>
      <c r="F189" s="15">
        <v>7.83</v>
      </c>
      <c r="G189" s="15">
        <v>6.16</v>
      </c>
      <c r="H189" s="15">
        <v>4.49</v>
      </c>
      <c r="I189" s="14"/>
      <c r="J189" s="15">
        <v>8.0500000000000007</v>
      </c>
      <c r="K189" s="15">
        <v>11.38</v>
      </c>
      <c r="L189" s="15">
        <v>16.78</v>
      </c>
      <c r="M189" s="54"/>
      <c r="N189" s="15">
        <v>48.479218097</v>
      </c>
      <c r="O189" s="15">
        <v>20.744610523999999</v>
      </c>
      <c r="P189" s="15" t="s">
        <v>13</v>
      </c>
      <c r="Q189" s="16" t="s">
        <v>13</v>
      </c>
      <c r="R189" s="37" t="s">
        <v>647</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25">
      <c r="B190" s="3"/>
      <c r="C190" s="19" t="s">
        <v>428</v>
      </c>
      <c r="D190" s="17" t="s">
        <v>287</v>
      </c>
      <c r="E190" s="17">
        <v>2</v>
      </c>
      <c r="F190" s="14">
        <v>12.6</v>
      </c>
      <c r="G190" s="14">
        <v>10.46</v>
      </c>
      <c r="H190" s="14">
        <v>8.33</v>
      </c>
      <c r="I190" s="14"/>
      <c r="J190" s="14">
        <v>12.98</v>
      </c>
      <c r="K190" s="14">
        <v>17.239999999999998</v>
      </c>
      <c r="L190" s="14">
        <v>24.14</v>
      </c>
      <c r="M190" s="54"/>
      <c r="N190" s="14">
        <v>22.459120732999999</v>
      </c>
      <c r="O190" s="31">
        <v>48.457582238000001</v>
      </c>
      <c r="P190" s="31" t="s">
        <v>13</v>
      </c>
      <c r="Q190" s="17" t="s">
        <v>13</v>
      </c>
      <c r="R190" s="38" t="s">
        <v>648</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25">
      <c r="B191" s="3"/>
      <c r="C191" s="9" t="s">
        <v>288</v>
      </c>
      <c r="D191" s="16" t="s">
        <v>289</v>
      </c>
      <c r="E191" s="16">
        <v>6</v>
      </c>
      <c r="F191" s="15">
        <v>19.87</v>
      </c>
      <c r="G191" s="15">
        <v>18.510000000000002</v>
      </c>
      <c r="H191" s="15">
        <v>17.149999999999999</v>
      </c>
      <c r="I191" s="14"/>
      <c r="J191" s="15">
        <v>20.95</v>
      </c>
      <c r="K191" s="15">
        <v>23.66</v>
      </c>
      <c r="L191" s="15">
        <v>28.05</v>
      </c>
      <c r="M191" s="54"/>
      <c r="N191" s="15">
        <v>75.648242124999996</v>
      </c>
      <c r="O191" s="15">
        <v>98.323688904999997</v>
      </c>
      <c r="P191" s="15" t="s">
        <v>13</v>
      </c>
      <c r="Q191" s="16" t="s">
        <v>16</v>
      </c>
      <c r="R191" s="37" t="s">
        <v>649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25">
      <c r="B192" s="3"/>
      <c r="C192" s="19" t="s">
        <v>253</v>
      </c>
      <c r="D192" s="17" t="s">
        <v>429</v>
      </c>
      <c r="E192" s="17">
        <v>4</v>
      </c>
      <c r="F192" s="14">
        <v>57.45</v>
      </c>
      <c r="G192" s="14">
        <v>47.65</v>
      </c>
      <c r="H192" s="14">
        <v>37.85</v>
      </c>
      <c r="I192" s="14"/>
      <c r="J192" s="14">
        <v>79.27</v>
      </c>
      <c r="K192" s="14">
        <v>98.86</v>
      </c>
      <c r="L192" s="14">
        <v>130.56</v>
      </c>
      <c r="M192" s="54"/>
      <c r="N192" s="14">
        <v>60.45085855</v>
      </c>
      <c r="O192" s="31">
        <v>6.5352401609999999</v>
      </c>
      <c r="P192" s="31" t="s">
        <v>13</v>
      </c>
      <c r="Q192" s="17" t="s">
        <v>16</v>
      </c>
      <c r="R192" s="38" t="s">
        <v>650</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25">
      <c r="B193" s="3"/>
      <c r="C193" s="9" t="s">
        <v>365</v>
      </c>
      <c r="D193" s="16" t="s">
        <v>290</v>
      </c>
      <c r="E193" s="16">
        <v>2</v>
      </c>
      <c r="F193" s="15">
        <v>7.5</v>
      </c>
      <c r="G193" s="15">
        <v>5.1100000000000003</v>
      </c>
      <c r="H193" s="15">
        <v>2.72</v>
      </c>
      <c r="I193" s="14"/>
      <c r="J193" s="15">
        <v>7.76</v>
      </c>
      <c r="K193" s="15">
        <v>12.53</v>
      </c>
      <c r="L193" s="15">
        <v>20.25</v>
      </c>
      <c r="M193" s="54"/>
      <c r="N193" s="15">
        <v>48.876571364999997</v>
      </c>
      <c r="O193" s="15">
        <v>25.250051828</v>
      </c>
      <c r="P193" s="15" t="s">
        <v>13</v>
      </c>
      <c r="Q193" s="16" t="s">
        <v>13</v>
      </c>
      <c r="R193" s="37" t="s">
        <v>651</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25">
      <c r="B194" s="3"/>
      <c r="C194" s="19" t="s">
        <v>291</v>
      </c>
      <c r="D194" s="17" t="s">
        <v>292</v>
      </c>
      <c r="E194" s="17">
        <v>2</v>
      </c>
      <c r="F194" s="14">
        <v>40.56</v>
      </c>
      <c r="G194" s="14">
        <v>34.53</v>
      </c>
      <c r="H194" s="14">
        <v>28.5</v>
      </c>
      <c r="I194" s="14"/>
      <c r="J194" s="14">
        <v>40.99</v>
      </c>
      <c r="K194" s="14">
        <v>53.04</v>
      </c>
      <c r="L194" s="14">
        <v>72.540000000000006</v>
      </c>
      <c r="M194" s="54"/>
      <c r="N194" s="14">
        <v>44.08520188</v>
      </c>
      <c r="O194" s="31">
        <v>250.39262213999999</v>
      </c>
      <c r="P194" s="31" t="s">
        <v>13</v>
      </c>
      <c r="Q194" s="17" t="s">
        <v>13</v>
      </c>
      <c r="R194" s="38" t="s">
        <v>652</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25">
      <c r="B195" s="3"/>
      <c r="C195" s="9" t="s">
        <v>293</v>
      </c>
      <c r="D195" s="16" t="s">
        <v>463</v>
      </c>
      <c r="E195" s="16">
        <v>10</v>
      </c>
      <c r="F195" s="15">
        <v>13.4</v>
      </c>
      <c r="G195" s="15">
        <v>12.78</v>
      </c>
      <c r="H195" s="15">
        <v>12.16</v>
      </c>
      <c r="I195" s="14"/>
      <c r="J195" s="15">
        <v>14.55</v>
      </c>
      <c r="K195" s="15">
        <v>15.78</v>
      </c>
      <c r="L195" s="15">
        <v>17.79</v>
      </c>
      <c r="M195" s="54"/>
      <c r="N195" s="15">
        <v>62.889486353000002</v>
      </c>
      <c r="O195" s="15">
        <v>1.2853790476</v>
      </c>
      <c r="P195" s="15" t="s">
        <v>16</v>
      </c>
      <c r="Q195" s="16" t="s">
        <v>16</v>
      </c>
      <c r="R195" s="37" t="s">
        <v>653</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25">
      <c r="B196" s="3"/>
      <c r="C196" s="19" t="s">
        <v>293</v>
      </c>
      <c r="D196" s="17" t="s">
        <v>294</v>
      </c>
      <c r="E196" s="17">
        <v>10</v>
      </c>
      <c r="F196" s="14">
        <v>13.67</v>
      </c>
      <c r="G196" s="14">
        <v>12.98</v>
      </c>
      <c r="H196" s="14">
        <v>12.29</v>
      </c>
      <c r="I196" s="14"/>
      <c r="J196" s="14">
        <v>14.95</v>
      </c>
      <c r="K196" s="14">
        <v>16.32</v>
      </c>
      <c r="L196" s="14">
        <v>18.53</v>
      </c>
      <c r="M196" s="54"/>
      <c r="N196" s="14">
        <v>70.064423609000002</v>
      </c>
      <c r="O196" s="31">
        <v>1.8970897619</v>
      </c>
      <c r="P196" s="31" t="s">
        <v>16</v>
      </c>
      <c r="Q196" s="17" t="s">
        <v>16</v>
      </c>
      <c r="R196" s="38" t="s">
        <v>654</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25">
      <c r="B197" s="3"/>
      <c r="C197" s="9" t="s">
        <v>293</v>
      </c>
      <c r="D197" s="16" t="s">
        <v>295</v>
      </c>
      <c r="E197" s="16">
        <v>9</v>
      </c>
      <c r="F197" s="15">
        <v>40.770000000000003</v>
      </c>
      <c r="G197" s="15">
        <v>38.729999999999997</v>
      </c>
      <c r="H197" s="15">
        <v>36.700000000000003</v>
      </c>
      <c r="I197" s="14"/>
      <c r="J197" s="15">
        <v>44.49</v>
      </c>
      <c r="K197" s="15">
        <v>48.55</v>
      </c>
      <c r="L197" s="15">
        <v>55.13</v>
      </c>
      <c r="M197" s="54"/>
      <c r="N197" s="15">
        <v>71.092894861000005</v>
      </c>
      <c r="O197" s="15">
        <v>57.197805905000003</v>
      </c>
      <c r="P197" s="15" t="s">
        <v>16</v>
      </c>
      <c r="Q197" s="16" t="s">
        <v>16</v>
      </c>
      <c r="R197" s="37" t="s">
        <v>655</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25">
      <c r="B198" s="3"/>
      <c r="C198" s="19" t="s">
        <v>296</v>
      </c>
      <c r="D198" s="17" t="s">
        <v>297</v>
      </c>
      <c r="E198" s="17">
        <v>8</v>
      </c>
      <c r="F198" s="14">
        <v>285.73</v>
      </c>
      <c r="G198" s="14">
        <v>254.19</v>
      </c>
      <c r="H198" s="14">
        <v>222.65</v>
      </c>
      <c r="I198" s="14"/>
      <c r="J198" s="14">
        <v>308.02999999999997</v>
      </c>
      <c r="K198" s="14">
        <v>371.1</v>
      </c>
      <c r="L198" s="14">
        <v>473.17</v>
      </c>
      <c r="M198" s="54"/>
      <c r="N198" s="14">
        <v>53.130016767999997</v>
      </c>
      <c r="O198" s="31">
        <v>25.532702727</v>
      </c>
      <c r="P198" s="31" t="s">
        <v>16</v>
      </c>
      <c r="Q198" s="17" t="s">
        <v>16</v>
      </c>
      <c r="R198" s="38" t="s">
        <v>656</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25">
      <c r="B199" s="3"/>
      <c r="C199" s="9" t="s">
        <v>298</v>
      </c>
      <c r="D199" s="16" t="s">
        <v>299</v>
      </c>
      <c r="E199" s="16">
        <v>6</v>
      </c>
      <c r="F199" s="15">
        <v>30.33</v>
      </c>
      <c r="G199" s="15">
        <v>26.24</v>
      </c>
      <c r="H199" s="15">
        <v>22.16</v>
      </c>
      <c r="I199" s="14"/>
      <c r="J199" s="15">
        <v>40.17</v>
      </c>
      <c r="K199" s="15">
        <v>48.33</v>
      </c>
      <c r="L199" s="15">
        <v>61.55</v>
      </c>
      <c r="M199" s="54"/>
      <c r="N199" s="15">
        <v>56.980739190000001</v>
      </c>
      <c r="O199" s="15">
        <v>4.6290945713999996</v>
      </c>
      <c r="P199" s="15" t="s">
        <v>13</v>
      </c>
      <c r="Q199" s="16" t="s">
        <v>16</v>
      </c>
      <c r="R199" s="37" t="s">
        <v>657</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25">
      <c r="B200" s="3"/>
      <c r="C200" s="19" t="s">
        <v>300</v>
      </c>
      <c r="D200" s="17" t="s">
        <v>301</v>
      </c>
      <c r="E200" s="17">
        <v>9</v>
      </c>
      <c r="F200" s="14">
        <v>34.54</v>
      </c>
      <c r="G200" s="14">
        <v>31.73</v>
      </c>
      <c r="H200" s="14">
        <v>28.92</v>
      </c>
      <c r="I200" s="14"/>
      <c r="J200" s="14">
        <v>41.22</v>
      </c>
      <c r="K200" s="14">
        <v>46.83</v>
      </c>
      <c r="L200" s="14">
        <v>55.92</v>
      </c>
      <c r="M200" s="54"/>
      <c r="N200" s="14">
        <v>61.558260210999997</v>
      </c>
      <c r="O200" s="31">
        <v>170.04824875999998</v>
      </c>
      <c r="P200" s="31" t="s">
        <v>16</v>
      </c>
      <c r="Q200" s="17" t="s">
        <v>16</v>
      </c>
      <c r="R200" s="38" t="s">
        <v>658</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25">
      <c r="B201" s="3"/>
      <c r="C201" s="9" t="s">
        <v>302</v>
      </c>
      <c r="D201" s="16" t="s">
        <v>303</v>
      </c>
      <c r="E201" s="16">
        <v>7</v>
      </c>
      <c r="F201" s="15">
        <v>36.94</v>
      </c>
      <c r="G201" s="15">
        <v>33.53</v>
      </c>
      <c r="H201" s="15">
        <v>30.13</v>
      </c>
      <c r="I201" s="14"/>
      <c r="J201" s="15">
        <v>37.94</v>
      </c>
      <c r="K201" s="15">
        <v>44.74</v>
      </c>
      <c r="L201" s="15">
        <v>55.75</v>
      </c>
      <c r="M201" s="54"/>
      <c r="N201" s="15">
        <v>69.710487974000003</v>
      </c>
      <c r="O201" s="15">
        <v>85.635578238000008</v>
      </c>
      <c r="P201" s="15" t="s">
        <v>16</v>
      </c>
      <c r="Q201" s="16" t="s">
        <v>16</v>
      </c>
      <c r="R201" s="37" t="s">
        <v>659</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25">
      <c r="B202" s="3"/>
      <c r="C202" s="19" t="s">
        <v>304</v>
      </c>
      <c r="D202" s="17" t="s">
        <v>305</v>
      </c>
      <c r="E202" s="17">
        <v>5</v>
      </c>
      <c r="F202" s="14">
        <v>64.430000000000007</v>
      </c>
      <c r="G202" s="14">
        <v>59.2</v>
      </c>
      <c r="H202" s="14">
        <v>53.97</v>
      </c>
      <c r="I202" s="14"/>
      <c r="J202" s="14">
        <v>70.430000000000007</v>
      </c>
      <c r="K202" s="14">
        <v>80.88</v>
      </c>
      <c r="L202" s="14">
        <v>97.8</v>
      </c>
      <c r="M202" s="54"/>
      <c r="N202" s="14">
        <v>50.628151676000002</v>
      </c>
      <c r="O202" s="31">
        <v>59.873552126</v>
      </c>
      <c r="P202" s="31" t="s">
        <v>13</v>
      </c>
      <c r="Q202" s="17" t="s">
        <v>16</v>
      </c>
      <c r="R202" s="38" t="s">
        <v>660</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25">
      <c r="B203" s="3"/>
      <c r="C203" s="9" t="s">
        <v>306</v>
      </c>
      <c r="D203" s="16" t="s">
        <v>307</v>
      </c>
      <c r="E203" s="16">
        <v>6</v>
      </c>
      <c r="F203" s="15">
        <v>22.55</v>
      </c>
      <c r="G203" s="15">
        <v>20.34</v>
      </c>
      <c r="H203" s="15">
        <v>18.13</v>
      </c>
      <c r="I203" s="14"/>
      <c r="J203" s="15">
        <v>28.05</v>
      </c>
      <c r="K203" s="15">
        <v>32.46</v>
      </c>
      <c r="L203" s="15">
        <v>39.61</v>
      </c>
      <c r="M203" s="54"/>
      <c r="N203" s="15">
        <v>60.219510415999999</v>
      </c>
      <c r="O203" s="15">
        <v>119.75819680999999</v>
      </c>
      <c r="P203" s="15" t="s">
        <v>13</v>
      </c>
      <c r="Q203" s="16" t="s">
        <v>16</v>
      </c>
      <c r="R203" s="37" t="s">
        <v>661</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25">
      <c r="B204" s="3"/>
      <c r="C204" s="19" t="s">
        <v>308</v>
      </c>
      <c r="D204" s="17" t="s">
        <v>309</v>
      </c>
      <c r="E204" s="17">
        <v>6</v>
      </c>
      <c r="F204" s="14">
        <v>29.21</v>
      </c>
      <c r="G204" s="14">
        <v>25.76</v>
      </c>
      <c r="H204" s="14">
        <v>22.31</v>
      </c>
      <c r="I204" s="14"/>
      <c r="J204" s="14">
        <v>37.96</v>
      </c>
      <c r="K204" s="14">
        <v>44.85</v>
      </c>
      <c r="L204" s="14">
        <v>56.01</v>
      </c>
      <c r="M204" s="54"/>
      <c r="N204" s="14">
        <v>61.791646258</v>
      </c>
      <c r="O204" s="31">
        <v>143.9114031</v>
      </c>
      <c r="P204" s="31" t="s">
        <v>13</v>
      </c>
      <c r="Q204" s="17" t="s">
        <v>16</v>
      </c>
      <c r="R204" s="38" t="s">
        <v>662</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25">
      <c r="B205" s="3"/>
      <c r="C205" s="9" t="s">
        <v>310</v>
      </c>
      <c r="D205" s="16" t="s">
        <v>311</v>
      </c>
      <c r="E205" s="16">
        <v>1</v>
      </c>
      <c r="F205" s="15">
        <v>15.01</v>
      </c>
      <c r="G205" s="15">
        <v>13.96</v>
      </c>
      <c r="H205" s="15">
        <v>12.91</v>
      </c>
      <c r="I205" s="14"/>
      <c r="J205" s="15">
        <v>15.62</v>
      </c>
      <c r="K205" s="15">
        <v>17.71</v>
      </c>
      <c r="L205" s="15">
        <v>21.09</v>
      </c>
      <c r="M205" s="54"/>
      <c r="N205" s="15">
        <v>48.54783759</v>
      </c>
      <c r="O205" s="15">
        <v>9.2419817619</v>
      </c>
      <c r="P205" s="15" t="s">
        <v>13</v>
      </c>
      <c r="Q205" s="16" t="s">
        <v>13</v>
      </c>
      <c r="R205" s="37" t="s">
        <v>663</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25">
      <c r="B206" s="3"/>
      <c r="C206" s="19" t="s">
        <v>312</v>
      </c>
      <c r="D206" s="17" t="s">
        <v>313</v>
      </c>
      <c r="E206" s="17">
        <v>7</v>
      </c>
      <c r="F206" s="14">
        <v>14.76</v>
      </c>
      <c r="G206" s="14">
        <v>13.07</v>
      </c>
      <c r="H206" s="14">
        <v>11.39</v>
      </c>
      <c r="I206" s="14"/>
      <c r="J206" s="14">
        <v>16.03</v>
      </c>
      <c r="K206" s="14">
        <v>19.39</v>
      </c>
      <c r="L206" s="14">
        <v>24.83</v>
      </c>
      <c r="M206" s="54"/>
      <c r="N206" s="14">
        <v>57.260224690999998</v>
      </c>
      <c r="O206" s="31">
        <v>12.406950570999999</v>
      </c>
      <c r="P206" s="31" t="s">
        <v>16</v>
      </c>
      <c r="Q206" s="17" t="s">
        <v>16</v>
      </c>
      <c r="R206" s="38" t="s">
        <v>664</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25">
      <c r="B207" s="3"/>
      <c r="C207" s="9" t="s">
        <v>314</v>
      </c>
      <c r="D207" s="16" t="s">
        <v>315</v>
      </c>
      <c r="E207" s="16">
        <v>10</v>
      </c>
      <c r="F207" s="15">
        <v>26.51</v>
      </c>
      <c r="G207" s="15">
        <v>24.25</v>
      </c>
      <c r="H207" s="15">
        <v>21.99</v>
      </c>
      <c r="I207" s="14"/>
      <c r="J207" s="15">
        <v>30.81</v>
      </c>
      <c r="K207" s="15">
        <v>35.32</v>
      </c>
      <c r="L207" s="15">
        <v>42.62</v>
      </c>
      <c r="M207" s="54"/>
      <c r="N207" s="15">
        <v>74.859541558000004</v>
      </c>
      <c r="O207" s="15">
        <v>139.1096301</v>
      </c>
      <c r="P207" s="15" t="s">
        <v>16</v>
      </c>
      <c r="Q207" s="16" t="s">
        <v>16</v>
      </c>
      <c r="R207" s="37" t="s">
        <v>665</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25">
      <c r="B208" s="3"/>
      <c r="C208" s="19" t="s">
        <v>316</v>
      </c>
      <c r="D208" s="17" t="s">
        <v>317</v>
      </c>
      <c r="E208" s="17">
        <v>5</v>
      </c>
      <c r="F208" s="14">
        <v>5.69</v>
      </c>
      <c r="G208" s="14">
        <v>4.88</v>
      </c>
      <c r="H208" s="14">
        <v>4.08</v>
      </c>
      <c r="I208" s="14"/>
      <c r="J208" s="14">
        <v>5.81</v>
      </c>
      <c r="K208" s="14">
        <v>7.41</v>
      </c>
      <c r="L208" s="14">
        <v>10.01</v>
      </c>
      <c r="M208" s="54"/>
      <c r="N208" s="14">
        <v>42.020529502000002</v>
      </c>
      <c r="O208" s="31">
        <v>3.5436486666999998</v>
      </c>
      <c r="P208" s="31" t="s">
        <v>16</v>
      </c>
      <c r="Q208" s="17" t="s">
        <v>13</v>
      </c>
      <c r="R208" s="38" t="s">
        <v>666</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25">
      <c r="B209" s="3"/>
      <c r="C209" s="9" t="s">
        <v>318</v>
      </c>
      <c r="D209" s="16" t="s">
        <v>319</v>
      </c>
      <c r="E209" s="16">
        <v>1</v>
      </c>
      <c r="F209" s="15">
        <v>59.83</v>
      </c>
      <c r="G209" s="15">
        <v>55.57</v>
      </c>
      <c r="H209" s="15">
        <v>51.32</v>
      </c>
      <c r="I209" s="14"/>
      <c r="J209" s="15">
        <v>60.27</v>
      </c>
      <c r="K209" s="15">
        <v>68.77</v>
      </c>
      <c r="L209" s="15">
        <v>82.54</v>
      </c>
      <c r="M209" s="54"/>
      <c r="N209" s="15">
        <v>48.828437283</v>
      </c>
      <c r="O209" s="15">
        <v>9.3680445714000005</v>
      </c>
      <c r="P209" s="15" t="s">
        <v>13</v>
      </c>
      <c r="Q209" s="16" t="s">
        <v>13</v>
      </c>
      <c r="R209" s="37" t="s">
        <v>667</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25">
      <c r="B210" s="3"/>
      <c r="C210" s="19" t="s">
        <v>320</v>
      </c>
      <c r="D210" s="17" t="s">
        <v>350</v>
      </c>
      <c r="E210" s="17">
        <v>5</v>
      </c>
      <c r="F210" s="14">
        <v>7.6</v>
      </c>
      <c r="G210" s="14">
        <v>6.1</v>
      </c>
      <c r="H210" s="14">
        <v>4.6100000000000003</v>
      </c>
      <c r="I210" s="14"/>
      <c r="J210" s="14">
        <v>7.99</v>
      </c>
      <c r="K210" s="14">
        <v>10.97</v>
      </c>
      <c r="L210" s="14">
        <v>15.8</v>
      </c>
      <c r="M210" s="54"/>
      <c r="N210" s="14">
        <v>40.561225096999998</v>
      </c>
      <c r="O210" s="31">
        <v>4.7893245237999995</v>
      </c>
      <c r="P210" s="31" t="s">
        <v>16</v>
      </c>
      <c r="Q210" s="17" t="s">
        <v>13</v>
      </c>
      <c r="R210" s="38" t="s">
        <v>668</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25">
      <c r="B211" s="3"/>
      <c r="C211" s="9" t="s">
        <v>320</v>
      </c>
      <c r="D211" s="16" t="s">
        <v>321</v>
      </c>
      <c r="E211" s="16">
        <v>5</v>
      </c>
      <c r="F211" s="15">
        <v>8.56</v>
      </c>
      <c r="G211" s="15">
        <v>6.67</v>
      </c>
      <c r="H211" s="15">
        <v>4.79</v>
      </c>
      <c r="I211" s="14"/>
      <c r="J211" s="15">
        <v>8.89</v>
      </c>
      <c r="K211" s="15">
        <v>12.65</v>
      </c>
      <c r="L211" s="15">
        <v>18.75</v>
      </c>
      <c r="M211" s="54"/>
      <c r="N211" s="15">
        <v>40.113865957999998</v>
      </c>
      <c r="O211" s="15">
        <v>131.40651410000001</v>
      </c>
      <c r="P211" s="15" t="s">
        <v>16</v>
      </c>
      <c r="Q211" s="16" t="s">
        <v>13</v>
      </c>
      <c r="R211" s="37" t="s">
        <v>669</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25">
      <c r="B212" s="3"/>
      <c r="C212" s="19" t="s">
        <v>322</v>
      </c>
      <c r="D212" s="17" t="s">
        <v>323</v>
      </c>
      <c r="E212" s="17">
        <v>5</v>
      </c>
      <c r="F212" s="14">
        <v>78.010000000000005</v>
      </c>
      <c r="G212" s="14">
        <v>73.16</v>
      </c>
      <c r="H212" s="14">
        <v>68.31</v>
      </c>
      <c r="I212" s="14"/>
      <c r="J212" s="14">
        <v>79.040000000000006</v>
      </c>
      <c r="K212" s="14">
        <v>88.73</v>
      </c>
      <c r="L212" s="14">
        <v>104.42</v>
      </c>
      <c r="M212" s="54"/>
      <c r="N212" s="14">
        <v>47.585791542999999</v>
      </c>
      <c r="O212" s="31">
        <v>1387.0934548</v>
      </c>
      <c r="P212" s="31" t="s">
        <v>16</v>
      </c>
      <c r="Q212" s="17" t="s">
        <v>13</v>
      </c>
      <c r="R212" s="38" t="s">
        <v>670</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25">
      <c r="B213" s="3"/>
      <c r="C213" s="9" t="s">
        <v>324</v>
      </c>
      <c r="D213" s="16" t="s">
        <v>325</v>
      </c>
      <c r="E213" s="16">
        <v>7</v>
      </c>
      <c r="F213" s="15">
        <v>17.5</v>
      </c>
      <c r="G213" s="15">
        <v>15.91</v>
      </c>
      <c r="H213" s="15">
        <v>14.32</v>
      </c>
      <c r="I213" s="14"/>
      <c r="J213" s="15">
        <v>21.66</v>
      </c>
      <c r="K213" s="15">
        <v>24.83</v>
      </c>
      <c r="L213" s="15">
        <v>29.98</v>
      </c>
      <c r="M213" s="54"/>
      <c r="N213" s="15">
        <v>63.247358235999997</v>
      </c>
      <c r="O213" s="15">
        <v>4.5535501428999998</v>
      </c>
      <c r="P213" s="15" t="s">
        <v>13</v>
      </c>
      <c r="Q213" s="16" t="s">
        <v>16</v>
      </c>
      <c r="R213" s="37" t="s">
        <v>671</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25">
      <c r="B214" s="3"/>
      <c r="C214" s="19" t="s">
        <v>326</v>
      </c>
      <c r="D214" s="17" t="s">
        <v>327</v>
      </c>
      <c r="E214" s="17">
        <v>5</v>
      </c>
      <c r="F214" s="14">
        <v>2.78</v>
      </c>
      <c r="G214" s="14">
        <v>2.17</v>
      </c>
      <c r="H214" s="14">
        <v>1.56</v>
      </c>
      <c r="I214" s="14"/>
      <c r="J214" s="14">
        <v>4.6399999999999997</v>
      </c>
      <c r="K214" s="14">
        <v>5.85</v>
      </c>
      <c r="L214" s="14">
        <v>7.81</v>
      </c>
      <c r="M214" s="54"/>
      <c r="N214" s="14">
        <v>50.960091222000003</v>
      </c>
      <c r="O214" s="31">
        <v>34.350774428999998</v>
      </c>
      <c r="P214" s="31" t="s">
        <v>13</v>
      </c>
      <c r="Q214" s="17" t="s">
        <v>16</v>
      </c>
      <c r="R214" s="38" t="s">
        <v>672</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25">
      <c r="B215" s="3"/>
      <c r="C215" s="9" t="s">
        <v>328</v>
      </c>
      <c r="D215" s="16" t="s">
        <v>329</v>
      </c>
      <c r="E215" s="16">
        <v>9</v>
      </c>
      <c r="F215" s="15">
        <v>29.69</v>
      </c>
      <c r="G215" s="15">
        <v>27.67</v>
      </c>
      <c r="H215" s="15">
        <v>25.66</v>
      </c>
      <c r="I215" s="14"/>
      <c r="J215" s="15">
        <v>33.65</v>
      </c>
      <c r="K215" s="15">
        <v>37.67</v>
      </c>
      <c r="L215" s="15">
        <v>44.19</v>
      </c>
      <c r="M215" s="54"/>
      <c r="N215" s="15">
        <v>65.097276898999993</v>
      </c>
      <c r="O215" s="15">
        <v>231.39037328999999</v>
      </c>
      <c r="P215" s="15" t="s">
        <v>16</v>
      </c>
      <c r="Q215" s="16" t="s">
        <v>16</v>
      </c>
      <c r="R215" s="37" t="s">
        <v>673</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25">
      <c r="B216" s="3"/>
      <c r="C216" s="19" t="s">
        <v>330</v>
      </c>
      <c r="D216" s="17" t="s">
        <v>331</v>
      </c>
      <c r="E216" s="17">
        <v>8</v>
      </c>
      <c r="F216" s="14">
        <v>13.5</v>
      </c>
      <c r="G216" s="14">
        <v>12.39</v>
      </c>
      <c r="H216" s="14">
        <v>11.29</v>
      </c>
      <c r="I216" s="14"/>
      <c r="J216" s="14">
        <v>15.56</v>
      </c>
      <c r="K216" s="14">
        <v>17.760000000000002</v>
      </c>
      <c r="L216" s="14">
        <v>21.32</v>
      </c>
      <c r="M216" s="54"/>
      <c r="N216" s="14">
        <v>58.041165491999998</v>
      </c>
      <c r="O216" s="31">
        <v>8.6310090951999996</v>
      </c>
      <c r="P216" s="31" t="s">
        <v>16</v>
      </c>
      <c r="Q216" s="17" t="s">
        <v>16</v>
      </c>
      <c r="R216" s="38" t="s">
        <v>674</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25">
      <c r="B217" s="3"/>
      <c r="C217" s="9" t="s">
        <v>332</v>
      </c>
      <c r="D217" s="16" t="s">
        <v>333</v>
      </c>
      <c r="E217" s="16">
        <v>5</v>
      </c>
      <c r="F217" s="15">
        <v>22.59</v>
      </c>
      <c r="G217" s="15">
        <v>18.98</v>
      </c>
      <c r="H217" s="15">
        <v>15.37</v>
      </c>
      <c r="I217" s="14"/>
      <c r="J217" s="15">
        <v>31.71</v>
      </c>
      <c r="K217" s="15">
        <v>38.92</v>
      </c>
      <c r="L217" s="15">
        <v>50.59</v>
      </c>
      <c r="M217" s="54"/>
      <c r="N217" s="15">
        <v>58.531340466000003</v>
      </c>
      <c r="O217" s="15">
        <v>59.648812047999996</v>
      </c>
      <c r="P217" s="15" t="s">
        <v>13</v>
      </c>
      <c r="Q217" s="16" t="s">
        <v>16</v>
      </c>
      <c r="R217" s="37" t="s">
        <v>675</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25">
      <c r="B218" s="3"/>
      <c r="C218" s="19" t="s">
        <v>449</v>
      </c>
      <c r="D218" s="17" t="s">
        <v>450</v>
      </c>
      <c r="E218" s="17">
        <v>2</v>
      </c>
      <c r="F218" s="14">
        <v>0.63</v>
      </c>
      <c r="G218" s="14">
        <v>0.24</v>
      </c>
      <c r="H218" s="14">
        <v>-0.13</v>
      </c>
      <c r="I218" s="14"/>
      <c r="J218" s="14">
        <v>0.67</v>
      </c>
      <c r="K218" s="14">
        <v>1.43</v>
      </c>
      <c r="L218" s="14">
        <v>2.67</v>
      </c>
      <c r="M218" s="54"/>
      <c r="N218" s="14">
        <v>24.441641709999999</v>
      </c>
      <c r="O218" s="31">
        <v>2.877029619</v>
      </c>
      <c r="P218" s="31" t="s">
        <v>13</v>
      </c>
      <c r="Q218" s="17" t="s">
        <v>13</v>
      </c>
      <c r="R218" s="38" t="s">
        <v>676</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25">
      <c r="B219" s="3"/>
      <c r="C219" s="9" t="s">
        <v>334</v>
      </c>
      <c r="D219" s="16" t="s">
        <v>335</v>
      </c>
      <c r="E219" s="16">
        <v>2</v>
      </c>
      <c r="F219" s="15">
        <v>13.76</v>
      </c>
      <c r="G219" s="15">
        <v>12.11</v>
      </c>
      <c r="H219" s="15">
        <v>10.47</v>
      </c>
      <c r="I219" s="14"/>
      <c r="J219" s="15">
        <v>14.15</v>
      </c>
      <c r="K219" s="15">
        <v>17.43</v>
      </c>
      <c r="L219" s="15">
        <v>22.74</v>
      </c>
      <c r="M219" s="54"/>
      <c r="N219" s="15">
        <v>38.080068707999999</v>
      </c>
      <c r="O219" s="15">
        <v>16.961076286000001</v>
      </c>
      <c r="P219" s="15" t="s">
        <v>13</v>
      </c>
      <c r="Q219" s="16" t="s">
        <v>13</v>
      </c>
      <c r="R219" s="37" t="s">
        <v>677</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25">
      <c r="B220" s="3"/>
      <c r="C220" s="19" t="s">
        <v>678</v>
      </c>
      <c r="D220" s="17" t="s">
        <v>679</v>
      </c>
      <c r="E220" s="17">
        <v>0</v>
      </c>
      <c r="F220" s="14">
        <v>34.9</v>
      </c>
      <c r="G220" s="14">
        <v>32.479999999999997</v>
      </c>
      <c r="H220" s="14">
        <v>30.07</v>
      </c>
      <c r="I220" s="14"/>
      <c r="J220" s="14">
        <v>36.299999999999997</v>
      </c>
      <c r="K220" s="14">
        <v>41.12</v>
      </c>
      <c r="L220" s="14">
        <v>48.92</v>
      </c>
      <c r="M220" s="54"/>
      <c r="N220" s="14">
        <v>35.332460689999998</v>
      </c>
      <c r="O220" s="31">
        <v>1.1726689323999999</v>
      </c>
      <c r="P220" s="31" t="s">
        <v>13</v>
      </c>
      <c r="Q220" s="17" t="s">
        <v>13</v>
      </c>
      <c r="R220" s="38" t="s">
        <v>680</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25">
      <c r="B221" s="3"/>
      <c r="C221" s="9" t="s">
        <v>336</v>
      </c>
      <c r="D221" s="16" t="s">
        <v>337</v>
      </c>
      <c r="E221" s="16">
        <v>9</v>
      </c>
      <c r="F221" s="15">
        <v>46.27</v>
      </c>
      <c r="G221" s="15">
        <v>42.55</v>
      </c>
      <c r="H221" s="15">
        <v>38.840000000000003</v>
      </c>
      <c r="I221" s="14"/>
      <c r="J221" s="15">
        <v>53.21</v>
      </c>
      <c r="K221" s="15">
        <v>60.63</v>
      </c>
      <c r="L221" s="15">
        <v>72.66</v>
      </c>
      <c r="M221" s="54"/>
      <c r="N221" s="15">
        <v>64.516344615999998</v>
      </c>
      <c r="O221" s="15">
        <v>338.75254181000003</v>
      </c>
      <c r="P221" s="15" t="s">
        <v>16</v>
      </c>
      <c r="Q221" s="16" t="s">
        <v>16</v>
      </c>
      <c r="R221" s="37" t="s">
        <v>681</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25">
      <c r="B222" s="3"/>
      <c r="C222" s="19" t="s">
        <v>338</v>
      </c>
      <c r="D222" s="17" t="s">
        <v>339</v>
      </c>
      <c r="E222" s="17">
        <v>6</v>
      </c>
      <c r="F222" s="14">
        <v>8.0299999999999994</v>
      </c>
      <c r="G222" s="14">
        <v>7.37</v>
      </c>
      <c r="H222" s="14">
        <v>6.71</v>
      </c>
      <c r="I222" s="14"/>
      <c r="J222" s="14">
        <v>9.4499999999999993</v>
      </c>
      <c r="K222" s="14">
        <v>10.76</v>
      </c>
      <c r="L222" s="14">
        <v>12.88</v>
      </c>
      <c r="M222" s="54"/>
      <c r="N222" s="14">
        <v>70.845447467</v>
      </c>
      <c r="O222" s="31">
        <v>2.6543403333</v>
      </c>
      <c r="P222" s="31" t="s">
        <v>13</v>
      </c>
      <c r="Q222" s="17" t="s">
        <v>16</v>
      </c>
      <c r="R222" s="38" t="s">
        <v>682</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25">
      <c r="B223" s="3"/>
      <c r="C223" s="9" t="s">
        <v>340</v>
      </c>
      <c r="D223" s="16" t="s">
        <v>341</v>
      </c>
      <c r="E223" s="16">
        <v>5</v>
      </c>
      <c r="F223" s="15" t="s">
        <v>29</v>
      </c>
      <c r="G223" s="15" t="s">
        <v>29</v>
      </c>
      <c r="H223" s="15" t="s">
        <v>29</v>
      </c>
      <c r="I223" s="14"/>
      <c r="J223" s="15" t="s">
        <v>29</v>
      </c>
      <c r="K223" s="15" t="s">
        <v>29</v>
      </c>
      <c r="L223" s="15" t="s">
        <v>29</v>
      </c>
      <c r="M223" s="54"/>
      <c r="N223" s="15" t="s">
        <v>29</v>
      </c>
      <c r="O223" s="15" t="s">
        <v>29</v>
      </c>
      <c r="P223" s="15" t="s">
        <v>29</v>
      </c>
      <c r="Q223" s="16" t="s">
        <v>29</v>
      </c>
      <c r="R223" s="37" t="s">
        <v>30</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25">
      <c r="B224" s="3"/>
      <c r="C224" s="19" t="s">
        <v>342</v>
      </c>
      <c r="D224" s="17" t="s">
        <v>343</v>
      </c>
      <c r="E224" s="17">
        <v>6</v>
      </c>
      <c r="F224" s="14">
        <v>8.85</v>
      </c>
      <c r="G224" s="14">
        <v>7.18</v>
      </c>
      <c r="H224" s="14">
        <v>5.51</v>
      </c>
      <c r="I224" s="14"/>
      <c r="J224" s="14">
        <v>13.24</v>
      </c>
      <c r="K224" s="14">
        <v>16.57</v>
      </c>
      <c r="L224" s="14">
        <v>21.96</v>
      </c>
      <c r="M224" s="54"/>
      <c r="N224" s="14">
        <v>62.061791892999999</v>
      </c>
      <c r="O224" s="31">
        <v>31.252220714</v>
      </c>
      <c r="P224" s="31" t="s">
        <v>13</v>
      </c>
      <c r="Q224" s="17" t="s">
        <v>16</v>
      </c>
      <c r="R224" s="38" t="s">
        <v>683</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25">
      <c r="B225" s="3"/>
      <c r="C225" s="9" t="s">
        <v>684</v>
      </c>
      <c r="D225" s="16" t="s">
        <v>685</v>
      </c>
      <c r="E225" s="16">
        <v>7</v>
      </c>
      <c r="F225" s="15">
        <v>10.17</v>
      </c>
      <c r="G225" s="15">
        <v>9.9</v>
      </c>
      <c r="H225" s="15">
        <v>9.6300000000000008</v>
      </c>
      <c r="I225" s="14"/>
      <c r="J225" s="15">
        <v>10.41</v>
      </c>
      <c r="K225" s="15">
        <v>10.94</v>
      </c>
      <c r="L225" s="15">
        <v>11.81</v>
      </c>
      <c r="M225" s="54"/>
      <c r="N225" s="15">
        <v>53.641558508999999</v>
      </c>
      <c r="O225" s="15">
        <v>2.1338370533000002</v>
      </c>
      <c r="P225" s="15" t="s">
        <v>16</v>
      </c>
      <c r="Q225" s="16" t="s">
        <v>16</v>
      </c>
      <c r="R225" s="37" t="s">
        <v>686</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25">
      <c r="B226" s="3"/>
      <c r="C226" s="19" t="s">
        <v>451</v>
      </c>
      <c r="D226" s="17" t="s">
        <v>452</v>
      </c>
      <c r="E226" s="17">
        <v>0</v>
      </c>
      <c r="F226" s="14">
        <v>102</v>
      </c>
      <c r="G226" s="14">
        <v>91.46</v>
      </c>
      <c r="H226" s="14">
        <v>80.92</v>
      </c>
      <c r="I226" s="14"/>
      <c r="J226" s="14">
        <v>104.98</v>
      </c>
      <c r="K226" s="14">
        <v>126.05</v>
      </c>
      <c r="L226" s="14">
        <v>160.15</v>
      </c>
      <c r="M226" s="54"/>
      <c r="N226" s="14">
        <v>44.999033715000003</v>
      </c>
      <c r="O226" s="31">
        <v>2.6795214152</v>
      </c>
      <c r="P226" s="31" t="s">
        <v>13</v>
      </c>
      <c r="Q226" s="17" t="s">
        <v>13</v>
      </c>
      <c r="R226" s="38" t="s">
        <v>687</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25">
      <c r="B227" s="3"/>
      <c r="C227" s="9" t="s">
        <v>470</v>
      </c>
      <c r="D227" s="16" t="s">
        <v>471</v>
      </c>
      <c r="E227" s="16">
        <v>9</v>
      </c>
      <c r="F227" s="15">
        <v>177.54</v>
      </c>
      <c r="G227" s="15">
        <v>167.6</v>
      </c>
      <c r="H227" s="15">
        <v>157.66999999999999</v>
      </c>
      <c r="I227" s="14"/>
      <c r="J227" s="15">
        <v>203.69</v>
      </c>
      <c r="K227" s="15">
        <v>223.55</v>
      </c>
      <c r="L227" s="15">
        <v>255.7</v>
      </c>
      <c r="M227" s="54"/>
      <c r="N227" s="15">
        <v>61.896063568999999</v>
      </c>
      <c r="O227" s="15">
        <v>3.0000540976000001</v>
      </c>
      <c r="P227" s="15" t="s">
        <v>16</v>
      </c>
      <c r="Q227" s="16" t="s">
        <v>16</v>
      </c>
      <c r="R227" s="37" t="s">
        <v>688</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25">
      <c r="B228" s="3"/>
      <c r="C228" s="19" t="s">
        <v>689</v>
      </c>
      <c r="D228" s="17" t="s">
        <v>690</v>
      </c>
      <c r="E228" s="17">
        <v>3</v>
      </c>
      <c r="F228" s="14">
        <v>38.89</v>
      </c>
      <c r="G228" s="14">
        <v>34.840000000000003</v>
      </c>
      <c r="H228" s="14">
        <v>30.8</v>
      </c>
      <c r="I228" s="14"/>
      <c r="J228" s="14">
        <v>40.49</v>
      </c>
      <c r="K228" s="14">
        <v>48.57</v>
      </c>
      <c r="L228" s="14">
        <v>61.66</v>
      </c>
      <c r="M228" s="54"/>
      <c r="N228" s="14">
        <v>39.291344913000003</v>
      </c>
      <c r="O228" s="31">
        <v>1.5409642419</v>
      </c>
      <c r="P228" s="31" t="s">
        <v>16</v>
      </c>
      <c r="Q228" s="17" t="s">
        <v>13</v>
      </c>
      <c r="R228" s="38" t="s">
        <v>691</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25">
      <c r="B229" s="3"/>
      <c r="C229" s="9" t="s">
        <v>366</v>
      </c>
      <c r="D229" s="16" t="s">
        <v>344</v>
      </c>
      <c r="E229" s="16">
        <v>5</v>
      </c>
      <c r="F229" s="15">
        <v>72.010000000000005</v>
      </c>
      <c r="G229" s="15">
        <v>64.430000000000007</v>
      </c>
      <c r="H229" s="15">
        <v>56.86</v>
      </c>
      <c r="I229" s="14"/>
      <c r="J229" s="15">
        <v>92.35</v>
      </c>
      <c r="K229" s="15">
        <v>107.49</v>
      </c>
      <c r="L229" s="15">
        <v>131.99</v>
      </c>
      <c r="M229" s="54"/>
      <c r="N229" s="15">
        <v>50.354120139999999</v>
      </c>
      <c r="O229" s="15">
        <v>11.860740722000001</v>
      </c>
      <c r="P229" s="15" t="s">
        <v>13</v>
      </c>
      <c r="Q229" s="16" t="s">
        <v>16</v>
      </c>
      <c r="R229" s="37" t="s">
        <v>692</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25">
      <c r="B230" s="3"/>
      <c r="C230" s="19" t="s">
        <v>367</v>
      </c>
      <c r="D230" s="17" t="s">
        <v>345</v>
      </c>
      <c r="E230" s="17">
        <v>6</v>
      </c>
      <c r="F230" s="14">
        <v>25.72</v>
      </c>
      <c r="G230" s="14">
        <v>21.78</v>
      </c>
      <c r="H230" s="14">
        <v>17.84</v>
      </c>
      <c r="I230" s="14"/>
      <c r="J230" s="14">
        <v>35.56</v>
      </c>
      <c r="K230" s="14">
        <v>43.43</v>
      </c>
      <c r="L230" s="14">
        <v>56.17</v>
      </c>
      <c r="M230" s="54"/>
      <c r="N230" s="14">
        <v>56.704781998999998</v>
      </c>
      <c r="O230" s="31">
        <v>7.1619945095000004</v>
      </c>
      <c r="P230" s="31" t="s">
        <v>13</v>
      </c>
      <c r="Q230" s="17" t="s">
        <v>16</v>
      </c>
      <c r="R230" s="38" t="s">
        <v>693</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25">
      <c r="B231" s="3"/>
      <c r="C231" s="9" t="s">
        <v>368</v>
      </c>
      <c r="D231" s="16" t="s">
        <v>369</v>
      </c>
      <c r="E231" s="16">
        <v>6</v>
      </c>
      <c r="F231" s="15">
        <v>41.51</v>
      </c>
      <c r="G231" s="15">
        <v>37.119999999999997</v>
      </c>
      <c r="H231" s="15">
        <v>32.729999999999997</v>
      </c>
      <c r="I231" s="14"/>
      <c r="J231" s="15">
        <v>53</v>
      </c>
      <c r="K231" s="15">
        <v>61.77</v>
      </c>
      <c r="L231" s="15">
        <v>75.97</v>
      </c>
      <c r="M231" s="54"/>
      <c r="N231" s="15">
        <v>52.905839884000002</v>
      </c>
      <c r="O231" s="15">
        <v>18.731522962</v>
      </c>
      <c r="P231" s="15" t="s">
        <v>13</v>
      </c>
      <c r="Q231" s="16" t="s">
        <v>16</v>
      </c>
      <c r="R231" s="37" t="s">
        <v>694</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25">
      <c r="B232" s="3"/>
      <c r="C232" s="19" t="s">
        <v>430</v>
      </c>
      <c r="D232" s="17" t="s">
        <v>431</v>
      </c>
      <c r="E232" s="17">
        <v>5</v>
      </c>
      <c r="F232" s="14">
        <v>37.909999999999997</v>
      </c>
      <c r="G232" s="14">
        <v>31.62</v>
      </c>
      <c r="H232" s="14">
        <v>25.33</v>
      </c>
      <c r="I232" s="14"/>
      <c r="J232" s="14">
        <v>38.700000000000003</v>
      </c>
      <c r="K232" s="14">
        <v>51.27</v>
      </c>
      <c r="L232" s="14">
        <v>71.61</v>
      </c>
      <c r="M232" s="54"/>
      <c r="N232" s="14">
        <v>44.533907190000001</v>
      </c>
      <c r="O232" s="31">
        <v>8.5328913748000002</v>
      </c>
      <c r="P232" s="31" t="s">
        <v>16</v>
      </c>
      <c r="Q232" s="17" t="s">
        <v>13</v>
      </c>
      <c r="R232" s="38" t="s">
        <v>695</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25">
      <c r="B233" s="3"/>
      <c r="C233" s="9" t="s">
        <v>346</v>
      </c>
      <c r="D233" s="16" t="s">
        <v>347</v>
      </c>
      <c r="E233" s="16">
        <v>9</v>
      </c>
      <c r="F233" s="15">
        <v>147.78</v>
      </c>
      <c r="G233" s="15">
        <v>141.06</v>
      </c>
      <c r="H233" s="15">
        <v>134.35</v>
      </c>
      <c r="I233" s="14"/>
      <c r="J233" s="15">
        <v>148.78</v>
      </c>
      <c r="K233" s="15">
        <v>162.19999999999999</v>
      </c>
      <c r="L233" s="15">
        <v>183.92</v>
      </c>
      <c r="M233" s="54"/>
      <c r="N233" s="15">
        <v>67.328757662000001</v>
      </c>
      <c r="O233" s="15">
        <v>6.1426885238000004</v>
      </c>
      <c r="P233" s="15" t="s">
        <v>16</v>
      </c>
      <c r="Q233" s="16" t="s">
        <v>16</v>
      </c>
      <c r="R233" s="37" t="s">
        <v>696</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25">
      <c r="B234" s="3"/>
      <c r="C234" s="19" t="s">
        <v>472</v>
      </c>
      <c r="D234" s="17" t="s">
        <v>473</v>
      </c>
      <c r="E234" s="17">
        <v>6</v>
      </c>
      <c r="F234" s="14">
        <v>125.86</v>
      </c>
      <c r="G234" s="14">
        <v>117.68</v>
      </c>
      <c r="H234" s="14">
        <v>109.5</v>
      </c>
      <c r="I234" s="14"/>
      <c r="J234" s="14">
        <v>143.85</v>
      </c>
      <c r="K234" s="14">
        <v>160.19999999999999</v>
      </c>
      <c r="L234" s="14">
        <v>186.66</v>
      </c>
      <c r="M234" s="54"/>
      <c r="N234" s="14">
        <v>65.604369315</v>
      </c>
      <c r="O234" s="31">
        <v>1.5191954524</v>
      </c>
      <c r="P234" s="31" t="s">
        <v>13</v>
      </c>
      <c r="Q234" s="17" t="s">
        <v>16</v>
      </c>
      <c r="R234" s="38" t="s">
        <v>697</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25">
      <c r="B235" s="3"/>
      <c r="C235" s="9" t="s">
        <v>370</v>
      </c>
      <c r="D235" s="16" t="s">
        <v>348</v>
      </c>
      <c r="E235" s="16">
        <v>9</v>
      </c>
      <c r="F235" s="15">
        <v>169.9</v>
      </c>
      <c r="G235" s="15">
        <v>160.28</v>
      </c>
      <c r="H235" s="15">
        <v>150.66</v>
      </c>
      <c r="I235" s="14"/>
      <c r="J235" s="15">
        <v>195.73</v>
      </c>
      <c r="K235" s="15">
        <v>214.96</v>
      </c>
      <c r="L235" s="15">
        <v>246.08</v>
      </c>
      <c r="M235" s="54"/>
      <c r="N235" s="15">
        <v>62.737924434</v>
      </c>
      <c r="O235" s="15">
        <v>492.4288067</v>
      </c>
      <c r="P235" s="15" t="s">
        <v>16</v>
      </c>
      <c r="Q235" s="16" t="s">
        <v>16</v>
      </c>
      <c r="R235" s="37" t="s">
        <v>698</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25">
      <c r="B236" s="3"/>
      <c r="C236" s="19" t="s">
        <v>432</v>
      </c>
      <c r="D236" s="17" t="s">
        <v>433</v>
      </c>
      <c r="E236" s="17">
        <v>5</v>
      </c>
      <c r="F236" s="14">
        <v>119.79</v>
      </c>
      <c r="G236" s="14">
        <v>98.02</v>
      </c>
      <c r="H236" s="14">
        <v>76.25</v>
      </c>
      <c r="I236" s="14"/>
      <c r="J236" s="14">
        <v>125.49</v>
      </c>
      <c r="K236" s="14">
        <v>169.02</v>
      </c>
      <c r="L236" s="14">
        <v>239.46</v>
      </c>
      <c r="M236" s="54"/>
      <c r="N236" s="14">
        <v>47.333393397999998</v>
      </c>
      <c r="O236" s="31">
        <v>3.783668971</v>
      </c>
      <c r="P236" s="31" t="s">
        <v>16</v>
      </c>
      <c r="Q236" s="17" t="s">
        <v>13</v>
      </c>
      <c r="R236" s="38" t="s">
        <v>699</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25">
      <c r="B237" s="3"/>
      <c r="C237" s="9" t="s">
        <v>388</v>
      </c>
      <c r="D237" s="16" t="s">
        <v>389</v>
      </c>
      <c r="E237" s="16">
        <v>7</v>
      </c>
      <c r="F237" s="15">
        <v>436.51</v>
      </c>
      <c r="G237" s="15">
        <v>415.47</v>
      </c>
      <c r="H237" s="15">
        <v>394.43</v>
      </c>
      <c r="I237" s="14"/>
      <c r="J237" s="15">
        <v>442.34</v>
      </c>
      <c r="K237" s="15">
        <v>484.41</v>
      </c>
      <c r="L237" s="15">
        <v>552.5</v>
      </c>
      <c r="M237" s="54"/>
      <c r="N237" s="15">
        <v>60.753113024999998</v>
      </c>
      <c r="O237" s="15">
        <v>55.130021718000002</v>
      </c>
      <c r="P237" s="15" t="s">
        <v>16</v>
      </c>
      <c r="Q237" s="16" t="s">
        <v>16</v>
      </c>
      <c r="R237" s="37" t="s">
        <v>474</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25">
      <c r="B238" s="3"/>
      <c r="C238" s="19" t="s">
        <v>390</v>
      </c>
      <c r="D238" s="17" t="s">
        <v>391</v>
      </c>
      <c r="E238" s="17">
        <v>6</v>
      </c>
      <c r="F238" s="14">
        <v>108.08</v>
      </c>
      <c r="G238" s="14">
        <v>101.07</v>
      </c>
      <c r="H238" s="14">
        <v>94.07</v>
      </c>
      <c r="I238" s="14"/>
      <c r="J238" s="14">
        <v>126.4</v>
      </c>
      <c r="K238" s="14">
        <v>140.4</v>
      </c>
      <c r="L238" s="14">
        <v>163.06</v>
      </c>
      <c r="M238" s="54"/>
      <c r="N238" s="14">
        <v>59.420082268000002</v>
      </c>
      <c r="O238" s="31">
        <v>261.77686219000003</v>
      </c>
      <c r="P238" s="31" t="s">
        <v>13</v>
      </c>
      <c r="Q238" s="17" t="s">
        <v>16</v>
      </c>
      <c r="R238" s="38" t="s">
        <v>700</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25">
      <c r="B239" s="3"/>
      <c r="C239" s="9" t="s">
        <v>392</v>
      </c>
      <c r="D239" s="16" t="s">
        <v>393</v>
      </c>
      <c r="E239" s="16">
        <v>9</v>
      </c>
      <c r="F239" s="15">
        <v>178.33</v>
      </c>
      <c r="G239" s="15">
        <v>168.29</v>
      </c>
      <c r="H239" s="15">
        <v>158.25</v>
      </c>
      <c r="I239" s="14"/>
      <c r="J239" s="15">
        <v>205.42</v>
      </c>
      <c r="K239" s="15">
        <v>225.49</v>
      </c>
      <c r="L239" s="15">
        <v>257.97000000000003</v>
      </c>
      <c r="M239" s="54"/>
      <c r="N239" s="15">
        <v>62.50912452</v>
      </c>
      <c r="O239" s="15">
        <v>61.868604008000005</v>
      </c>
      <c r="P239" s="15" t="s">
        <v>16</v>
      </c>
      <c r="Q239" s="16" t="s">
        <v>16</v>
      </c>
      <c r="R239" s="37" t="s">
        <v>701</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25">
      <c r="B240" s="3"/>
      <c r="C240" s="19" t="s">
        <v>394</v>
      </c>
      <c r="D240" s="17" t="s">
        <v>395</v>
      </c>
      <c r="E240" s="17">
        <v>9</v>
      </c>
      <c r="F240" s="14">
        <v>125.39</v>
      </c>
      <c r="G240" s="14">
        <v>118.42</v>
      </c>
      <c r="H240" s="14">
        <v>111.46</v>
      </c>
      <c r="I240" s="14"/>
      <c r="J240" s="14">
        <v>142.37</v>
      </c>
      <c r="K240" s="14">
        <v>156.29</v>
      </c>
      <c r="L240" s="14">
        <v>178.82</v>
      </c>
      <c r="M240" s="54"/>
      <c r="N240" s="14">
        <v>64.644035232999997</v>
      </c>
      <c r="O240" s="31">
        <v>17.335400405000001</v>
      </c>
      <c r="P240" s="31" t="s">
        <v>16</v>
      </c>
      <c r="Q240" s="17" t="s">
        <v>16</v>
      </c>
      <c r="R240" s="38" t="s">
        <v>702</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25">
      <c r="B241" s="3"/>
      <c r="C241" s="9" t="s">
        <v>434</v>
      </c>
      <c r="D241" s="16" t="s">
        <v>435</v>
      </c>
      <c r="E241" s="16">
        <v>10</v>
      </c>
      <c r="F241" s="15">
        <v>175.21</v>
      </c>
      <c r="G241" s="15">
        <v>162.51</v>
      </c>
      <c r="H241" s="15">
        <v>149.82</v>
      </c>
      <c r="I241" s="14"/>
      <c r="J241" s="15">
        <v>205.98</v>
      </c>
      <c r="K241" s="15">
        <v>231.36</v>
      </c>
      <c r="L241" s="15">
        <v>272.43</v>
      </c>
      <c r="M241" s="54"/>
      <c r="N241" s="15">
        <v>67.924901118999998</v>
      </c>
      <c r="O241" s="15">
        <v>7.2640883467000004</v>
      </c>
      <c r="P241" s="15" t="s">
        <v>16</v>
      </c>
      <c r="Q241" s="16" t="s">
        <v>16</v>
      </c>
      <c r="R241" s="37" t="s">
        <v>703</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25">
      <c r="B242" s="3"/>
      <c r="C242" s="19" t="s">
        <v>396</v>
      </c>
      <c r="D242" s="17" t="s">
        <v>397</v>
      </c>
      <c r="E242" s="17">
        <v>9</v>
      </c>
      <c r="F242" s="14">
        <v>72.209999999999994</v>
      </c>
      <c r="G242" s="14">
        <v>68</v>
      </c>
      <c r="H242" s="14">
        <v>63.8</v>
      </c>
      <c r="I242" s="14"/>
      <c r="J242" s="14">
        <v>73.16</v>
      </c>
      <c r="K242" s="14">
        <v>81.56</v>
      </c>
      <c r="L242" s="14">
        <v>95.16</v>
      </c>
      <c r="M242" s="54"/>
      <c r="N242" s="14">
        <v>57.567469783999996</v>
      </c>
      <c r="O242" s="31">
        <v>15.251495519000001</v>
      </c>
      <c r="P242" s="31" t="s">
        <v>16</v>
      </c>
      <c r="Q242" s="17" t="s">
        <v>16</v>
      </c>
      <c r="R242" s="38" t="s">
        <v>704</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25">
      <c r="B243" s="3"/>
      <c r="C243" s="9" t="s">
        <v>398</v>
      </c>
      <c r="D243" s="16" t="s">
        <v>399</v>
      </c>
      <c r="E243" s="16">
        <v>9</v>
      </c>
      <c r="F243" s="15">
        <v>53.12</v>
      </c>
      <c r="G243" s="15">
        <v>50.52</v>
      </c>
      <c r="H243" s="15">
        <v>47.92</v>
      </c>
      <c r="I243" s="14"/>
      <c r="J243" s="15">
        <v>53.86</v>
      </c>
      <c r="K243" s="15">
        <v>59.05</v>
      </c>
      <c r="L243" s="15">
        <v>67.459999999999994</v>
      </c>
      <c r="M243" s="54"/>
      <c r="N243" s="15">
        <v>60.422012881000001</v>
      </c>
      <c r="O243" s="15">
        <v>9.8459807505000008</v>
      </c>
      <c r="P243" s="15" t="s">
        <v>16</v>
      </c>
      <c r="Q243" s="16" t="s">
        <v>16</v>
      </c>
      <c r="R243" s="37" t="s">
        <v>705</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25">
      <c r="B244" s="3"/>
      <c r="C244" s="19" t="s">
        <v>400</v>
      </c>
      <c r="D244" s="17" t="s">
        <v>401</v>
      </c>
      <c r="E244" s="17">
        <v>7</v>
      </c>
      <c r="F244" s="14">
        <v>115.37</v>
      </c>
      <c r="G244" s="14">
        <v>105.3</v>
      </c>
      <c r="H244" s="14">
        <v>95.24</v>
      </c>
      <c r="I244" s="14"/>
      <c r="J244" s="14">
        <v>122.25</v>
      </c>
      <c r="K244" s="14">
        <v>142.37</v>
      </c>
      <c r="L244" s="14">
        <v>174.93</v>
      </c>
      <c r="M244" s="54"/>
      <c r="N244" s="14">
        <v>55.393451155000001</v>
      </c>
      <c r="O244" s="31">
        <v>12.195130880999999</v>
      </c>
      <c r="P244" s="31" t="s">
        <v>16</v>
      </c>
      <c r="Q244" s="17" t="s">
        <v>16</v>
      </c>
      <c r="R244" s="38" t="s">
        <v>706</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25">
      <c r="B245" s="3"/>
      <c r="C245" s="9" t="s">
        <v>402</v>
      </c>
      <c r="D245" s="16" t="s">
        <v>403</v>
      </c>
      <c r="E245" s="16">
        <v>5</v>
      </c>
      <c r="F245" s="15">
        <v>81.069999999999993</v>
      </c>
      <c r="G245" s="15">
        <v>72.88</v>
      </c>
      <c r="H245" s="15">
        <v>64.7</v>
      </c>
      <c r="I245" s="14"/>
      <c r="J245" s="15">
        <v>103.98</v>
      </c>
      <c r="K245" s="15">
        <v>120.34</v>
      </c>
      <c r="L245" s="15">
        <v>146.82</v>
      </c>
      <c r="M245" s="54"/>
      <c r="N245" s="15">
        <v>54.343001979</v>
      </c>
      <c r="O245" s="15">
        <v>2.1490426986000002</v>
      </c>
      <c r="P245" s="15" t="s">
        <v>13</v>
      </c>
      <c r="Q245" s="16" t="s">
        <v>16</v>
      </c>
      <c r="R245" s="37" t="s">
        <v>707</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25">
      <c r="B246" s="3"/>
      <c r="C246" s="19" t="s">
        <v>404</v>
      </c>
      <c r="D246" s="17" t="s">
        <v>405</v>
      </c>
      <c r="E246" s="17">
        <v>5</v>
      </c>
      <c r="F246" s="14">
        <v>19.399999999999999</v>
      </c>
      <c r="G246" s="14">
        <v>17.39</v>
      </c>
      <c r="H246" s="14">
        <v>15.38</v>
      </c>
      <c r="I246" s="14"/>
      <c r="J246" s="14">
        <v>24.77</v>
      </c>
      <c r="K246" s="14">
        <v>28.78</v>
      </c>
      <c r="L246" s="14">
        <v>35.270000000000003</v>
      </c>
      <c r="M246" s="54"/>
      <c r="N246" s="14">
        <v>50.521143174999999</v>
      </c>
      <c r="O246" s="31">
        <v>4.7150261452000004</v>
      </c>
      <c r="P246" s="31" t="s">
        <v>13</v>
      </c>
      <c r="Q246" s="17" t="s">
        <v>16</v>
      </c>
      <c r="R246" s="38" t="s">
        <v>708</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25">
      <c r="B247" s="3"/>
      <c r="C247" s="9" t="s">
        <v>406</v>
      </c>
      <c r="D247" s="16" t="s">
        <v>407</v>
      </c>
      <c r="E247" s="16">
        <v>7</v>
      </c>
      <c r="F247" s="15" t="s">
        <v>29</v>
      </c>
      <c r="G247" s="15" t="s">
        <v>29</v>
      </c>
      <c r="H247" s="15" t="s">
        <v>29</v>
      </c>
      <c r="I247" s="14"/>
      <c r="J247" s="15" t="s">
        <v>29</v>
      </c>
      <c r="K247" s="15" t="s">
        <v>29</v>
      </c>
      <c r="L247" s="15" t="s">
        <v>29</v>
      </c>
      <c r="M247" s="54"/>
      <c r="N247" s="15" t="s">
        <v>29</v>
      </c>
      <c r="O247" s="15" t="s">
        <v>29</v>
      </c>
      <c r="P247" s="15" t="s">
        <v>29</v>
      </c>
      <c r="Q247" s="16" t="s">
        <v>29</v>
      </c>
      <c r="R247" s="37" t="s">
        <v>30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25">
      <c r="B248" s="3"/>
      <c r="C248" s="19" t="s">
        <v>408</v>
      </c>
      <c r="D248" s="17" t="s">
        <v>409</v>
      </c>
      <c r="E248" s="17">
        <v>9</v>
      </c>
      <c r="F248" s="14">
        <v>17.77</v>
      </c>
      <c r="G248" s="14">
        <v>16.75</v>
      </c>
      <c r="H248" s="14">
        <v>15.73</v>
      </c>
      <c r="I248" s="14"/>
      <c r="J248" s="14">
        <v>20.48</v>
      </c>
      <c r="K248" s="14">
        <v>22.51</v>
      </c>
      <c r="L248" s="14">
        <v>25.8</v>
      </c>
      <c r="M248" s="54"/>
      <c r="N248" s="14">
        <v>62.393914293000002</v>
      </c>
      <c r="O248" s="31">
        <v>6.5141624362000004</v>
      </c>
      <c r="P248" s="31" t="s">
        <v>16</v>
      </c>
      <c r="Q248" s="17" t="s">
        <v>16</v>
      </c>
      <c r="R248" s="38" t="s">
        <v>709</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25">
      <c r="B249" s="3"/>
      <c r="C249" s="9" t="s">
        <v>410</v>
      </c>
      <c r="D249" s="16" t="s">
        <v>411</v>
      </c>
      <c r="E249" s="16">
        <v>8</v>
      </c>
      <c r="F249" s="15">
        <v>21.23</v>
      </c>
      <c r="G249" s="15">
        <v>19.59</v>
      </c>
      <c r="H249" s="15">
        <v>17.95</v>
      </c>
      <c r="I249" s="14"/>
      <c r="J249" s="15">
        <v>22.04</v>
      </c>
      <c r="K249" s="15">
        <v>25.31</v>
      </c>
      <c r="L249" s="15">
        <v>30.61</v>
      </c>
      <c r="M249" s="54"/>
      <c r="N249" s="15">
        <v>50.218168945000002</v>
      </c>
      <c r="O249" s="15">
        <v>23.955288511999999</v>
      </c>
      <c r="P249" s="15" t="s">
        <v>16</v>
      </c>
      <c r="Q249" s="16" t="s">
        <v>16</v>
      </c>
      <c r="R249" s="37" t="s">
        <v>710</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25">
      <c r="B250" s="3"/>
      <c r="C250" s="19" t="s">
        <v>412</v>
      </c>
      <c r="D250" s="17" t="s">
        <v>413</v>
      </c>
      <c r="E250" s="17">
        <v>6</v>
      </c>
      <c r="F250" s="14">
        <v>22.27</v>
      </c>
      <c r="G250" s="14">
        <v>19.8</v>
      </c>
      <c r="H250" s="14">
        <v>17.329999999999998</v>
      </c>
      <c r="I250" s="14"/>
      <c r="J250" s="14">
        <v>29.4</v>
      </c>
      <c r="K250" s="14">
        <v>34.33</v>
      </c>
      <c r="L250" s="14">
        <v>42.32</v>
      </c>
      <c r="M250" s="54"/>
      <c r="N250" s="14">
        <v>52.286665231000001</v>
      </c>
      <c r="O250" s="31">
        <v>74.533182979999992</v>
      </c>
      <c r="P250" s="31" t="s">
        <v>13</v>
      </c>
      <c r="Q250" s="17" t="s">
        <v>16</v>
      </c>
      <c r="R250" s="38" t="s">
        <v>711</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25">
      <c r="B251" s="3"/>
      <c r="C251" s="9" t="s">
        <v>443</v>
      </c>
      <c r="D251" s="16" t="s">
        <v>444</v>
      </c>
      <c r="E251" s="16">
        <v>5</v>
      </c>
      <c r="F251" s="15">
        <v>48.3</v>
      </c>
      <c r="G251" s="15">
        <v>43.08</v>
      </c>
      <c r="H251" s="15">
        <v>37.86</v>
      </c>
      <c r="I251" s="14"/>
      <c r="J251" s="15">
        <v>63.44</v>
      </c>
      <c r="K251" s="15">
        <v>73.87</v>
      </c>
      <c r="L251" s="15">
        <v>90.76</v>
      </c>
      <c r="M251" s="54"/>
      <c r="N251" s="15">
        <v>53.855515949999997</v>
      </c>
      <c r="O251" s="15">
        <v>34.099878820000001</v>
      </c>
      <c r="P251" s="15" t="s">
        <v>13</v>
      </c>
      <c r="Q251" s="16" t="s">
        <v>16</v>
      </c>
      <c r="R251" s="37" t="s">
        <v>712</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25">
      <c r="B252" s="3"/>
      <c r="C252" s="19"/>
      <c r="D252" s="17"/>
      <c r="E252" s="17"/>
      <c r="F252" s="14"/>
      <c r="G252" s="14"/>
      <c r="H252" s="14"/>
      <c r="I252" s="14"/>
      <c r="J252" s="14"/>
      <c r="K252" s="14"/>
      <c r="L252" s="14"/>
      <c r="M252" s="54"/>
      <c r="N252" s="14"/>
      <c r="O252" s="31"/>
      <c r="P252" s="31"/>
      <c r="Q252" s="17"/>
      <c r="R252" s="38"/>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25">
      <c r="B253" s="3"/>
      <c r="C253" s="9"/>
      <c r="D253" s="16"/>
      <c r="E253" s="16"/>
      <c r="F253" s="15"/>
      <c r="G253" s="15"/>
      <c r="H253" s="15"/>
      <c r="I253" s="14"/>
      <c r="J253" s="15"/>
      <c r="K253" s="15"/>
      <c r="L253" s="15"/>
      <c r="M253" s="54"/>
      <c r="N253" s="15"/>
      <c r="O253" s="15"/>
      <c r="P253" s="15"/>
      <c r="Q253" s="16"/>
      <c r="R253" s="37"/>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25">
      <c r="B254" s="3"/>
      <c r="C254" s="19"/>
      <c r="D254" s="17"/>
      <c r="E254" s="17"/>
      <c r="F254" s="14"/>
      <c r="G254" s="14"/>
      <c r="H254" s="14"/>
      <c r="I254" s="14"/>
      <c r="J254" s="14"/>
      <c r="K254" s="14"/>
      <c r="L254" s="14"/>
      <c r="M254" s="54"/>
      <c r="N254" s="14"/>
      <c r="O254" s="31"/>
      <c r="P254" s="31"/>
      <c r="Q254" s="17"/>
      <c r="R254" s="38"/>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25">
      <c r="B255" s="3"/>
      <c r="C255" s="9"/>
      <c r="D255" s="16"/>
      <c r="E255" s="16"/>
      <c r="F255" s="15"/>
      <c r="G255" s="15"/>
      <c r="H255" s="15"/>
      <c r="I255" s="14"/>
      <c r="J255" s="15"/>
      <c r="K255" s="15"/>
      <c r="L255" s="15"/>
      <c r="M255" s="54"/>
      <c r="N255" s="15"/>
      <c r="O255" s="15"/>
      <c r="P255" s="15"/>
      <c r="Q255" s="16"/>
      <c r="R255" s="37"/>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25">
      <c r="B256" s="3"/>
      <c r="C256" s="19"/>
      <c r="D256" s="17"/>
      <c r="E256" s="17"/>
      <c r="F256" s="14"/>
      <c r="G256" s="14"/>
      <c r="H256" s="14"/>
      <c r="I256" s="14"/>
      <c r="J256" s="14"/>
      <c r="K256" s="14"/>
      <c r="L256" s="14"/>
      <c r="M256" s="54"/>
      <c r="N256" s="14"/>
      <c r="O256" s="31"/>
      <c r="P256" s="31"/>
      <c r="Q256" s="17"/>
      <c r="R256" s="38"/>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25">
      <c r="B257" s="3"/>
      <c r="C257" s="9"/>
      <c r="D257" s="16"/>
      <c r="E257" s="16"/>
      <c r="F257" s="15"/>
      <c r="G257" s="15"/>
      <c r="H257" s="15"/>
      <c r="I257" s="14"/>
      <c r="J257" s="15"/>
      <c r="K257" s="15"/>
      <c r="L257" s="15"/>
      <c r="M257" s="54"/>
      <c r="N257" s="15"/>
      <c r="O257" s="15"/>
      <c r="P257" s="15"/>
      <c r="Q257" s="16"/>
      <c r="R257" s="37"/>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25">
      <c r="B258" s="3"/>
      <c r="C258" s="19"/>
      <c r="D258" s="17"/>
      <c r="E258" s="17"/>
      <c r="F258" s="14"/>
      <c r="G258" s="14"/>
      <c r="H258" s="14"/>
      <c r="I258" s="14"/>
      <c r="J258" s="14"/>
      <c r="K258" s="14"/>
      <c r="L258" s="14"/>
      <c r="M258" s="54"/>
      <c r="N258" s="14"/>
      <c r="O258" s="31"/>
      <c r="P258" s="31"/>
      <c r="Q258" s="17"/>
      <c r="R258" s="38"/>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25">
      <c r="B259" s="3"/>
      <c r="C259" s="9"/>
      <c r="D259" s="16"/>
      <c r="E259" s="16"/>
      <c r="F259" s="15"/>
      <c r="G259" s="15"/>
      <c r="H259" s="15"/>
      <c r="I259" s="14"/>
      <c r="J259" s="15"/>
      <c r="K259" s="15"/>
      <c r="L259" s="15"/>
      <c r="M259" s="54"/>
      <c r="N259" s="15"/>
      <c r="O259" s="15"/>
      <c r="P259" s="15"/>
      <c r="Q259" s="16"/>
      <c r="R259" s="37"/>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25">
      <c r="B260" s="3"/>
      <c r="C260" s="19"/>
      <c r="D260" s="17"/>
      <c r="E260" s="17"/>
      <c r="F260" s="14"/>
      <c r="G260" s="14"/>
      <c r="H260" s="14"/>
      <c r="I260" s="14"/>
      <c r="J260" s="14"/>
      <c r="K260" s="14"/>
      <c r="L260" s="14"/>
      <c r="M260" s="54"/>
      <c r="N260" s="14"/>
      <c r="O260" s="31"/>
      <c r="P260" s="31"/>
      <c r="Q260" s="17"/>
      <c r="R260" s="38"/>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25">
      <c r="B261" s="3"/>
      <c r="C261" s="9"/>
      <c r="D261" s="16"/>
      <c r="E261" s="16"/>
      <c r="F261" s="15"/>
      <c r="G261" s="15"/>
      <c r="H261" s="15"/>
      <c r="I261" s="14"/>
      <c r="J261" s="15"/>
      <c r="K261" s="15"/>
      <c r="L261" s="15"/>
      <c r="M261" s="54"/>
      <c r="N261" s="15"/>
      <c r="O261" s="15"/>
      <c r="P261" s="15"/>
      <c r="Q261" s="16"/>
      <c r="R261" s="37"/>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25">
      <c r="B262" s="3"/>
      <c r="C262" s="19"/>
      <c r="D262" s="17"/>
      <c r="E262" s="17"/>
      <c r="F262" s="14"/>
      <c r="G262" s="14"/>
      <c r="H262" s="14"/>
      <c r="I262" s="14"/>
      <c r="J262" s="14"/>
      <c r="K262" s="14"/>
      <c r="L262" s="14"/>
      <c r="M262" s="54"/>
      <c r="N262" s="14"/>
      <c r="O262" s="31"/>
      <c r="P262" s="31"/>
      <c r="Q262" s="17"/>
      <c r="R262" s="38"/>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25">
      <c r="B263" s="3"/>
      <c r="C263" s="9"/>
      <c r="D263" s="16"/>
      <c r="E263" s="16"/>
      <c r="F263" s="15"/>
      <c r="G263" s="15"/>
      <c r="H263" s="15"/>
      <c r="I263" s="14"/>
      <c r="J263" s="15"/>
      <c r="K263" s="15"/>
      <c r="L263" s="15"/>
      <c r="M263" s="54"/>
      <c r="N263" s="15"/>
      <c r="O263" s="15"/>
      <c r="P263" s="15"/>
      <c r="Q263" s="16"/>
      <c r="R263" s="37"/>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25">
      <c r="B264" s="3"/>
      <c r="C264" s="19"/>
      <c r="D264" s="17"/>
      <c r="E264" s="17"/>
      <c r="F264" s="14"/>
      <c r="G264" s="14"/>
      <c r="H264" s="14"/>
      <c r="I264" s="14"/>
      <c r="J264" s="14"/>
      <c r="K264" s="14"/>
      <c r="L264" s="14"/>
      <c r="M264" s="54"/>
      <c r="N264" s="14"/>
      <c r="O264" s="31"/>
      <c r="P264" s="31"/>
      <c r="Q264" s="17"/>
      <c r="R264" s="38"/>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25">
      <c r="B265" s="3"/>
      <c r="C265" s="9"/>
      <c r="D265" s="16"/>
      <c r="E265" s="16"/>
      <c r="F265" s="15"/>
      <c r="G265" s="15"/>
      <c r="H265" s="15"/>
      <c r="I265" s="14"/>
      <c r="J265" s="15"/>
      <c r="K265" s="15"/>
      <c r="L265" s="15"/>
      <c r="M265" s="54"/>
      <c r="N265" s="15"/>
      <c r="O265" s="15"/>
      <c r="P265" s="15"/>
      <c r="Q265" s="16"/>
      <c r="R265" s="37"/>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25">
      <c r="B266" s="3"/>
      <c r="C266" s="19"/>
      <c r="D266" s="17"/>
      <c r="E266" s="17"/>
      <c r="F266" s="14"/>
      <c r="G266" s="14"/>
      <c r="H266" s="14"/>
      <c r="I266" s="14"/>
      <c r="J266" s="14"/>
      <c r="K266" s="14"/>
      <c r="L266" s="14"/>
      <c r="M266" s="54"/>
      <c r="N266" s="14"/>
      <c r="O266" s="31"/>
      <c r="P266" s="31"/>
      <c r="Q266" s="17"/>
      <c r="R266" s="38"/>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25">
      <c r="B267" s="3"/>
      <c r="C267" s="9"/>
      <c r="D267" s="16"/>
      <c r="E267" s="16"/>
      <c r="F267" s="15"/>
      <c r="G267" s="15"/>
      <c r="H267" s="15"/>
      <c r="I267" s="14"/>
      <c r="J267" s="15"/>
      <c r="K267" s="15"/>
      <c r="L267" s="15"/>
      <c r="M267" s="54"/>
      <c r="N267" s="15"/>
      <c r="O267" s="15"/>
      <c r="P267" s="15"/>
      <c r="Q267" s="16"/>
      <c r="R267" s="37"/>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25">
      <c r="B268" s="3"/>
      <c r="C268" s="19"/>
      <c r="D268" s="17"/>
      <c r="E268" s="17"/>
      <c r="F268" s="14"/>
      <c r="G268" s="14"/>
      <c r="H268" s="14"/>
      <c r="I268" s="14"/>
      <c r="J268" s="14"/>
      <c r="K268" s="14"/>
      <c r="L268" s="14"/>
      <c r="M268" s="54"/>
      <c r="N268" s="14"/>
      <c r="O268" s="31"/>
      <c r="P268" s="31"/>
      <c r="Q268" s="17"/>
      <c r="R268" s="38"/>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25">
      <c r="B269" s="3"/>
      <c r="C269" s="9"/>
      <c r="D269" s="16"/>
      <c r="E269" s="16"/>
      <c r="F269" s="15"/>
      <c r="G269" s="15"/>
      <c r="H269" s="15"/>
      <c r="I269" s="14"/>
      <c r="J269" s="15"/>
      <c r="K269" s="15"/>
      <c r="L269" s="15"/>
      <c r="M269" s="54"/>
      <c r="N269" s="15"/>
      <c r="O269" s="15"/>
      <c r="P269" s="15"/>
      <c r="Q269" s="16"/>
      <c r="R269" s="37"/>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25">
      <c r="B270" s="3"/>
      <c r="C270" s="19"/>
      <c r="D270" s="17"/>
      <c r="E270" s="17"/>
      <c r="F270" s="14"/>
      <c r="G270" s="14"/>
      <c r="H270" s="14"/>
      <c r="I270" s="14"/>
      <c r="J270" s="14"/>
      <c r="K270" s="14"/>
      <c r="L270" s="14"/>
      <c r="M270" s="54"/>
      <c r="N270" s="14"/>
      <c r="O270" s="31"/>
      <c r="P270" s="31"/>
      <c r="Q270" s="17"/>
      <c r="R270" s="38"/>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25">
      <c r="B271" s="3"/>
      <c r="C271" s="9"/>
      <c r="D271" s="16"/>
      <c r="E271" s="16"/>
      <c r="F271" s="15"/>
      <c r="G271" s="15"/>
      <c r="H271" s="15"/>
      <c r="I271" s="14"/>
      <c r="J271" s="15"/>
      <c r="K271" s="15"/>
      <c r="L271" s="15"/>
      <c r="M271" s="54"/>
      <c r="N271" s="15"/>
      <c r="O271" s="15"/>
      <c r="P271" s="15"/>
      <c r="Q271" s="16"/>
      <c r="R271" s="37"/>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25">
      <c r="B272" s="3"/>
      <c r="C272" s="19"/>
      <c r="D272" s="17"/>
      <c r="E272" s="17"/>
      <c r="F272" s="14"/>
      <c r="G272" s="14"/>
      <c r="H272" s="14"/>
      <c r="I272" s="14"/>
      <c r="J272" s="14"/>
      <c r="K272" s="14"/>
      <c r="L272" s="14"/>
      <c r="M272" s="54"/>
      <c r="N272" s="14"/>
      <c r="O272" s="31"/>
      <c r="P272" s="31"/>
      <c r="Q272" s="17"/>
      <c r="R272" s="38"/>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25">
      <c r="B273" s="3"/>
      <c r="C273" s="9"/>
      <c r="D273" s="16"/>
      <c r="E273" s="16"/>
      <c r="F273" s="15"/>
      <c r="G273" s="15"/>
      <c r="H273" s="15"/>
      <c r="I273" s="14"/>
      <c r="J273" s="15"/>
      <c r="K273" s="15"/>
      <c r="L273" s="15"/>
      <c r="M273" s="54"/>
      <c r="N273" s="15"/>
      <c r="O273" s="15"/>
      <c r="P273" s="15"/>
      <c r="Q273" s="16"/>
      <c r="R273" s="37"/>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25">
      <c r="B274" s="3"/>
      <c r="C274" s="19"/>
      <c r="D274" s="17"/>
      <c r="E274" s="17"/>
      <c r="F274" s="14"/>
      <c r="G274" s="14"/>
      <c r="H274" s="14"/>
      <c r="I274" s="14"/>
      <c r="J274" s="14"/>
      <c r="K274" s="14"/>
      <c r="L274" s="14"/>
      <c r="M274" s="54"/>
      <c r="N274" s="14"/>
      <c r="O274" s="31"/>
      <c r="P274" s="31"/>
      <c r="Q274" s="17"/>
      <c r="R274" s="38"/>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25">
      <c r="B275" s="3"/>
      <c r="C275" s="9"/>
      <c r="D275" s="16"/>
      <c r="E275" s="16"/>
      <c r="F275" s="15"/>
      <c r="G275" s="15"/>
      <c r="H275" s="15"/>
      <c r="I275" s="14"/>
      <c r="J275" s="15"/>
      <c r="K275" s="15"/>
      <c r="L275" s="15"/>
      <c r="M275" s="54"/>
      <c r="N275" s="15"/>
      <c r="O275" s="15"/>
      <c r="P275" s="15"/>
      <c r="Q275" s="16"/>
      <c r="R275" s="37"/>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25">
      <c r="B276" s="3"/>
      <c r="C276" s="19"/>
      <c r="D276" s="17"/>
      <c r="E276" s="17"/>
      <c r="F276" s="14"/>
      <c r="G276" s="14"/>
      <c r="H276" s="14"/>
      <c r="I276" s="14"/>
      <c r="J276" s="14"/>
      <c r="K276" s="14"/>
      <c r="L276" s="14"/>
      <c r="M276" s="54"/>
      <c r="N276" s="14"/>
      <c r="O276" s="31"/>
      <c r="P276" s="31"/>
      <c r="Q276" s="17"/>
      <c r="R276" s="38"/>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25">
      <c r="B277" s="3"/>
      <c r="C277" s="9"/>
      <c r="D277" s="16"/>
      <c r="E277" s="16"/>
      <c r="F277" s="15"/>
      <c r="G277" s="15"/>
      <c r="H277" s="15"/>
      <c r="I277" s="14"/>
      <c r="J277" s="15"/>
      <c r="K277" s="15"/>
      <c r="L277" s="15"/>
      <c r="M277" s="54"/>
      <c r="N277" s="15"/>
      <c r="O277" s="15"/>
      <c r="P277" s="15"/>
      <c r="Q277" s="16"/>
      <c r="R277" s="37"/>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25">
      <c r="B278" s="3"/>
      <c r="C278" s="19"/>
      <c r="D278" s="17"/>
      <c r="E278" s="17"/>
      <c r="F278" s="14"/>
      <c r="G278" s="14"/>
      <c r="H278" s="14"/>
      <c r="I278" s="14"/>
      <c r="J278" s="14"/>
      <c r="K278" s="14"/>
      <c r="L278" s="14"/>
      <c r="M278" s="54"/>
      <c r="N278" s="14"/>
      <c r="O278" s="31"/>
      <c r="P278" s="31"/>
      <c r="Q278" s="17"/>
      <c r="R278" s="38"/>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25">
      <c r="B279" s="3"/>
      <c r="C279" s="9"/>
      <c r="D279" s="16"/>
      <c r="E279" s="16"/>
      <c r="F279" s="15"/>
      <c r="G279" s="15"/>
      <c r="H279" s="15"/>
      <c r="I279" s="14"/>
      <c r="J279" s="15"/>
      <c r="K279" s="15"/>
      <c r="L279" s="15"/>
      <c r="M279" s="54"/>
      <c r="N279" s="15"/>
      <c r="O279" s="15"/>
      <c r="P279" s="15"/>
      <c r="Q279" s="16"/>
      <c r="R279" s="37"/>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25">
      <c r="B280" s="3"/>
      <c r="C280" s="19"/>
      <c r="D280" s="17"/>
      <c r="E280" s="17"/>
      <c r="F280" s="14"/>
      <c r="G280" s="14"/>
      <c r="H280" s="14"/>
      <c r="I280" s="14"/>
      <c r="J280" s="14"/>
      <c r="K280" s="14"/>
      <c r="L280" s="14"/>
      <c r="M280" s="54"/>
      <c r="N280" s="14"/>
      <c r="O280" s="31"/>
      <c r="P280" s="31"/>
      <c r="Q280" s="17"/>
      <c r="R280" s="38"/>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25">
      <c r="B281" s="3"/>
      <c r="C281" s="9"/>
      <c r="D281" s="16"/>
      <c r="E281" s="16"/>
      <c r="F281" s="15"/>
      <c r="G281" s="15"/>
      <c r="H281" s="15"/>
      <c r="I281" s="14"/>
      <c r="J281" s="15"/>
      <c r="K281" s="15"/>
      <c r="L281" s="15"/>
      <c r="M281" s="54"/>
      <c r="N281" s="15"/>
      <c r="O281" s="15"/>
      <c r="P281" s="15"/>
      <c r="Q281" s="16"/>
      <c r="R281" s="37"/>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25">
      <c r="B282" s="3"/>
      <c r="C282" s="19"/>
      <c r="D282" s="17"/>
      <c r="E282" s="17"/>
      <c r="F282" s="14"/>
      <c r="G282" s="14"/>
      <c r="H282" s="14"/>
      <c r="I282" s="14"/>
      <c r="J282" s="14"/>
      <c r="K282" s="14"/>
      <c r="L282" s="14"/>
      <c r="M282" s="54"/>
      <c r="N282" s="14"/>
      <c r="O282" s="31"/>
      <c r="P282" s="31"/>
      <c r="Q282" s="17"/>
      <c r="R282" s="38"/>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25">
      <c r="B283" s="3"/>
      <c r="C283" s="9"/>
      <c r="D283" s="16"/>
      <c r="E283" s="16"/>
      <c r="F283" s="15"/>
      <c r="G283" s="15"/>
      <c r="H283" s="15"/>
      <c r="I283" s="14"/>
      <c r="J283" s="15"/>
      <c r="K283" s="15"/>
      <c r="L283" s="15"/>
      <c r="M283" s="54"/>
      <c r="N283" s="15"/>
      <c r="O283" s="15"/>
      <c r="P283" s="15"/>
      <c r="Q283" s="16"/>
      <c r="R283" s="37"/>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25">
      <c r="B284" s="3"/>
      <c r="C284" s="19"/>
      <c r="D284" s="17"/>
      <c r="E284" s="17"/>
      <c r="F284" s="14"/>
      <c r="G284" s="14"/>
      <c r="H284" s="14"/>
      <c r="I284" s="14"/>
      <c r="J284" s="14"/>
      <c r="K284" s="14"/>
      <c r="L284" s="14"/>
      <c r="M284" s="54"/>
      <c r="N284" s="14"/>
      <c r="O284" s="31"/>
      <c r="P284" s="31"/>
      <c r="Q284" s="17"/>
      <c r="R284" s="38"/>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25">
      <c r="B285" s="3"/>
      <c r="C285" s="9"/>
      <c r="D285" s="16"/>
      <c r="E285" s="16"/>
      <c r="F285" s="15"/>
      <c r="G285" s="15"/>
      <c r="H285" s="15"/>
      <c r="I285" s="14"/>
      <c r="J285" s="15"/>
      <c r="K285" s="15"/>
      <c r="L285" s="15"/>
      <c r="M285" s="54"/>
      <c r="N285" s="15"/>
      <c r="O285" s="15"/>
      <c r="P285" s="15"/>
      <c r="Q285" s="16"/>
      <c r="R285" s="37"/>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25">
      <c r="B286" s="3"/>
      <c r="C286" s="19"/>
      <c r="D286" s="17"/>
      <c r="E286" s="17"/>
      <c r="F286" s="14"/>
      <c r="G286" s="14"/>
      <c r="H286" s="14"/>
      <c r="I286" s="14"/>
      <c r="J286" s="14"/>
      <c r="K286" s="14"/>
      <c r="L286" s="14"/>
      <c r="M286" s="54"/>
      <c r="N286" s="14"/>
      <c r="O286" s="31"/>
      <c r="P286" s="31"/>
      <c r="Q286" s="17"/>
      <c r="R286" s="38"/>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25">
      <c r="B287" s="3"/>
      <c r="C287" s="9"/>
      <c r="D287" s="16"/>
      <c r="E287" s="16"/>
      <c r="F287" s="15"/>
      <c r="G287" s="15"/>
      <c r="H287" s="15"/>
      <c r="I287" s="14"/>
      <c r="J287" s="15"/>
      <c r="K287" s="15"/>
      <c r="L287" s="15"/>
      <c r="M287" s="54"/>
      <c r="N287" s="15"/>
      <c r="O287" s="15"/>
      <c r="P287" s="15"/>
      <c r="Q287" s="16"/>
      <c r="R287" s="37"/>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25">
      <c r="B288" s="3"/>
      <c r="C288" s="19"/>
      <c r="D288" s="17"/>
      <c r="E288" s="17"/>
      <c r="F288" s="14"/>
      <c r="G288" s="14"/>
      <c r="H288" s="14"/>
      <c r="I288" s="14"/>
      <c r="J288" s="14"/>
      <c r="K288" s="14"/>
      <c r="L288" s="14"/>
      <c r="M288" s="54"/>
      <c r="N288" s="14"/>
      <c r="O288" s="31"/>
      <c r="P288" s="31"/>
      <c r="Q288" s="17"/>
      <c r="R288" s="38"/>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25">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25">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25">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25">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25">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25">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25">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25">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25">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25">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25">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25">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25">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25">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25">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25">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25">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25">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25">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25">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25">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25">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25">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25">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25">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25">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25">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25">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25">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25">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25">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25">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25">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25">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25">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25">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25">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25">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25">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25">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25">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25">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25">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25">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25">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25">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25">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25">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25">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25">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25">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25">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25">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25">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25">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25">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25">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25">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25">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25">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25">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25">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25">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25">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x14ac:dyDescent="0.25">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x14ac:dyDescent="0.25">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x14ac:dyDescent="0.25">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x14ac:dyDescent="0.25">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x14ac:dyDescent="0.25">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x14ac:dyDescent="0.25">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x14ac:dyDescent="0.25">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x14ac:dyDescent="0.25">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25">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25">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25">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25">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25">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25">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25">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25">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25">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25">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25">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25">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25">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25">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25">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25">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25">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25">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25">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25">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25">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25">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25">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25">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25">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25">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25">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25">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25">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25">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25">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25">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25">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25">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25">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25">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7"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5" x14ac:dyDescent="0.25"/>
  <cols>
    <col min="5" max="5" width="62.42578125" customWidth="1"/>
  </cols>
  <sheetData>
    <row r="5" spans="4:6" x14ac:dyDescent="0.25">
      <c r="D5" s="59" t="s">
        <v>436</v>
      </c>
      <c r="E5" s="59" t="s">
        <v>447</v>
      </c>
    </row>
    <row r="6" spans="4:6" x14ac:dyDescent="0.25">
      <c r="F6" t="s">
        <v>417</v>
      </c>
    </row>
    <row r="7" spans="4:6" ht="123.75" customHeight="1" x14ac:dyDescent="0.25">
      <c r="D7" s="56" t="s">
        <v>437</v>
      </c>
      <c r="E7" s="58" t="str">
        <f>_xlfn.XLOOKUP($E5,Tendencias!$D$17:$D$352,Tendencias!$R$17:$R$352)</f>
        <v>KLBN4 apesar de estar em tendência de baixa no longo prazo pela média de 200 dias, no curto prazo está com sinal de recuperação favorecendo repiques de alta. Acima dos 3,44 pode seguir repique altista na direção resistências nos 3,53 ou 3,66. Caso perca os 3,4 teria sinal de baixa projetando de 3,31 a 3,24.</v>
      </c>
      <c r="F7" s="57">
        <f>_xlfn.XLOOKUP($E5,Tendencias!$D$17:$D$352,Tendencias!$E$17:$E$352)</f>
        <v>6</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2026-07-03T22:56:11Z</cp:lastPrinted>
  <dcterms:created xsi:type="dcterms:W3CDTF">2020-05-21T15:06:06Z</dcterms:created>
  <dcterms:modified xsi:type="dcterms:W3CDTF">2026-07-03T22:58:02Z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