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3F45CFE0-D058-4F2E-BBD0-569EC60C0D70}" xr6:coauthVersionLast="47" xr6:coauthVersionMax="47" xr10:uidLastSave="{B1A9053D-A901-4E66-BC6C-1D74AF86A340}"/>
  <bookViews>
    <workbookView xWindow="-27675" yWindow="345" windowWidth="23700" windowHeight="1452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<sst xmlns="http://schemas.openxmlformats.org/spreadsheetml/2006/main" count="1427" uniqueCount="823">
  <si>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</si>
  <si>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</si>
  <si>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</si>
  <si>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</si>
  <si>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</si>
  <si>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</si>
  <si>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</si>
  <si>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</si>
  <si>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</si>
  <si>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</si>
  <si>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</si>
  <si>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</si>
  <si>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</si>
  <si>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</si>
  <si>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</si>
  <si>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</si>
  <si>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</si>
  <si>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</si>
  <si>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</si>
  <si>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</si>
  <si>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</si>
  <si>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</si>
  <si>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</si>
  <si>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</si>
  <si>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</si>
  <si>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</si>
  <si>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</si>
  <si>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</si>
  <si>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</si>
  <si>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</si>
  <si>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</si>
  <si>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</si>
  <si>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</si>
  <si>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</si>
  <si>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</si>
  <si>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</si>
  <si>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</si>
  <si>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</si>
  <si>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</si>
  <si>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</si>
  <si>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</si>
  <si>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</si>
  <si>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</si>
  <si>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</si>
  <si>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</si>
  <si>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</si>
  <si>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</si>
  <si>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</si>
  <si>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</si>
  <si>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</si>
  <si>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</si>
  <si>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</si>
  <si>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</si>
  <si>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</si>
  <si>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</si>
  <si>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</si>
  <si>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</si>
  <si>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</si>
  <si>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</si>
  <si>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</si>
  <si>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</si>
  <si>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</si>
  <si>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</si>
  <si>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</si>
  <si>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</si>
  <si>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</si>
  <si>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</si>
  <si>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</si>
  <si>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</si>
  <si>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</si>
  <si>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</si>
  <si>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</si>
  <si>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</si>
  <si>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</si>
  <si>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</si>
  <si>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</si>
  <si>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</si>
  <si>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</si>
  <si>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</si>
  <si>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</si>
  <si>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</si>
  <si>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</si>
  <si>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</si>
  <si>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</si>
  <si>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</si>
  <si>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</si>
  <si>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</si>
  <si>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</si>
  <si>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</si>
  <si>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</si>
  <si>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</si>
  <si>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</si>
  <si>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</si>
  <si>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</si>
  <si>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</si>
  <si>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</si>
  <si>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</si>
  <si>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</si>
  <si>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</si>
  <si>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</si>
  <si>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</si>
  <si>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</si>
  <si>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</si>
  <si>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</si>
  <si>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</si>
  <si>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</si>
  <si>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</si>
  <si>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</si>
  <si>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</si>
  <si>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</si>
  <si>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</si>
  <si>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</si>
  <si>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</si>
  <si>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</si>
  <si>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</si>
  <si>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</si>
  <si>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</si>
  <si>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</si>
  <si>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</si>
  <si>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</si>
  <si>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</si>
  <si>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</si>
  <si>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</si>
  <si>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</si>
  <si>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</si>
  <si>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</si>
  <si>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</si>
  <si>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</si>
  <si>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</si>
  <si>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</si>
  <si>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</si>
  <si>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</si>
  <si>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</si>
  <si>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</si>
  <si>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</si>
  <si>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</si>
  <si>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</si>
  <si>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</si>
  <si>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</si>
  <si>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</si>
  <si>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</si>
  <si>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</si>
  <si>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</si>
  <si>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</si>
  <si>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</si>
  <si>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</si>
  <si>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</si>
  <si>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</si>
  <si>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</si>
  <si>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</si>
  <si>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</si>
  <si>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</si>
  <si>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</si>
  <si>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</si>
  <si>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</si>
  <si>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</si>
  <si>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</si>
  <si>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</si>
  <si>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</si>
  <si>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</si>
  <si>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</si>
  <si>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</si>
  <si>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</si>
  <si>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</si>
  <si>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</si>
  <si>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</si>
  <si>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</si>
  <si>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</si>
  <si>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</si>
  <si>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</si>
  <si>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</si>
  <si>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</si>
  <si>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</si>
  <si>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</si>
  <si>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</si>
  <si>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</si>
  <si>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</si>
  <si>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</si>
  <si>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</si>
  <si>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</si>
  <si>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</si>
  <si>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</si>
  <si>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</si>
  <si>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</si>
  <si>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</si>
  <si>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</si>
  <si>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</si>
  <si>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</si>
  <si>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</si>
  <si>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</si>
  <si>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</si>
  <si>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</si>
  <si>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</si>
  <si>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</si>
  <si>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</si>
  <si>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</si>
  <si>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</si>
  <si>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</si>
  <si>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</si>
  <si>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</si>
  <si>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</si>
  <si>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</si>
  <si>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</si>
  <si>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</si>
  <si>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</si>
  <si>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</si>
  <si>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</si>
  <si>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</si>
  <si>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</si>
  <si>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</si>
  <si>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</si>
  <si>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</si>
  <si>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</si>
  <si>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</si>
  <si>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</si>
  <si>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</si>
  <si>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</si>
  <si>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</si>
  <si>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</si>
  <si>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</si>
  <si>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</si>
  <si>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</si>
  <si>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</si>
  <si>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</si>
  <si>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</si>
  <si>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</si>
  <si>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</si>
  <si>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</si>
  <si>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</si>
  <si>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</si>
  <si>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</si>
  <si>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</si>
  <si>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</si>
  <si>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</si>
  <si>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</si>
  <si>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</si>
  <si>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</si>
  <si>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</si>
  <si>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</si>
  <si>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</si>
  <si>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</si>
  <si>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</si>
  <si>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</si>
  <si>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</si>
  <si>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</si>
  <si>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</si>
  <si>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</si>
  <si>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</si>
  <si>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</si>
  <si>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</si>
  <si>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</si>
  <si>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</si>
  <si>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</si>
  <si>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</si>
  <si>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</si>
  <si>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</si>
  <si>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</si>
  <si>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</si>
  <si>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</si>
  <si>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</si>
  <si>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</si>
  <si>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</si>
  <si>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</si>
  <si>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</si>
  <si>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</si>
  <si>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</si>
  <si>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</si>
  <si>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</si>
  <si>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</si>
  <si>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</si>
  <si>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</si>
  <si>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</si>
  <si>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</si>
  <si>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</si>
  <si>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</si>
  <si>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</si>
  <si>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</si>
  <si>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</si>
  <si>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</si>
  <si>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</si>
  <si>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</si>
  <si>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</si>
  <si>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</si>
  <si>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</si>
  <si>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</si>
  <si>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</si>
  <si>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</si>
  <si>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</si>
  <si>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</si>
  <si>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</si>
  <si>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</si>
  <si>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</si>
  <si>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</si>
  <si>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</si>
  <si>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</si>
  <si>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</si>
  <si>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</si>
  <si>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</si>
  <si>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</si>
  <si>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</si>
  <si>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</si>
  <si>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</si>
  <si>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</si>
  <si>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</si>
  <si>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</si>
  <si>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</si>
  <si>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</si>
  <si>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</si>
  <si>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</si>
  <si>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</si>
  <si>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</si>
  <si>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</si>
  <si>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</si>
  <si>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</si>
  <si>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</si>
  <si>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</si>
  <si>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</si>
  <si>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</si>
  <si>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</si>
  <si>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</si>
  <si>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</si>
  <si>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</si>
  <si>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</si>
  <si>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</si>
  <si>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</si>
  <si>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</si>
  <si>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</si>
  <si>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</si>
  <si>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</si>
  <si>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</si>
  <si>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</si>
  <si>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</si>
  <si>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</si>
  <si>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</si>
  <si>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</si>
  <si>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</si>
  <si>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</si>
  <si>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</si>
  <si>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</si>
  <si>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</si>
  <si>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</si>
  <si>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</si>
  <si>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</si>
  <si>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</si>
  <si>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</si>
  <si>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</si>
  <si>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</si>
  <si>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</si>
  <si>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</si>
  <si>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</si>
  <si>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</si>
  <si>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</si>
  <si>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</si>
  <si>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</si>
  <si>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</si>
  <si>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Eli Lilly And Company</t>
  </si>
  <si>
    <t>LILY34</t>
  </si>
  <si>
    <t>Bradsaude</t>
  </si>
  <si>
    <t>SAUD3</t>
  </si>
  <si>
    <t>Pine</t>
  </si>
  <si>
    <t>Advanced Micro Devices Inc</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</si>
  <si>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</si>
  <si>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</si>
  <si>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</si>
  <si>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</si>
  <si>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</si>
  <si>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</si>
  <si>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</si>
  <si>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</si>
  <si>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</si>
  <si>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</si>
  <si>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</si>
  <si>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</si>
  <si>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</si>
  <si>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</si>
  <si>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</si>
  <si>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</si>
  <si>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</si>
  <si>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Brasilagro</t>
  </si>
  <si>
    <t>AGRO3</t>
  </si>
  <si>
    <t>Porto Seguro</t>
  </si>
  <si>
    <t>Qualicorp</t>
  </si>
  <si>
    <t>Planoeplano</t>
  </si>
  <si>
    <t>Compass Gas</t>
  </si>
  <si>
    <t>PASS3</t>
  </si>
  <si>
    <t>The Goldman Sachs Group, Inc</t>
  </si>
  <si>
    <t>GSGI34</t>
  </si>
  <si>
    <t>Azul</t>
  </si>
  <si>
    <t>AZUL3</t>
  </si>
  <si>
    <t>Quero-Quero</t>
  </si>
  <si>
    <t>Mercantil</t>
  </si>
  <si>
    <t>BMEB4</t>
  </si>
  <si>
    <t>Etf BV Spyi</t>
  </si>
  <si>
    <t>SPYI11</t>
  </si>
  <si>
    <t>ativo</t>
  </si>
  <si>
    <t>SANB4</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</si>
  <si>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</si>
  <si>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</si>
  <si>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</si>
  <si>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</si>
  <si>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</si>
  <si>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</si>
  <si>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</si>
  <si>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</si>
  <si>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</si>
  <si>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</si>
  <si>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</si>
  <si>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</si>
  <si>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</si>
  <si>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</si>
  <si>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</si>
  <si>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</si>
  <si>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</si>
  <si>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</si>
  <si>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</si>
  <si>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</si>
  <si>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</si>
  <si>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</si>
  <si>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</si>
  <si>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</si>
  <si>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</si>
  <si>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</si>
  <si>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</si>
  <si>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</si>
  <si>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</si>
  <si>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MM21</t>
  </si>
  <si>
    <t>MM200</t>
  </si>
  <si>
    <t>Nota</t>
  </si>
  <si>
    <t>Alibaba Group Holding Ltd</t>
  </si>
  <si>
    <t>BABA34</t>
  </si>
  <si>
    <t>Allied</t>
  </si>
  <si>
    <t>ALLD3</t>
  </si>
  <si>
    <t>Applied Materials Inc</t>
  </si>
  <si>
    <t>A1MT34</t>
  </si>
  <si>
    <t>Asml Holding Nv</t>
  </si>
  <si>
    <t>ASML34</t>
  </si>
  <si>
    <t>Berkshire Hathaway Inc</t>
  </si>
  <si>
    <t>BERK34</t>
  </si>
  <si>
    <t>Broadcom Inc</t>
  </si>
  <si>
    <t>AVGO34</t>
  </si>
  <si>
    <t>Freeport-Mcmoran Inc</t>
  </si>
  <si>
    <t>FCXO34</t>
  </si>
  <si>
    <t>Mitre Realty</t>
  </si>
  <si>
    <t>MTRE3</t>
  </si>
  <si>
    <t>Netflix, Inc</t>
  </si>
  <si>
    <t>NFLX34</t>
  </si>
  <si>
    <t>Oracle Corp</t>
  </si>
  <si>
    <t>ORCL34</t>
  </si>
  <si>
    <t>Palantir Technologies Inc</t>
  </si>
  <si>
    <t>P2LT34</t>
  </si>
  <si>
    <t>QCOM34</t>
  </si>
  <si>
    <t>Seagate Technology Holdings Plc</t>
  </si>
  <si>
    <t>S1TX34</t>
  </si>
  <si>
    <t>SLC Agricola</t>
  </si>
  <si>
    <t>Stoneco Ltd.</t>
  </si>
  <si>
    <t>STOC34</t>
  </si>
  <si>
    <t>Western Digital Corp</t>
  </si>
  <si>
    <t>W1DC34</t>
  </si>
  <si>
    <t>Etf BV Coin</t>
  </si>
  <si>
    <t>COIN11</t>
  </si>
  <si>
    <t>Investo Chip</t>
  </si>
  <si>
    <t>CHIP11</t>
  </si>
  <si>
    <t>Investo Hodl</t>
  </si>
  <si>
    <t>HODL11</t>
  </si>
  <si>
    <t>iShares MSCI South Korea Capped ETF</t>
  </si>
  <si>
    <t>BEWY39</t>
  </si>
  <si>
    <t>It Now Ifnc Fundo de Indice</t>
  </si>
  <si>
    <t>FIND11</t>
  </si>
  <si>
    <t>Trd Spx Usd Ci</t>
  </si>
  <si>
    <t>SPXU11</t>
  </si>
  <si>
    <t>ATIVO</t>
  </si>
  <si>
    <t>Análise</t>
  </si>
  <si>
    <t>Coinbase Global, Inc</t>
  </si>
  <si>
    <t>C2OI34</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</si>
  <si>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</si>
  <si>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</si>
  <si>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</si>
  <si>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Qualcomm Inc</t>
  </si>
  <si>
    <t>Schulz</t>
  </si>
  <si>
    <t>SHUL4</t>
  </si>
  <si>
    <t>Trend Ouro H</t>
  </si>
  <si>
    <t>GOLX11</t>
  </si>
  <si>
    <t xml:space="preserve">Gilberto Pereira Coelho Jr. (CNPI-T 5854) </t>
  </si>
  <si>
    <t>Analista Técnico</t>
  </si>
  <si>
    <t>klbn4</t>
  </si>
  <si>
    <t>RaiaDrogasil</t>
  </si>
  <si>
    <t>Viveo</t>
  </si>
  <si>
    <t>VVEO3</t>
  </si>
  <si>
    <t>It Now Divd</t>
  </si>
  <si>
    <t>DIVD11</t>
  </si>
  <si>
    <t>Coca Cola Co</t>
  </si>
  <si>
    <t>COCA34</t>
  </si>
  <si>
    <t>Btgp Golb</t>
  </si>
  <si>
    <t>GOLB11</t>
  </si>
  <si>
    <t>Ishares Cap5</t>
  </si>
  <si>
    <t>CAPE11</t>
  </si>
  <si>
    <t>Blau</t>
  </si>
  <si>
    <t>BLAU3</t>
  </si>
  <si>
    <t>Dasa</t>
  </si>
  <si>
    <t>DASA3</t>
  </si>
  <si>
    <t>Dell Inc</t>
  </si>
  <si>
    <t>D1EL34</t>
  </si>
  <si>
    <t>Helbor</t>
  </si>
  <si>
    <t>HBOR3</t>
  </si>
  <si>
    <t>Kla Corp</t>
  </si>
  <si>
    <t>K1LA34</t>
  </si>
  <si>
    <t>Lam Research Corp</t>
  </si>
  <si>
    <t>L1RC34</t>
  </si>
  <si>
    <t>RENT4</t>
  </si>
  <si>
    <t>SANB3</t>
  </si>
  <si>
    <t>Syn Prop Tec</t>
  </si>
  <si>
    <t>SYNE3</t>
  </si>
  <si>
    <t>Taurus Armas</t>
  </si>
  <si>
    <t>TASA4</t>
  </si>
  <si>
    <t>iShares Semiconductor ETF</t>
  </si>
  <si>
    <t>BSOX39</t>
  </si>
  <si>
    <t>Trend Dolar</t>
  </si>
  <si>
    <t>DOLX11</t>
  </si>
  <si>
    <t>Mastercard Inc</t>
  </si>
  <si>
    <t>MSCD34</t>
  </si>
  <si>
    <t>Multilaser</t>
  </si>
  <si>
    <t>MLAS3</t>
  </si>
  <si>
    <t>Randon Part</t>
  </si>
  <si>
    <t>Servicenow, Inc</t>
  </si>
  <si>
    <t>N1OW34</t>
  </si>
  <si>
    <t>TAEE3</t>
  </si>
  <si>
    <t>Trisul</t>
  </si>
  <si>
    <t>TRIS3</t>
  </si>
  <si>
    <t>Visa Inc</t>
  </si>
  <si>
    <t>VISA34</t>
  </si>
  <si>
    <t>iShares Gold Trust</t>
  </si>
  <si>
    <t>BIAU39</t>
  </si>
  <si>
    <t>Trend China</t>
  </si>
  <si>
    <t>XINA11</t>
  </si>
  <si>
    <t>Trend Us Tec</t>
  </si>
  <si>
    <t>UTEC11</t>
  </si>
  <si>
    <t>TTEN3 está em tendência de baixa pela média de 200 dias, a parece ter completado movimento de repique de alta de curto prazo e pode estar retomando o movimento baixista. Abaixo dos 14,91 pode seguir em queda na direção dos suportes 13,75 ou 13,23. Teria sinal de repique altista fechando acima dos 15,43 mirando resistências em 16,46 ou 18,14.</t>
  </si>
  <si>
    <t>ABCB4 está em tendência de alta pelas médias de 21 e 200 dias, mas começa a dar sinal de possível realização. Abaixo dos 23,71 poderia realizar na direção dos suportes 22,37 ou 21,82. Caso supere os 24,14 retomaria sinal de alta com projeções nos 25,23 ou 27.</t>
  </si>
  <si>
    <t>A1MD34 está em tendência de alta pelas médias de 21 e 200 dias, mas começa a dar sinal de possível realização. Abaixo dos 329,83 poderia realizar na direção dos suportes 284,14 ou 255,22. Caso supere os 355,92 retomaria sinal de alta com projeções nos 377,73 ou 435,56.</t>
  </si>
  <si>
    <t>BABA34 está em clara tendência de baixa pelas médias de 21 e 200 dias e segue em movimento de baixa. Abaixo dos 17,74 pode buscar suportes 16,99 ou 15,22. Teria sinal de repique altista fechando acima dos 18,2 mirando resistências em 22,7 ou 26,22. O IFR sobrevendido alerta para recuperações se superar 18,2</t>
  </si>
  <si>
    <t>ALLD3 está em tendência de baixa pelas médias de 21 e 200 dias, mas começa a dar sinais de repiques de alta. Acima dos 4,83 teria sinal de repique altista mirando resistências nos 5,49 ou 5,95. Já uma perda dos 4,73 traria de volta o sinal de baixa projetando de 4,49 a 4,26. O IFR sobrevendido alerta para recuperações se superar 4,83</t>
  </si>
  <si>
    <t>ALOS3 está em tendência de alta pelas médias de 21 e 200 dias e vai mantendo sinal de força altista. Acima dos 28,43 pode buscar projeções nos 30 ou 32,55. Teria sinal de realização na perda dos 27,81 mirando os 25,88 ou 25,09.</t>
  </si>
  <si>
    <t>ALPA4 está em tendência de alta no longo prazo, teve uma correção no curto prazo, mas pode estar retomando sinal de altas. Acima dos 12,23 pode buscar 13,62 ou 14,88. Abaixo dos 11,58 retomaria sinal de realização mirando suportes em 10,94 ou 10,31. O IFR sobrevendido alerta para recuperações se superar 12,23</t>
  </si>
  <si>
    <t>GOGL34 está em tendência de alta pelas médias de 21 e 200 dias, mas começa a dar sinal de possível realização. Abaixo dos 153,44 poderia realizar na direção dos suportes 144,18 ou 139,28. Caso supere os 160,01 retomaria sinal de alta com projeções nos 169,79 ou 185,62.</t>
  </si>
  <si>
    <t>ALUP11 apesar de estar em tendência de baixa no longo prazo pela média de 200 dias, no curto prazo está com sinal de recuperação favorecendo repiques de alta. Acima dos 33,18 pode seguir repique altista na direção resistências nos 34,55 ou 36,78. Caso perca os 32,27 teria sinal de baixa projetando de 30,95 a 30,26.</t>
  </si>
  <si>
    <t>AMZO34 está em tendência de alta pelas médias de 21 e 200 dias e vai mantendo sinal de força altista. Acima dos 65,57 pode buscar projeções nos 69,94 ou 77,02. Teria sinal de realização na perda dos 62,44 mirando os 58,49 ou 56,3. O padrão de volume favorece a alta.</t>
  </si>
  <si>
    <t>ABEV3 está em tendência de alta no longo prazo, teve uma correção no curto prazo, mas pode estar retomando sinal de altas. Acima dos 16,48 pode buscar 16,85 ou 17,43. Abaixo dos 16,22 retomaria sinal de realização mirando suportes em 15,9 ou 15,6.</t>
  </si>
  <si>
    <t>AMER3 está em tendência de baixa pelas médias de 21 e 200 dias, mas começa a dar sinais de repiques de alta. Acima dos 3,55 teria sinal de repique altista mirando resistências nos 4,94 ou 5,91. Já uma perda dos 3,37 traria de volta o sinal de baixa projetando de 2,88 a 2,39. O IFR sobrevendido alerta para recuperações se superar 3,55</t>
  </si>
  <si>
    <t>ANIM3 está em tendência de baixa pelas médias de 21 e 200 dias, mas começa a dar sinais de repiques de alta. Acima dos 2,81 teria sinal de repique altista mirando resistências nos 3,21 ou 3,64. Já uma perda dos 2,7 traria de volta o sinal de baixa projetando de 2,51 a 2,29.</t>
  </si>
  <si>
    <t>AAPL34 está em tendência de alta pelas médias de 21 e 200 dias e vai mantendo sinal de força altista. Acima dos 82,25 pode buscar projeções nos 89,28 ou 100,66. Teria sinal de realização na perda dos 75,88 mirando os 70,87 ou 67,35. O padrão de volume favorece a alta.</t>
  </si>
  <si>
    <t>A1MT34 está em tendência de alta pelas médias de 21 e 200 dias, mas começa a dar sinal de possível realização. Abaixo dos 304,14 poderia realizar na direção dos suportes 235,4 ou 189,89. Caso supere os 350 retomaria sinal de alta com projeções nos 382,67 ou 473,68.</t>
  </si>
  <si>
    <t>Armac</t>
  </si>
  <si>
    <t>ARML3</t>
  </si>
  <si>
    <t>ARML3 está em tendência de baixa pelas médias de 21 e 200 dias, mas começa a dar sinais de repiques de alta. Acima dos 3,05 teria sinal de repique altista mirando resistências nos 3,4 ou 3,73. Já uma perda dos 2,85 traria de volta o sinal de baixa projetando de 2,68 a 2,51.</t>
  </si>
  <si>
    <t>ASML34 apesar de estar em tendência de alta no longo prazo pela média de 200 dias, no curto prazo está em realização. Abaixo dos 165,81 pode seguir em baixa no curto prazo mirando suportes em 153,4 ou 141,93. Teria sinal de retomada altista fechando acima dos 176,16 mirando resistências em 190,5 ou 213,42.</t>
  </si>
  <si>
    <t>ASAI3 está em tendência de alta pelas médias de 21 e 200 dias e vai mantendo sinal de força altista. Acima dos 9,08 pode buscar projeções nos 10 ou 11,49. Teria sinal de realização na perda dos 8,47 mirando os 7,59 ou 7,12.</t>
  </si>
  <si>
    <t>AURA33 está em tendência de alta pelas médias de 21 e 200 dias e vai mantendo sinal de força altista. Acima dos 113,25 pode buscar projeções nos 119,81 ou 137,73. Teria sinal de realização na perda dos 108,8 mirando os 90,8 ou 81,83. O padrão de volume favorece a alta.</t>
  </si>
  <si>
    <t>AURE3 apesar de estar em tendência de baixa no longo prazo pela média de 200 dias, no curto prazo está com sinal de recuperação favorecendo repiques de alta. Acima dos 11,74 pode seguir repique altista na direção resistências nos 12,23 ou 12,89. Caso perca os 11,44 teria sinal de baixa projetando de 11,16 a 10,82.</t>
  </si>
  <si>
    <t>AXIA3 está em tendência de alta pelas médias de 21 e 200 dias e vai mantendo sinal de força altista. Acima dos 55,94 pode buscar projeções nos 59,75 ou 65,93. Teria sinal de realização na perda dos 53,97 mirando os 49,76 ou 47,85.</t>
  </si>
  <si>
    <t>AXIA7 apesar de estar em tendência de baixa no longo prazo pela média de 200 dias, no curto prazo está com sinal de recuperação favorecendo repiques de alta. Acima dos 54,68 pode seguir repique altista na direção resistências nos 58,8 ou 65,47. Caso perca os 52,81 teria sinal de baixa projetando de 48,01 a 45,94.</t>
  </si>
  <si>
    <t>AZUL3 apesar de estar em tendência de baixa no longo prazo pela média de 200 dias, no curto prazo está com sinal de recuperação favorecendo repiques de alta. Acima dos 23,84 pode seguir repique altista na direção resistências nos 25,75 ou 28,92. Caso perca os 22,53 teria sinal de baixa projetando de 20,62 a 19,03.</t>
  </si>
  <si>
    <t>AZZA3 está em tendência de baixa pelas médias de 21 e 200 dias, mas começa a dar sinais de repiques de alta. Acima dos 17,77 teria sinal de repique altista mirando resistências nos 20,23 ou 22,78. Já uma perda dos 16,1 traria de volta o sinal de baixa projetando de 14,82 a 13,54.</t>
  </si>
  <si>
    <t>B3SA3 está em tendência de baixa pelas médias de 21 e 200 dias, mas começa a dar sinais de repiques de alta. Acima dos 14,74 teria sinal de repique altista mirando resistências nos 15,54 ou 16,49. Já uma perda dos 14,44 traria de volta o sinal de baixa projetando de 14 a 13,52.</t>
  </si>
  <si>
    <t>BMGB4 está em tendência de alta pelas médias de 21 e 200 dias e vai mantendo sinal de força altista. Acima dos 5,52 pode buscar projeções nos 5,89 ou 6,5. Teria sinal de realização na perda dos 5,29 mirando os 4,91 ou 4,72. O padrão de volume favorece a alta.</t>
  </si>
  <si>
    <t>BRSR6 está em tendência de baixa pelas médias de 21 e 200 dias, mas começa a dar sinais de repiques de alta. Acima dos 14,12 teria sinal de repique altista mirando resistências nos 15,09 ou 16,28. Já uma perda dos 13,91 traria de volta o sinal de baixa projetando de 13,15 a 12,55.</t>
  </si>
  <si>
    <t>BBSE3 está em tendência de alta pelas médias de 21 e 200 dias e vai mantendo sinal de força altista. Acima dos 38,76 pode buscar projeções nos 40,12 ou 43,32. Teria sinal de realização na perda dos 37,98 mirando os 34,94 ou 33,33.</t>
  </si>
  <si>
    <t>BMOB3 está em tendência de alta pelas médias de 21 e 200 dias, mas começa a dar sinal de possível realização. Abaixo dos 23,85 poderia realizar na direção dos suportes 22,67 ou 21,85. Caso supere os 24,47 retomaria sinal de alta com projeções nos 25,3 ou 26,92.</t>
  </si>
  <si>
    <t>BERK34 está em tendência de alta pelas médias de 21 e 200 dias e vai mantendo sinal de força altista. Acima dos 132,14 pode buscar projeções nos 138,56 ou 148,96. Teria sinal de realização na perda dos 129,85 mirando os 121,74 ou 118,52. O padrão de volume favorece a alta. O IFR sobrecomprado alerta realizações se perder 129,85.</t>
  </si>
  <si>
    <t>BLAU3 apesar de estar em tendência de baixa no longo prazo pela média de 200 dias, no curto prazo está com sinal de recuperação favorecendo repiques de alta. Acima dos 10,08 pode seguir repique altista na direção resistências nos 10,43 ou 11,05. Caso perca os 9,88 teria sinal de baixa projetando de 9,42 a 9,1.</t>
  </si>
  <si>
    <t>SOJA3 está em tendência de baixa pelas médias de 21 e 200 dias, mas começa a dar sinais de repiques de alta. Acima dos 6,15 teria sinal de repique altista mirando resistências nos 6,58 ou 7,1. Já uma perda dos 6,01 traria de volta o sinal de baixa projetando de 5,73 a 5,46.</t>
  </si>
  <si>
    <t>BRBI11 está em clara tendência de baixa pelas médias de 21 e 200 dias e segue em movimento de baixa. Abaixo dos 14,1 pode buscar suportes 13,61 ou 13,12. Teria sinal de repique altista fechando acima dos 14,96 mirando resistências em 15,68 ou 16,65.</t>
  </si>
  <si>
    <t>BBDC3 está em tendência de alta pelas médias de 21 e 200 dias e vai mantendo sinal de força altista. Acima dos 16,02 pode buscar projeções nos 16,68 ou 17,75. Teria sinal de realização na perda dos 15,7 mirando os 14,95 ou 14,61.</t>
  </si>
  <si>
    <t>BBDC4 apesar de estar em tendência de baixa no longo prazo pela média de 200 dias, no curto prazo está com sinal de recuperação favorecendo repiques de alta. Acima dos 18,43 pode seguir repique altista na direção resistências nos 19,22 ou 20,51. Caso perca os 18,05 teria sinal de baixa projetando de 17,14 a 16,74.</t>
  </si>
  <si>
    <t>BRAP4 está em tendência de alta pelas médias de 21 e 200 dias e vai mantendo sinal de força altista. Acima dos 22,76 pode buscar projeções nos 23,47 ou 24,78. Teria sinal de realização na perda dos 22,26 mirando os 21,34 ou 20,68.</t>
  </si>
  <si>
    <t>SAUD3 está em tendência de alta pelas médias de 21 e 200 dias e vai mantendo sinal de força altista. Acima dos 14,53 pode buscar projeções nos 15,98 ou 18,33. Teria sinal de realização na perda dos 14,23 mirando os 12,18 ou 11,45. O IFR sobrecomprado alerta realizações se perder 14,23.</t>
  </si>
  <si>
    <t>BBAS3 apesar de estar em tendência de baixa no longo prazo pela média de 200 dias, no curto prazo está com sinal de recuperação favorecendo repiques de alta. Acima dos 20,02 pode seguir repique altista na direção resistências nos 20,45 ou 21,42. Caso perca os 19,69 teria sinal de baixa projetando de 18,87 a 18,38. O padrão de volume favorece a alta.</t>
  </si>
  <si>
    <t>AGRO3 está em tendência de baixa pelas médias de 21 e 200 dias, mas começa a dar sinais de repiques de alta. Acima dos 18,55 teria sinal de repique altista mirando resistências nos 18,97 ou 19,65. Já uma perda dos 18,2 traria de volta o sinal de baixa projetando de 17,86 a 17,51.</t>
  </si>
  <si>
    <t>BRKM5 está em tendência de baixa pelas médias de 21 e 200 dias, mas começa a dar sinais de repiques de alta. Acima dos 6,4 teria sinal de repique altista mirando resistências nos 10,31 ou 13,07. Já uma perda dos 5,83 traria de volta o sinal de baixa projetando de 4,44 a 3,06. O IFR sobrevendido alerta para recuperações se superar 6,4</t>
  </si>
  <si>
    <t>BRAV3 apesar de estar em tendência de alta no longo prazo pela média de 200 dias, no curto prazo está em realização. Abaixo dos 17,77 pode seguir em baixa no curto prazo mirando suportes em 16,61 ou 15,46. Teria sinal de retomada altista fechando acima dos 18,69 mirando resistências em 21,5 ou 23,8. O IFR sobrevendido alerta para recuperações se superar 18,69</t>
  </si>
  <si>
    <t>AVGO34 está em clara tendência de baixa pelas médias de 21 e 200 dias e segue em movimento de baixa. Abaixo dos 26,51 pode buscar suportes 24,74 ou 22,97. Teria sinal de repique altista fechando acima dos 27,73 mirando resistências em 32,23 ou 35,76.</t>
  </si>
  <si>
    <t>BPAC11 está em tendência de alta pelas médias de 21 e 200 dias e vai mantendo sinal de força altista. Acima dos 55,1 pode buscar projeções nos 59,03 ou 65,4. Teria sinal de realização na perda dos 54,19 mirando os 48,73 ou 46,76.</t>
  </si>
  <si>
    <t>CXSE3 está em tendência de alta pelas médias de 21 e 200 dias e vai mantendo sinal de força altista. Acima dos 20,18 pode buscar projeções nos 21,9 ou 24,69. Teria sinal de realização na perda dos 19,86 mirando os 17,39 ou 16,52. O padrão de volume favorece a alta. O IFR sobrecomprado alerta realizações se perder 19,86.</t>
  </si>
  <si>
    <t>CAML3 apesar de estar em tendência de baixa no longo prazo pela média de 200 dias, no curto prazo está com sinal de recuperação favorecendo repiques de alta. Acima dos 5,19 pode seguir repique altista na direção resistências nos 5,34 ou 5,67. Caso perca os 5,01 teria sinal de baixa projetando de 4,79 a 4,62.</t>
  </si>
  <si>
    <t>BHIA3 está em tendência de baixa pelas médias de 21 e 200 dias, mas começa a dar sinais de repiques de alta. Acima dos 1,09 teria sinal de repique altista mirando resistências nos 1,35 ou 1,52. Já uma perda dos 1,07 traria de volta o sinal de baixa projetando de 0,98 a 0,89. O IFR sobrevendido alerta para recuperações se superar 1,09</t>
  </si>
  <si>
    <t>CBAV3 apesar de estar em tendência de alta no longo prazo pela média de 200 dias, no curto prazo está em realização. Abaixo dos 10,7 pode seguir em baixa no curto prazo mirando suportes em 10,65 ou 10,6. Teria sinal de retomada altista fechando acima dos 10,79 mirando resistências em 10,87 ou 11,01.</t>
  </si>
  <si>
    <t>CEAB3 apesar de estar em tendência de baixa no longo prazo pela média de 200 dias, no curto prazo está com sinal de recuperação favorecendo repiques de alta. Acima dos 11,63 pode seguir repique altista na direção resistências nos 12,92 ou 15,01. Caso perca os 10,8 teria sinal de baixa projetando de 9,54 a 8,89.</t>
  </si>
  <si>
    <t>CMIG3</t>
  </si>
  <si>
    <t>CMIG3 está em tendência de alta pelas médias de 21 e 200 dias, mas começa a dar sinal de possível realização. Abaixo dos 15,6 poderia realizar na direção dos suportes 14,79 ou 14,37. Caso supere os 16,12 retomaria sinal de alta com projeções nos 16,94 ou 18,27.</t>
  </si>
  <si>
    <t>CMIG4 está em tendência de alta pelas médias de 21 e 200 dias e vai mantendo sinal de força altista. Acima dos 11,05 pode buscar projeções nos 11,47 ou 12,15. Teria sinal de realização na perda dos 10,85 mirando os 10,37 ou 10,15.</t>
  </si>
  <si>
    <t>COCA34 está em tendência de alta pelas médias de 21 e 200 dias e vai mantendo sinal de força altista. Acima dos 72,84 pode buscar projeções nos 77,35 ou 84,65. Teria sinal de realização na perda dos 70,17 mirando os 65,54 ou 63,28. O padrão de volume favorece a alta.</t>
  </si>
  <si>
    <t>COGN3 está em tendência de baixa pelas médias de 21 e 200 dias, mas começa a dar sinais de repiques de alta. Acima dos 2,37 teria sinal de repique altista mirando resistências nos 2,48 ou 2,65. Já uma perda dos 2,29 traria de volta o sinal de baixa projetando de 2,2 a 2,11.</t>
  </si>
  <si>
    <t>C2OI34 apesar de estar em tendência de baixa no longo prazo pela média de 200 dias, no curto prazo está com sinal de recuperação favorecendo repiques de alta. Acima dos 36,35 pode seguir repique altista na direção resistências nos 40,98 ou 48,48. Caso perca os 34 teria sinal de baixa projetando de 28,85 a 26,53. O padrão de volume favorece a alta.</t>
  </si>
  <si>
    <t>CSMG3 está em tendência de alta pelas médias de 21 e 200 dias e vai mantendo sinal de força altista. Acima dos 61,91 pode buscar projeções nos 66,45 ou 73,8. Teria sinal de realização na perda dos 60,79 mirando os 54,56 ou 52,28. O IFR sobrecomprado alerta realizações se perder 60,79.</t>
  </si>
  <si>
    <t>CPLE3 está em tendência de alta pelas médias de 21 e 200 dias e vai mantendo sinal de força altista. Acima dos 15,35 pode buscar projeções nos 16,06 ou 17,21. Teria sinal de realização na perda dos 14,98 mirando os 14,2 ou 13,84.</t>
  </si>
  <si>
    <t>CSAN3 apesar de estar em tendência de baixa no longo prazo pela média de 200 dias, no curto prazo está com sinal de recuperação favorecendo repiques de alta. Acima dos 3,84 pode seguir repique altista na direção resistências nos 4,23 ou 4,87. Caso perca os 3,62 teria sinal de baixa projetando de 3,2 a 3.</t>
  </si>
  <si>
    <t>CPFE3 está em tendência de alta pelas médias de 21 e 200 dias e vai mantendo sinal de força altista. Acima dos 45,67 pode buscar projeções nos 47,8 ou 51,26. Teria sinal de realização na perda dos 44,28 mirando os 42,21 ou 41,14. O padrão de volume favorece a alta.</t>
  </si>
  <si>
    <t>Cruzeiro Edu</t>
  </si>
  <si>
    <t>CSED3</t>
  </si>
  <si>
    <t>CSED3 apesar de estar em tendência de baixa no longo prazo pela média de 200 dias, no curto prazo está com sinal de recuperação favorecendo repiques de alta. Acima dos 4 pode seguir repique altista na direção resistências nos 4,37 ou 4,98. Caso perca os 3,83 teria sinal de baixa projetando de 3,39 a 3,2.</t>
  </si>
  <si>
    <t>CMIN3 está em tendência de baixa pelas médias de 21 e 200 dias, mas começa a dar sinais de repiques de alta. Acima dos 4,27 teria sinal de repique altista mirando resistências nos 4,6 ou 4,92. Já uma perda dos 4,08 traria de volta o sinal de baixa projetando de 3,91 a 3,75.</t>
  </si>
  <si>
    <t>Csu Digital</t>
  </si>
  <si>
    <t>CSUD3</t>
  </si>
  <si>
    <t>CSUD3 está em clara tendência de baixa pelas médias de 21 e 200 dias e segue em movimento de baixa. Abaixo dos 14,6 pode buscar suportes 13,87 ou 13,14. Teria sinal de repique altista fechando acima dos 14,99 mirando resistências em 16,96 ou 18,41. O IFR sobrevendido alerta para recuperações se superar 14,99</t>
  </si>
  <si>
    <t>CURY3 está em tendência de alta pelas médias de 21 e 200 dias, mas começa a dar sinal de possível realização. Abaixo dos 34,5 poderia realizar na direção dos suportes 28,6 ou 26,33. Caso supere os 35,92 retomaria sinal de alta com projeções nos 40,44 ou 47,76.</t>
  </si>
  <si>
    <t>CVCB3 está em clara tendência de baixa pelas médias de 21 e 200 dias e segue em movimento de baixa. Abaixo dos 1,31 pode buscar suportes 1,2 ou 1,1. Teria sinal de repique altista fechando acima dos 1,4 mirando resistências em 1,51 ou 1,7.</t>
  </si>
  <si>
    <t>CYRE3 apesar de estar em tendência de baixa no longo prazo pela média de 200 dias, no curto prazo está com sinal de recuperação favorecendo repiques de alta. Acima dos 23,59 pode seguir repique altista na direção resistências nos 25,95 ou 29,78. Caso perca os 22,8 teria sinal de baixa projetando de 19,76 a 18,57.</t>
  </si>
  <si>
    <t>CYRE4 está em tendência de baixa pela média de 200 dias, a parece ter completado movimento de repique de alta de curto prazo e pode estar retomando o movimento baixista. Abaixo dos 21,21 pode seguir em queda na direção dos suportes 18,14 ou 16,94. Teria sinal de repique altista fechando acima dos 22 mirando resistências em 24,38 ou 28,24.</t>
  </si>
  <si>
    <t>DASA3 está em clara tendência de baixa pelas médias de 21 e 200 dias e segue em movimento de baixa. Abaixo dos 2,6 pode buscar suportes 2,48 ou 2,37. Teria sinal de repique altista fechando acima dos 2,84 mirando resistências em 2,96 ou 3,18.</t>
  </si>
  <si>
    <t>D1EL34 apesar de estar em tendência de alta no longo prazo pela média de 200 dias, no curto prazo está em realização. Abaixo dos 2015,82 pode seguir em baixa no curto prazo mirando suportes em 1859,69 ou 1727,7. Teria sinal de retomada altista fechando acima dos 2286,83 mirando resistências em 2550,8 ou 2977,94.</t>
  </si>
  <si>
    <t>DESK3 está em tendência de alta pelas médias de 21 e 200 dias, mas começa a dar sinal de possível realização. Abaixo dos 17,49 poderia realizar na direção dos suportes 17,15 ou 16,86. Caso supere os 18,07 retomaria sinal de alta com projeções nos 18,63 ou 19,55.</t>
  </si>
  <si>
    <t>DXCO3 está em tendência de baixa pela média de 200 dias, a parece ter completado movimento de repique de alta de curto prazo e pode estar retomando o movimento baixista. Abaixo dos 4,87 pode seguir em queda na direção dos suportes 4,53 ou 4,33. Teria sinal de repique altista fechando acima dos 5,17 mirando resistências em 5,56 ou 6,2.</t>
  </si>
  <si>
    <t>PNVL3 está em tendência de baixa pelas médias de 21 e 200 dias, mas começa a dar sinais de repiques de alta. Acima dos 11 teria sinal de repique altista mirando resistências nos 11,54 ou 12,31. Já uma perda dos 10,8 traria de volta o sinal de baixa projetando de 10,29 a 9,9.</t>
  </si>
  <si>
    <t>DIRR3 apesar de estar em tendência de baixa no longo prazo pela média de 200 dias, no curto prazo está com sinal de recuperação favorecendo repiques de alta. Acima dos 14,32 pode seguir repique altista na direção resistências nos 15,64 ou 17,78. Caso perca os 13,81 teria sinal de baixa projetando de 12,18 a 11,51.</t>
  </si>
  <si>
    <t>ECOR3 apesar de estar em tendência de baixa no longo prazo pela média de 200 dias, no curto prazo está com sinal de recuperação favorecendo repiques de alta. Acima dos 7,66 pode seguir repique altista na direção resistências nos 8,28 ou 9,29. Caso perca os 7,35 teria sinal de baixa projetando de 6,65 a 6,33.</t>
  </si>
  <si>
    <t>LILY34 está em tendência de alta pelas médias de 21 e 200 dias e vai mantendo sinal de força altista. Acima dos 213,82 pode buscar projeções nos 230,87 ou 258,47. Teria sinal de realização na perda dos 205,01 mirando os 186,22 ou 177,69. O IFR sobrecomprado alerta realizações se perder 205,01.</t>
  </si>
  <si>
    <t>EMBJ3 está em tendência de alta pelas médias de 21 e 200 dias e vai mantendo sinal de força altista. Acima dos 83,86 pode buscar projeções nos 93,15 ou 108,19. Teria sinal de realização na perda dos 81,99 mirando os 68,82 ou 64,17. O IFR sobrecomprado alerta realizações se perder 81,99.</t>
  </si>
  <si>
    <t>ENGI11 apesar de estar em tendência de baixa no longo prazo pela média de 200 dias, no curto prazo está com sinal de recuperação favorecendo repiques de alta. Acima dos 48,68 pode seguir repique altista na direção resistências nos 50,8 ou 54,24. Caso perca os 47,63 teria sinal de baixa projetando de 45,24 a 44,17. O padrão de volume favorece a alta.</t>
  </si>
  <si>
    <t>ENEV3 está em tendência de alta pelas médias de 21 e 200 dias, mas começa a dar sinal de possível realização. Abaixo dos 26,02 poderia realizar na direção dos suportes 23,56 ou 22,49. Caso supere os 27 retomaria sinal de alta com projeções nos 29,12 ou 32,56.</t>
  </si>
  <si>
    <t>EGIE3 apesar de estar em tendência de alta no longo prazo pela média de 200 dias, no curto prazo está em realização. Abaixo dos 31,72 pode seguir em baixa no curto prazo mirando suportes em 30,41 ou 29,11. Teria sinal de retomada altista fechando acima dos 33 mirando resistências em 35,94 ou 38,54.</t>
  </si>
  <si>
    <t>EQTL3 está em tendência de alta pelas médias de 21 e 200 dias e vai mantendo sinal de força altista. Acima dos 40,01 pode buscar projeções nos 42,24 ou 45,86. Teria sinal de realização na perda dos 38,87 mirando os 36,39 ou 35,27.</t>
  </si>
  <si>
    <t>EVEN3 apesar de estar em tendência de baixa no longo prazo pela média de 200 dias, no curto prazo está com sinal de recuperação favorecendo repiques de alta. Acima dos 5,82 pode seguir repique altista na direção resistências nos 5,98 ou 6,44. Caso perca os 5,65 teria sinal de baixa projetando de 5,23 a 4,99.</t>
  </si>
  <si>
    <t>EZTC3 apesar de estar em tendência de baixa no longo prazo pela média de 200 dias, no curto prazo está com sinal de recuperação favorecendo repiques de alta. Acima dos 13,31 pode seguir repique altista na direção resistências nos 13,75 ou 14,73. Caso perca os 13,02 teria sinal de baixa projetando de 12,16 a 11,66.</t>
  </si>
  <si>
    <t>FESA4 está em clara tendência de baixa pelas médias de 21 e 200 dias e segue em movimento de baixa. Abaixo dos 5,83 pode buscar suportes 5,65 ou 5,47. Teria sinal de repique altista fechando acima dos 5,98 mirando resistências em 6,4 ou 6,75.</t>
  </si>
  <si>
    <t>FLRY3 está em tendência de alta pelas médias de 21 e 200 dias e vai mantendo sinal de força altista. Acima dos 15,78 pode buscar projeções nos 16,68 ou 18,15. Teria sinal de realização na perda dos 15,45 mirando os 14,31 ou 13,85.</t>
  </si>
  <si>
    <t>FRAS3 está em clara tendência de baixa pelas médias de 21 e 200 dias e segue em movimento de baixa. Abaixo dos 20,12 pode buscar suportes 19,16 ou 18,21. Teria sinal de repique altista fechando acima dos 20,81 mirando resistências em 23,2 ou 25,1.</t>
  </si>
  <si>
    <t>FCXO34 apesar de estar em tendência de alta no longo prazo pela média de 200 dias, no curto prazo está em realização. Abaixo dos 103,53 pode seguir em baixa no curto prazo mirando suportes em 97,85 ou 92,18. Teria sinal de retomada altista fechando acima dos 107,41 mirando resistências em 121,88 ou 133,22.</t>
  </si>
  <si>
    <t>GFSA3 está em clara tendência de baixa pelas médias de 21 e 200 dias e segue em movimento de baixa. Abaixo dos 0,96 pode buscar suportes 0,78 ou 0,61. Teria sinal de repique altista fechando acima dos 1,08 mirando resistências em 1,52 ou 1,86.</t>
  </si>
  <si>
    <t>GGBR4 está em tendência de alta no longo prazo, teve uma correção no curto prazo, mas pode estar retomando sinal de altas. Acima dos 21,38 pode buscar 24,55 ou 27,05. Abaixo dos 20,49 retomaria sinal de realização mirando suportes em 19,23 ou 17,98.</t>
  </si>
  <si>
    <t>GOAU4 está em tendência de alta no longo prazo, teve uma correção no curto prazo, mas pode estar retomando sinal de altas. Acima dos 9,46 pode buscar 10,77 ou 11,83. Abaixo dos 9,28 retomaria sinal de realização mirando suportes em 9,04 ou 8,5.</t>
  </si>
  <si>
    <t>GGPS3 apesar de estar em tendência de baixa no longo prazo pela média de 200 dias, no curto prazo está com sinal de recuperação favorecendo repiques de alta. Acima dos 12,46 pode seguir repique altista na direção resistências nos 13,28 ou 14,62. Caso perca os 11,81 teria sinal de baixa projetando de 11,12 a 10,7. O padrão de volume favorece a alta.</t>
  </si>
  <si>
    <t>GRND3 está em tendência de baixa pelas médias de 21 e 200 dias, mas começa a dar sinais de repiques de alta. Acima dos 3,78 teria sinal de repique altista mirando resistências nos 4,03 ou 4,22. Já uma perda dos 3,72 traria de volta o sinal de baixa projetando de 3,62 a 3,52.</t>
  </si>
  <si>
    <t>GMAT3 está em tendência de baixa pelas médias de 21 e 200 dias, mas começa a dar sinais de repiques de alta. Acima dos 3,7 teria sinal de repique altista mirando resistências nos 4,23 ou 4,72. Já uma perda dos 3,57 traria de volta o sinal de baixa projetando de 3,43 a 3,18. O IFR sobrevendido alerta para recuperações se superar 3,7</t>
  </si>
  <si>
    <t>SBFG3 está em tendência de baixa pelas médias de 21 e 200 dias, mas começa a dar sinais de repiques de alta. Acima dos 10,45 teria sinal de repique altista mirando resistências nos 11,08 ou 11,96. Já uma perda dos 10,16 traria de volta o sinal de baixa projetando de 9,64 a 9,19.</t>
  </si>
  <si>
    <t>HBOR3 apesar de estar em tendência de baixa no longo prazo pela média de 200 dias, no curto prazo está com sinal de recuperação favorecendo repiques de alta. Acima dos 2,3 pode seguir repique altista na direção resistências nos 2,41 ou 2,59. Caso perca os 2,11 teria sinal de baixa projetando de 2,01 a 1,92. O padrão de volume favorece a alta.</t>
  </si>
  <si>
    <t>HBSA3 está em tendência de baixa pela média de 200 dias, a parece ter completado movimento de repique de alta de curto prazo e pode estar retomando o movimento baixista. Abaixo dos 3,48 pode seguir em queda na direção dos suportes 2,91 ou 2,65. Teria sinal de repique altista fechando acima dos 3,72 mirando resistências em 4,22 ou 5,03.</t>
  </si>
  <si>
    <t>HYPE3 apesar de estar em tendência de baixa no longo prazo pela média de 200 dias, no curto prazo está com sinal de recuperação favorecendo repiques de alta. Acima dos 21,02 pode seguir repique altista na direção resistências nos 21,82 ou 23,17. Caso perca os 20,57 teria sinal de baixa projetando de 19,63 a 18,95.</t>
  </si>
  <si>
    <t>IGTI11 apesar de estar em tendência de baixa no longo prazo pela média de 200 dias, no curto prazo está com sinal de recuperação favorecendo repiques de alta. Acima dos 25,74 pode seguir repique altista na direção resistências nos 27,23 ou 29,65. Caso perca os 25,21 teria sinal de baixa projetando de 23,32 a 22,57.</t>
  </si>
  <si>
    <t>ITLC34 apesar de estar em tendência de alta no longo prazo pela média de 200 dias, no curto prazo está em realização. Abaixo dos 102,97 pode seguir em baixa no curto prazo mirando suportes em 84,72 ou 73. Teria sinal de retomada altista fechando acima dos 112,99 mirando resistências em 122,62 ou 146,04.</t>
  </si>
  <si>
    <t>INTB3 está em tendência de alta pelas médias de 21 e 200 dias e vai mantendo sinal de força altista. Acima dos 13,47 pode buscar projeções nos 14,16 ou 15,27. Teria sinal de realização na perda dos 13,05 mirando os 12,36 ou 11,8. O padrão de volume favorece a alta.</t>
  </si>
  <si>
    <t>INBR32 está em tendência de baixa pela média de 200 dias, a parece ter completado movimento de repique de alta de curto prazo e pode estar retomando o movimento baixista. Abaixo dos 28,35 pode seguir em queda na direção dos suportes 26,76 ou 25,57. Teria sinal de repique altista fechando acima dos 30,58 mirando resistências em 32,94 ou 36,76.</t>
  </si>
  <si>
    <t>MYPK3 está em clara tendência de baixa pelas médias de 21 e 200 dias e segue em movimento de baixa. Abaixo dos 8,89 pode buscar suportes 8,59 ou 8,3. Teria sinal de repique altista fechando acima dos 9,2 mirando resistências em 9,51 ou 10,07.</t>
  </si>
  <si>
    <t>RANI3 apesar de estar em tendência de baixa no longo prazo pela média de 200 dias, no curto prazo está com sinal de recuperação favorecendo repiques de alta. Acima dos 8,1 pode seguir repique altista na direção resistências nos 8,43 ou 8,98. Caso perca os 7,93 teria sinal de baixa projetando de 7,55 a 7,38. O padrão de volume favorece a alta.</t>
  </si>
  <si>
    <t>IRBR3 está em tendência de alta pelas médias de 21 e 200 dias e vai mantendo sinal de força altista. Acima dos 55,46 pode buscar projeções nos 58,87 ou 64,4. Teria sinal de realização na perda dos 54,02 mirando os 49,93 ou 48,22.</t>
  </si>
  <si>
    <t>ISAE4 está em tendência de alta pelas médias de 21 e 200 dias e vai mantendo sinal de força altista. Acima dos 29,08 pode buscar projeções nos 30,58 ou 33,01. Teria sinal de realização na perda dos 28,5 mirando os 26,65 ou 25,89. O padrão de volume favorece a alta. O IFR sobrecomprado alerta realizações se perder 28,5.</t>
  </si>
  <si>
    <t>ITSA4 está em tendência de alta pelas médias de 21 e 200 dias e vai mantendo sinal de força altista. Acima dos 13,65 pode buscar projeções nos 14,52 ou 15,93. Teria sinal de realização na perda dos 13,4 mirando os 12,24 ou 11,8. O IFR sobrecomprado alerta realizações se perder 13,4.</t>
  </si>
  <si>
    <t>ITUB3 está em tendência de alta pelas médias de 21 e 200 dias, mas começa a dar sinal de possível realização. Abaixo dos 44,41 poderia realizar na direção dos suportes 39,4 ou 37,59. Caso supere os 45,23 retomaria sinal de alta com projeções nos 48,83 ou 54,66. O IFR sobrecomprado alerta realizações se perder 44,41.</t>
  </si>
  <si>
    <t>ITUB4 está em tendência de alta pelas médias de 21 e 200 dias e vai mantendo sinal de força altista. Acima dos 43,16 pode buscar projeções nos 46,3 ou 51,39. Teria sinal de realização na perda dos 42,31 mirando os 38,07 ou 36,49. O IFR sobrecomprado alerta realizações se perder 42,31.</t>
  </si>
  <si>
    <t>JALL3 está em clara tendência de baixa pelas médias de 21 e 200 dias e segue em movimento de baixa. Abaixo dos 2,08 pode buscar suportes 1,93 ou 1,78. Teria sinal de repique altista fechando acima dos 2,25 mirando resistências em 2,56 ou 2,85.</t>
  </si>
  <si>
    <t>JBSS32 apesar de estar em tendência de baixa no longo prazo pela média de 200 dias, no curto prazo está com sinal de recuperação favorecendo repiques de alta. Acima dos 64,41 pode seguir repique altista na direção resistências nos 67,43 ou 72,33. Caso perca os 62,16 teria sinal de baixa projetando de 59,51 a 57,99. O padrão de volume favorece a alta.</t>
  </si>
  <si>
    <t>JHSF3 está em tendência de alta pelas médias de 21 e 200 dias, mas começa a dar sinal de possível realização. Abaixo dos 10,99 poderia realizar na direção dos suportes 10,28 ou 9,86. Caso supere os 11,62 retomaria sinal de alta com projeções nos 12,44 ou 13,78.</t>
  </si>
  <si>
    <t>JPMC34 está em tendência de alta pelas médias de 21 e 200 dias e vai mantendo sinal de força altista. Acima dos 178 pode buscar projeções nos 190,31 ou 210,23. Teria sinal de realização na perda dos 172,98 mirando os 158,08 ou 151,92.</t>
  </si>
  <si>
    <t>JSLG3 apesar de estar em tendência de baixa no longo prazo pela média de 200 dias, no curto prazo está com sinal de recuperação favorecendo repiques de alta. Acima dos 5,7 pode seguir repique altista na direção resistências nos 6,18 ou 6,72. Caso perca os 5,3 teria sinal de baixa projetando de 5,02 a 4,75. O padrão de volume favorece a alta.</t>
  </si>
  <si>
    <t>KEPL3 está em clara tendência de baixa pelas médias de 21 e 200 dias e segue em movimento de baixa. Abaixo dos 6,5 pode buscar suportes 6,2 ou 5,96. Teria sinal de repique altista fechando acima dos 6,62 mirando resistências em 6,96 ou 7,42.</t>
  </si>
  <si>
    <t>K1LA34 apesar de estar em tendência de alta no longo prazo pela média de 200 dias, no curto prazo está em realização. Abaixo dos 297,97 pode seguir em baixa no curto prazo mirando suportes em 251,63 ou 206,91. Teria sinal de retomada altista fechando acima dos 357,73 mirando resistências em 396,33 ou 485,75.</t>
  </si>
  <si>
    <t>KLBN3 apesar de estar em tendência de baixa no longo prazo pela média de 200 dias, no curto prazo está com sinal de recuperação favorecendo repiques de alta. Acima dos 3,43 pode seguir repique altista na direção resistências nos 3,51 ou 3,62. Caso perca os 3,32 teria sinal de baixa projetando de 3,26 a 3,2.</t>
  </si>
  <si>
    <t>KLBN4 está em tendência de baixa pelas médias de 21 e 200 dias, mas começa a dar sinais de repiques de alta. Acima dos 3,43 teria sinal de repique altista mirando resistências nos 3,53 ou 3,66. Já uma perda dos 3,31 traria de volta o sinal de baixa projetando de 3,24 a 3,17.</t>
  </si>
  <si>
    <t>KLBN11 apesar de estar em tendência de baixa no longo prazo pela média de 200 dias, no curto prazo está com sinal de recuperação favorecendo repiques de alta. Acima dos 17,38 pode seguir repique altista na direção resistências nos 17,91 ou 18,77. Caso perca os 16,92 teria sinal de baixa projetando de 16,52 a 16,25.</t>
  </si>
  <si>
    <t>L1RC34 apesar de estar em tendência de alta no longo prazo pela média de 200 dias, no curto prazo está em realização. Abaixo dos 40,64 pode seguir em baixa no curto prazo mirando suportes em 35,72 ou 30,81. Teria sinal de retomada altista fechando acima dos 51,59 mirando resistências em 61,39 ou 77,26.</t>
  </si>
  <si>
    <t>LAVV3 apesar de estar em tendência de baixa no longo prazo pela média de 200 dias, no curto prazo está com sinal de recuperação favorecendo repiques de alta. Acima dos 11,94 pode seguir repique altista na direção resistências nos 12,76 ou 14,09. Caso perca os 11,33 teria sinal de baixa projetando de 10,61 a 10,19.</t>
  </si>
  <si>
    <t>LIGT3 está em tendência de baixa pela média de 200 dias, a parece ter completado movimento de repique de alta de curto prazo e pode estar retomando o movimento baixista. Abaixo dos 3,25 pode seguir em queda na direção dos suportes 2,41 ou 2,07. Teria sinal de repique altista fechando acima dos 3,48 mirando resistências em 4,14 ou 5,21.</t>
  </si>
  <si>
    <t>RENT3 apesar de estar em tendência de baixa no longo prazo pela média de 200 dias, no curto prazo está com sinal de recuperação favorecendo repiques de alta. Acima dos 42,95 pode seguir repique altista na direção resistências nos 45,66 ou 50,05. Caso perca os 40,52 teria sinal de baixa projetando de 38,56 a 37,2.</t>
  </si>
  <si>
    <t>RENT4 apesar de estar em tendência de baixa no longo prazo pela média de 200 dias, no curto prazo está com sinal de recuperação favorecendo repiques de alta. Acima dos 41,29 pode seguir repique altista na direção resistências nos 43,64 ou 47,45. Caso perca os 39,01 teria sinal de baixa projetando de 37,48 a 36,3.</t>
  </si>
  <si>
    <t>LOGG3 está em tendência de alta pelas médias de 21 e 200 dias e vai mantendo sinal de força altista. Acima dos 28,63 pode buscar projeções nos 30,23 ou 32,82. Teria sinal de realização na perda dos 27,89 mirando os 26,04 ou 25,23.</t>
  </si>
  <si>
    <t>LREN3 está em tendência de alta pelas médias de 21 e 200 dias, mas começa a dar sinal de possível realização. Abaixo dos 14,75 poderia realizar na direção dos suportes 13,6 ou 12,92. Caso supere os 15,22 retomaria sinal de alta com projeções nos 15,79 ou 17,14.</t>
  </si>
  <si>
    <t>LWSA3 está em tendência de alta pelas médias de 21 e 200 dias e vai mantendo sinal de força altista. Acima dos 4,21 pode buscar projeções nos 4,61 ou 5,27. Teria sinal de realização na perda dos 4,09 mirando os 3,55 ou 3,34.</t>
  </si>
  <si>
    <t>MDIA3 está em tendência de baixa pelas médias de 21 e 200 dias, mas começa a dar sinais de repiques de alta. Acima dos 17,85 teria sinal de repique altista mirando resistências nos 19,16 ou 20,47. Já uma perda dos 17,61 traria de volta o sinal de baixa projetando de 17,04 a 16,38.</t>
  </si>
  <si>
    <t>MGLU3 está em clara tendência de baixa pelas médias de 21 e 200 dias e segue em movimento de baixa. Abaixo dos 4,03 pode buscar suportes 3,52 ou 3,01. Teria sinal de repique altista fechando acima dos 4,59 mirando resistências em 5,67 ou 6,68. O IFR sobrevendido alerta para recuperações se superar 4,59</t>
  </si>
  <si>
    <t>POMO3 está em tendência de baixa pelas médias de 21 e 200 dias, mas começa a dar sinais de repiques de alta. Acima dos 5,63 teria sinal de repique altista mirando resistências nos 5,96 ou 6,32. Já uma perda dos 5,37 traria de volta o sinal de baixa projetando de 5,18 a 5.</t>
  </si>
  <si>
    <t>POMO4 apesar de estar em tendência de baixa no longo prazo pela média de 200 dias, no curto prazo está com sinal de recuperação favorecendo repiques de alta. Acima dos 6,1 pode seguir repique altista na direção resistências nos 6,4 ou 6,9. Caso perca os 5,91 teria sinal de baixa projetando de 5,6 a 5,44.</t>
  </si>
  <si>
    <t>MBRF3 está em tendência de baixa pela média de 200 dias, a parece ter completado movimento de repique de alta de curto prazo e pode estar retomando o movimento baixista. Abaixo dos 16,94 pode seguir em queda na direção dos suportes 14,98 ou 13,92. Teria sinal de repique altista fechando acima dos 18,4 mirando resistências em 20,51 ou 23,93.</t>
  </si>
  <si>
    <t>M2RV34 apesar de estar em tendência de alta no longo prazo pela média de 200 dias, no curto prazo está em realização. Abaixo dos 123,79 pode seguir em baixa no curto prazo mirando suportes em 109,15 ou 94,52. Teria sinal de retomada altista fechando acima dos 142,82 mirando resistências em 171,15 ou 200,41.</t>
  </si>
  <si>
    <t>MSCD34 está em tendência de alta pelas médias de 21 e 200 dias e vai mantendo sinal de força altista. Acima dos 90,45 pode buscar projeções nos 97,52 ou 108,97. Teria sinal de realização na perda dos 87,49 mirando os 79 ou 75,46. O padrão de volume favorece a alta. O IFR sobrecomprado alerta realizações se perder 87,49.</t>
  </si>
  <si>
    <t>CASH3 está em tendência de baixa pelas médias de 21 e 200 dias, mas começa a dar sinais de repiques de alta. Acima dos 4,03 teria sinal de repique altista mirando resistências nos 4,41 ou 4,91. Já uma perda dos 3,93 traria de volta o sinal de baixa projetando de 3,6 a 3,34.</t>
  </si>
  <si>
    <t>MELI34 apesar de estar em tendência de baixa no longo prazo pela média de 200 dias, no curto prazo está com sinal de recuperação favorecendo repiques de alta. Acima dos 77,11 pode seguir repique altista na direção resistências nos 83,72 ou 94,43. Caso perca os 75,19 teria sinal de baixa projetando de 66,4 a 63,09. O padrão de volume favorece a alta. O IFR sobrecomprado alerta realizações se perder 75,19.</t>
  </si>
  <si>
    <t>BMEB4 está em clara tendência de baixa pelas médias de 21 e 200 dias e segue em movimento de baixa. Abaixo dos 61,25 pode buscar suportes 55,01 ou 48,77. Teria sinal de repique altista fechando acima dos 67,19 mirando resistências em 81,44 ou 93,91. O IFR sobrevendido alerta para recuperações se superar 67,19</t>
  </si>
  <si>
    <t>M1TA34 está em tendência de baixa pela média de 200 dias, a parece ter completado movimento de repique de alta de curto prazo e pode estar retomando o movimento baixista. Abaixo dos 108 pode seguir em queda na direção dos suportes 99,95 ou 94,74. Teria sinal de repique altista fechando acima dos 113,1 mirando resistências em 116,79 ou 127,19.</t>
  </si>
  <si>
    <t>LEVE3 está em tendência de alta pelas médias de 21 e 200 dias, mas começa a dar sinal de possível realização. Abaixo dos 32,73 poderia realizar na direção dos suportes 31,7 ou 30,91. Caso supere os 33,25 retomaria sinal de alta com projeções nos 34,23 ou 35,79.</t>
  </si>
  <si>
    <t>MUTC34 apesar de estar em tendência de alta no longo prazo pela média de 200 dias, no curto prazo está em realização. Abaixo dos 831,05 pode seguir em baixa no curto prazo mirando suportes em 739,89 ou 633,84. Teria sinal de retomada altista fechando acima dos 935 mirando resistências em 1083,08 ou 1295,17.</t>
  </si>
  <si>
    <t>MSFT34 apesar de estar em tendência de baixa no longo prazo pela média de 200 dias, no curto prazo está com sinal de recuperação favorecendo repiques de alta. Acima dos 85,06 pode seguir repique altista na direção resistências nos 91,45 ou 101,36. Caso perca os 82,78 teria sinal de baixa projetando de 75,4 a 70,44.</t>
  </si>
  <si>
    <t>MILS3 está em tendência de alta pelas médias de 21 e 200 dias e vai mantendo sinal de força altista. Acima dos 15,5 pode buscar projeções nos 15,65 ou 16,05. Teria sinal de realização na perda dos 15,32 mirando os 14,99 ou 14,78. O padrão de volume favorece a alta.</t>
  </si>
  <si>
    <t>BEEF3 está em clara tendência de baixa pelas médias de 21 e 200 dias e segue em movimento de baixa. Abaixo dos 3,41 pode buscar suportes 3,25 ou 3,1. Teria sinal de repique altista fechando acima dos 3,58 mirando resistências em 3,9 ou 4,2.</t>
  </si>
  <si>
    <t>MTRE3 está em clara tendência de baixa pelas médias de 21 e 200 dias e segue em movimento de baixa. Abaixo dos 3,26 pode buscar suportes 3,19 ou 3,12. Teria sinal de repique altista fechando acima dos 3,4 mirando resistências em 3,48 ou 3,61.</t>
  </si>
  <si>
    <t>MOTV3 apesar de estar em tendência de baixa no longo prazo pela média de 200 dias, no curto prazo está com sinal de recuperação favorecendo repiques de alta. Acima dos 14,93 pode seguir repique altista na direção resistências nos 15,78 ou 17,17. Caso perca os 14,42 teria sinal de baixa projetando de 13,54 a 13,11. O padrão de volume favorece a alta.</t>
  </si>
  <si>
    <t>MDNE3 está em tendência de alta pelas médias de 21 e 200 dias e vai mantendo sinal de força altista. Acima dos 30,98 pode buscar projeções nos 34,39 ou 39,91. Teria sinal de realização na perda dos 30,01 mirando os 25,46 ou 23,75. O padrão de volume favorece a alta. O IFR sobrecomprado alerta realizações se perder 30,01.</t>
  </si>
  <si>
    <t>MOVI3 apesar de estar em tendência de baixa no longo prazo pela média de 200 dias, no curto prazo está com sinal de recuperação favorecendo repiques de alta. Acima dos 9,58 pode seguir repique altista na direção resistências nos 10,14 ou 11,01. Caso perca os 9,22 teria sinal de baixa projetando de 8,73 a 8,29.</t>
  </si>
  <si>
    <t>MRVE3 apesar de estar em tendência de baixa no longo prazo pela média de 200 dias, no curto prazo está com sinal de recuperação favorecendo repiques de alta. Acima dos 5,33 pode seguir repique altista na direção resistências nos 5,73 ou 6,28. Caso perca os 5,18 teria sinal de baixa projetando de 4,83 a 4,55.</t>
  </si>
  <si>
    <t>MLAS3 apesar de estar em tendência de alta no longo prazo pela média de 200 dias, no curto prazo está em realização. Abaixo dos 1,58 pode seguir em baixa no curto prazo mirando suportes em 1,48 ou 1,36. Teria sinal de retomada altista fechando acima dos 1,68 mirando resistências em 1,86 ou 2,09.</t>
  </si>
  <si>
    <t>MULT3 apesar de estar em tendência de baixa no longo prazo pela média de 200 dias, no curto prazo está com sinal de recuperação favorecendo repiques de alta. Acima dos 29,82 pode seguir repique altista na direção resistências nos 31,41 ou 33,99. Caso perca os 28,87 teria sinal de baixa projetando de 27,24 a 26,44.</t>
  </si>
  <si>
    <t>NATU3 está em clara tendência de baixa pelas médias de 21 e 200 dias e segue em movimento de baixa. Abaixo dos 8,17 pode buscar suportes 7,36 ou 6,57. Teria sinal de repique altista fechando acima dos 8,97 mirando resistências em 9,89 ou 11,45.</t>
  </si>
  <si>
    <t>NFLX34 apesar de estar em tendência de baixa no longo prazo pela média de 200 dias, no curto prazo está com sinal de recuperação favorecendo repiques de alta. Acima dos 8,18 pode seguir repique altista na direção resistências nos 8,62 ou 9,38. Caso perca os 7,71 teria sinal de baixa projetando de 7,38 a 6,99. O padrão de volume favorece a alta.</t>
  </si>
  <si>
    <t>ROXO34 apesar de estar em tendência de baixa no longo prazo pela média de 200 dias, no curto prazo está com sinal de recuperação favorecendo repiques de alta. Acima dos 12,09 pode seguir repique altista na direção resistências nos 13,41 ou 15,55. Caso perca os 11,53 teria sinal de baixa projetando de 9,95 a 9,28. O IFR sobrecomprado alerta realizações se perder 11,53.</t>
  </si>
  <si>
    <t>NVDC34 apesar de estar em tendência de alta no longo prazo pela média de 200 dias, no curto prazo está em realização. Abaixo dos 20,49 pode seguir em baixa no curto prazo mirando suportes em 19,73 ou 18,98. Teria sinal de retomada altista fechando acima dos 21,58 mirando resistências em 22,92 ou 24,42.</t>
  </si>
  <si>
    <t>OPCT3 está em tendência de alta pelas médias de 21 e 200 dias e vai mantendo sinal de força altista. Acima dos 10,28 pode buscar projeções nos 10,64 ou 11,18. Teria sinal de realização na perda dos 10,1 mirando os 9,76 ou 9,48.</t>
  </si>
  <si>
    <t>ONCO3 está em clara tendência de baixa pelas médias de 21 e 200 dias e segue em movimento de baixa. Abaixo dos 1,04 pode buscar suportes 0,89 ou 0,74. Teria sinal de repique altista fechando acima dos 1,15 mirando resistências em 1,52 ou 1,81.</t>
  </si>
  <si>
    <t>ORCL34 está em clara tendência de baixa pelas médias de 21 e 200 dias e segue em movimento de baixa. Abaixo dos 121,19 pode buscar suportes 97,4 ou 73,62. Teria sinal de repique altista fechando acima dos 127,24 mirando resistências em 198,15 ou 245,71. O IFR sobrevendido alerta para recuperações se superar 127,24</t>
  </si>
  <si>
    <t>ORVR3 está em tendência de alta pelas médias de 21 e 200 dias, mas começa a dar sinal de possível realização. Abaixo dos 78,9 poderia realizar na direção dos suportes 74,42 ou 72,4. Caso supere os 80,95 retomaria sinal de alta com projeções nos 84,98 ou 91,51.</t>
  </si>
  <si>
    <t>PCAR3 apesar de estar em tendência de baixa no longo prazo pela média de 200 dias, no curto prazo está com sinal de recuperação favorecendo repiques de alta. Acima dos 2,44 pode seguir repique altista na direção resistências nos 3,08 ou 4,12. Caso perca os 2,29 teria sinal de baixa projetando de 1,4 a 1,07. O IFR sobrecomprado alerta realizações se perder 2,29.</t>
  </si>
  <si>
    <t>PGMN3 está em tendência de baixa pelas médias de 21 e 200 dias, mas começa a dar sinais de repiques de alta. Acima dos 3,77 teria sinal de repique altista mirando resistências nos 4,14 ou 4,51. Já uma perda dos 3,65 traria de volta o sinal de baixa projetando de 3,53 a 3,34.</t>
  </si>
  <si>
    <t>P2LT34 apesar de estar em tendência de baixa no longo prazo pela média de 200 dias, no curto prazo está com sinal de recuperação favorecendo repiques de alta. Acima dos 229,67 pode seguir repique altista na direção resistências nos 242,22 ou 278,19. Caso perca os 222,47 teria sinal de baixa projetando de 184 a 166,01. O padrão de volume favorece a alta.</t>
  </si>
  <si>
    <t>PETR3 está em tendência de alta no longo prazo, teve uma correção no curto prazo, mas pode estar retomando sinal de altas. Acima dos 42,61 pode buscar 47,57 ou 51,43. Abaixo dos 41,32 retomaria sinal de realização mirando suportes em 39,38 ou 37,45.</t>
  </si>
  <si>
    <t>PETR4 está em tendência de alta no longo prazo, teve uma correção no curto prazo, mas pode estar retomando sinal de altas. Acima dos 38,46 pode buscar 42,15 ou 45,08. Abaixo dos 37,4 retomaria sinal de realização mirando suportes em 35,93 ou 34,46. O IFR sobrevendido alerta para recuperações se superar 38,46</t>
  </si>
  <si>
    <t>RECV3 está em clara tendência de baixa pelas médias de 21 e 200 dias e segue em movimento de baixa. Abaixo dos 9,56 pode buscar suportes 8,97 ou 8,38. Teria sinal de repique altista fechando acima dos 9,92 mirando resistências em 11,46 ou 12,63. O IFR sobrevendido alerta para recuperações se superar 9,92</t>
  </si>
  <si>
    <t>PRIO3 está em tendência de alta no longo prazo, teve uma correção no curto prazo, mas pode estar retomando sinal de altas. Acima dos 52,77 pode buscar 64,21 ou 72,15. Abaixo dos 51,36 retomaria sinal de realização mirando suportes em 47,38 ou 43,41. O IFR sobrevendido alerta para recuperações se superar 52,77</t>
  </si>
  <si>
    <t>AUAU3 está em tendência de baixa pela média de 200 dias, a parece ter completado movimento de repique de alta de curto prazo e pode estar retomando o movimento baixista. Abaixo dos 3,17 pode seguir em queda na direção dos suportes 3,05 ou 2,95. Teria sinal de repique altista fechando acima dos 3,37 mirando resistências em 3,56 ou 3,88.</t>
  </si>
  <si>
    <t>PINE4 apesar de estar em tendência de alta no longo prazo pela média de 200 dias, no curto prazo está em realização. Abaixo dos 11,25 pode seguir em baixa no curto prazo mirando suportes em 10,41 ou 9,57. Teria sinal de retomada altista fechando acima dos 12,34 mirando resistências em 13,96 ou 15,63.</t>
  </si>
  <si>
    <t>PLPL3 está em tendência de baixa pelas médias de 21 e 200 dias, mas começa a dar sinais de repiques de alta. Acima dos 8,45 teria sinal de repique altista mirando resistências nos 9,06 ou 9,84. Já uma perda dos 7,79 traria de volta o sinal de baixa projetando de 7,39 a 7.</t>
  </si>
  <si>
    <t>PSSA3 está em tendência de alta pelas médias de 21 e 200 dias e vai mantendo sinal de força altista. Acima dos 53,62 pode buscar projeções nos 57,64 ou 64,15. Teria sinal de realização na perda dos 52,83 mirando os 47,11 ou 45,09. O IFR sobrecomprado alerta realizações se perder 52,83.</t>
  </si>
  <si>
    <t>POSI3 está em tendência de baixa pela média de 200 dias, a parece ter completado movimento de repique de alta de curto prazo e pode estar retomando o movimento baixista. Abaixo dos 3,92 pode seguir em queda na direção dos suportes 3,3 ou 3,01. Teria sinal de repique altista fechando acima dos 4,22 mirando resistências em 4,78 ou 5,7.</t>
  </si>
  <si>
    <t>PRNR3 está em tendência de baixa pelas médias de 21 e 200 dias, mas começa a dar sinais de repiques de alta. Acima dos 18 teria sinal de repique altista mirando resistências nos 18,89 ou 19,98. Já uma perda dos 17,12 traria de volta o sinal de baixa projetando de 16,57 a 16,02.</t>
  </si>
  <si>
    <t>QCOM34 apesar de estar em tendência de alta no longo prazo pela média de 200 dias, no curto prazo está em realização. Abaixo dos 74,75 pode seguir em baixa no curto prazo mirando suportes em 65,86 ou 56,98. Teria sinal de retomada altista fechando acima dos 79,92 mirando resistências em 103,49 ou 121,25.</t>
  </si>
  <si>
    <t>QUAL3 está em tendência de baixa pela média de 200 dias, a parece ter completado movimento de repique de alta de curto prazo e pode estar retomando o movimento baixista. Abaixo dos 1,8 pode seguir em queda na direção dos suportes 1,49 ou 1,35. Teria sinal de repique altista fechando acima dos 1,94 mirando resistências em 2,21 ou 2,66.</t>
  </si>
  <si>
    <t>LJQQ3 está em clara tendência de baixa pelas médias de 21 e 200 dias e segue em movimento de baixa. Abaixo dos 1,22 pode buscar suportes 1,15 ou 1,08. Teria sinal de repique altista fechando acima dos 1,33 mirando resistências em 1,44 ou 1,57.</t>
  </si>
  <si>
    <t>RADL3 está em tendência de baixa pelas médias de 21 e 200 dias, mas começa a dar sinais de repiques de alta. Acima dos 17,03 teria sinal de repique altista mirando resistências nos 18,33 ou 19,64. Já uma perda dos 16,21 traria de volta o sinal de baixa projetando de 15,55 a 14,89.</t>
  </si>
  <si>
    <t>Raizen</t>
  </si>
  <si>
    <t>RAIZ4 está em clara tendência de baixa pelas médias de 21 e 200 dias e segue em movimento de baixa. Abaixo dos 0,38 pode buscar suportes 0,32 ou 0,27. Teria sinal de repique altista fechando acima dos 0,41 mirando resistências em 0,55 ou 0,65.</t>
  </si>
  <si>
    <t>RAPT4 está em clara tendência de baixa pelas médias de 21 e 200 dias e segue em movimento de baixa. Abaixo dos 4,52 pode buscar suportes 4,18 ou 3,86. Teria sinal de repique altista fechando acima dos 4,66 mirando resistências em 5,2 ou 5,83.</t>
  </si>
  <si>
    <t>RDOR3 apesar de estar em tendência de baixa no longo prazo pela média de 200 dias, no curto prazo está com sinal de recuperação favorecendo repiques de alta. Acima dos 35,72 pode seguir repique altista na direção resistências nos 37,92 ou 41,48. Caso perca os 35,08 teria sinal de baixa projetando de 32,16 a 31,05. O IFR sobrecomprado alerta realizações se perder 35,08.</t>
  </si>
  <si>
    <t>RIAA3 está em tendência de alta pelas médias de 21 e 200 dias e vai mantendo sinal de força altista. Acima dos 9,38 pode buscar projeções nos 10,16 ou 11,43. Teria sinal de realização na perda dos 8,91 mirando os 8,11 ou 7,71.</t>
  </si>
  <si>
    <t>RAIL3 apesar de estar em tendência de baixa no longo prazo pela média de 200 dias, no curto prazo está com sinal de recuperação favorecendo repiques de alta. Acima dos 13,55 pode seguir repique altista na direção resistências nos 14,01 ou 15,15. Caso perca os 13,16 teria sinal de baixa projetando de 12,16 a 11,58.</t>
  </si>
  <si>
    <t>SBSP3 está em tendência de alta pelas médias de 21 e 200 dias e vai mantendo sinal de força altista. Acima dos 30,27 pode buscar projeções nos 32,47 ou 36,03. Teria sinal de realização na perda dos 29,71 mirando os 26,71 ou 25,6. O IFR sobrecomprado alerta realizações se perder 29,71.</t>
  </si>
  <si>
    <t>SAPR4 apesar de estar em tendência de baixa no longo prazo pela média de 200 dias, no curto prazo está com sinal de recuperação favorecendo repiques de alta. Acima dos 7,53 pode seguir repique altista na direção resistências nos 7,82 ou 8,3. Caso perca os 7,24 teria sinal de baixa projetando de 7,05 a 6,9.</t>
  </si>
  <si>
    <t>SAPR11 apesar de estar em tendência de baixa no longo prazo pela média de 200 dias, no curto prazo está com sinal de recuperação favorecendo repiques de alta. Acima dos 39,08 pode seguir repique altista na direção resistências nos 40,92 ou 43,9. Caso perca os 37,32 teria sinal de baixa projetando de 36,1 a 35,17. O padrão de volume favorece a alta.</t>
  </si>
  <si>
    <t>SANB3 apesar de estar em tendência de baixa no longo prazo pela média de 200 dias, no curto prazo está com sinal de recuperação favorecendo repiques de alta. Acima dos 12,99 pode seguir repique altista na direção resistências nos 13,48 ou 14,12. Caso perca os 12,85 teria sinal de baixa projetando de 12,43 a 12,1.</t>
  </si>
  <si>
    <t>SANB4 apesar de estar em tendência de baixa no longo prazo pela média de 200 dias, no curto prazo está com sinal de recuperação favorecendo repiques de alta. Acima dos 14,11 pode seguir repique altista na direção resistências nos 14,39 ou 14,87. Caso perca os 13,89 teria sinal de baixa projetando de 13,6 a 13,35.</t>
  </si>
  <si>
    <t>SANB11 está em tendência de baixa pelas médias de 21 e 200 dias, mas começa a dar sinais de repiques de alta. Acima dos 27,16 teria sinal de repique altista mirando resistências nos 27,79 ou 28,89. Já uma perda dos 26,74 traria de volta o sinal de baixa projetando de 26 a 25,44.</t>
  </si>
  <si>
    <t>SMTO3 está em clara tendência de baixa pelas médias de 21 e 200 dias e segue em movimento de baixa. Abaixo dos 15,53 pode buscar suportes 14,41 ou 13,45. Teria sinal de repique altista fechando acima dos 16,06 mirando resistências em 17,5 ou 19,4.</t>
  </si>
  <si>
    <t>SHUL4 está em tendência de baixa pela média de 200 dias, a parece ter completado movimento de repique de alta de curto prazo e pode estar retomando o movimento baixista. Abaixo dos 4,72 pode seguir em queda na direção dos suportes 4,64 ou 4,56. Teria sinal de repique altista fechando acima dos 4,8 mirando resistências em 4,88 ou 5,02.</t>
  </si>
  <si>
    <t>S1TX34 apesar de estar em tendência de alta no longo prazo pela média de 200 dias, no curto prazo está em realização. Abaixo dos 4157,36 pode seguir em baixa no curto prazo mirando suportes em 3617,34 ou 3077,33. Teria sinal de retomada altista fechando acima dos 4800 mirando resistências em 5904,98 ou 6985.</t>
  </si>
  <si>
    <t>SEER3 está em tendência de alta pelas médias de 21 e 200 dias, mas começa a dar sinal de possível realização. Abaixo dos 11,69 poderia realizar na direção dos suportes 10,52 ou 10,02. Caso supere os 12,13 retomaria sinal de alta com projeções nos 13,12 ou 14,73.</t>
  </si>
  <si>
    <t>N1OW34 está em tendência de baixa pela média de 200 dias, a parece ter completado movimento de repique de alta de curto prazo e pode estar retomando o movimento baixista. Abaixo dos 10,84 pode seguir em queda na direção dos suportes 9,27 ou 8,32. Teria sinal de repique altista fechando acima dos 11,17 mirando resistências em 12,33 ou 14,22.</t>
  </si>
  <si>
    <t>CSNA3 está em tendência de baixa pelas médias de 21 e 200 dias, mas começa a dar sinais de repiques de alta. Acima dos 4,85 teria sinal de repique altista mirando resistências nos 6,6 ou 7,9. Já uma perda dos 4,49 traria de volta o sinal de baixa projetando de 3,83 a 3,18. O IFR sobrevendido alerta para recuperações se superar 4,85</t>
  </si>
  <si>
    <t>SIMH3 está em tendência de baixa pelas médias de 21 e 200 dias, mas começa a dar sinais de repiques de alta. Acima dos 7,88 teria sinal de repique altista mirando resistências nos 9,1 ou 10,21. Já uma perda dos 7,3 traria de volta o sinal de baixa projetando de 6,74 a 6,18.</t>
  </si>
  <si>
    <t>SLCE3 está em clara tendência de baixa pelas médias de 21 e 200 dias e segue em movimento de baixa. Abaixo dos 12,58 pode buscar suportes 11,81 ou 11,04. Teria sinal de repique altista fechando acima dos 12,89 mirando resistências em 15,06 ou 16,59. O IFR sobrevendido alerta para recuperações se superar 12,89</t>
  </si>
  <si>
    <t>SMFT3 apesar de estar em tendência de baixa no longo prazo pela média de 200 dias, no curto prazo está com sinal de recuperação favorecendo repiques de alta. Acima dos 20,34 pode seguir repique altista na direção resistências nos 21,73 ou 23,98. Caso perca os 19,93 teria sinal de baixa projetando de 18,09 a 17,39. O padrão de volume favorece a alta. O IFR sobrecomprado alerta realizações se perder 19,93.</t>
  </si>
  <si>
    <t>STOC34 apesar de estar em tendência de baixa no longo prazo pela média de 200 dias, no curto prazo está com sinal de recuperação favorecendo repiques de alta. Acima dos 59 pode seguir repique altista na direção resistências nos 62,6 ou 68,44. Caso perca os 55,74 teria sinal de baixa projetando de 53,16 a 51,35.</t>
  </si>
  <si>
    <t>M2ST34 está em tendência de baixa pelas médias de 21 e 200 dias, mas começa a dar sinais de repiques de alta. Acima dos 7,71 teria sinal de repique altista mirando resistências nos 9,8 ou 12,11. Já uma perda dos 7,25 traria de volta o sinal de baixa projetando de 6,06 a 4,9.</t>
  </si>
  <si>
    <t>SUZB3 está em tendência de baixa pelas médias de 21 e 200 dias, mas começa a dar sinais de repiques de alta. Acima dos 41,21 teria sinal de repique altista mirando resistências nos 44,37 ou 47,58. Já uma perda dos 40,41 traria de volta o sinal de baixa projetando de 39,17 a 37,56.</t>
  </si>
  <si>
    <t>SYNE3 apesar de estar em tendência de baixa no longo prazo pela média de 200 dias, no curto prazo está com sinal de recuperação favorecendo repiques de alta. Acima dos 4,4 pode seguir repique altista na direção resistências nos 4,98 ou 5,93. Caso perca os 4,23 teria sinal de baixa projetando de 3,45 a 3,15. O IFR sobrecomprado alerta realizações se perder 4,23.</t>
  </si>
  <si>
    <t>TAEE3 está em tendência de alta pelas médias de 21 e 200 dias e vai mantendo sinal de força altista. Acima dos 13,48 pode buscar projeções nos 13,94 ou 14,69. Teria sinal de realização na perda dos 13,25 mirando os 12,73 ou 12,49. O padrão de volume favorece a alta.</t>
  </si>
  <si>
    <t>TAEE4 está em tendência de alta pelas médias de 21 e 200 dias e vai mantendo sinal de força altista. Acima dos 13,7 pode buscar projeções nos 14,18 ou 14,97. Teria sinal de realização na perda dos 13,42 mirando os 12,91 ou 12,66.</t>
  </si>
  <si>
    <t>TAEE11 está em tendência de alta pelas médias de 21 e 200 dias e vai mantendo sinal de força altista. Acima dos 40,89 pode buscar projeções nos 42,37 ou 44,78. Teria sinal de realização na perda dos 40,03 mirando os 38,48 ou 37,73. O padrão de volume favorece a alta.</t>
  </si>
  <si>
    <t>TSMC34 está em tendência de alta pelas médias de 21 e 200 dias, mas começa a dar sinal de possível realização. Abaixo dos 280,3 poderia realizar na direção dos suportes 263,74 ou 250,05. Caso supere os 308,03 retomaria sinal de alta com projeções nos 335,4 ou 379,69.</t>
  </si>
  <si>
    <t>TASA4 está em tendência de baixa pela média de 200 dias, a parece ter completado movimento de repique de alta de curto prazo e pode estar retomando o movimento baixista. Abaixo dos 4,66 pode seguir em queda na direção dos suportes 4,06 ou 3,71. Teria sinal de repique altista fechando acima dos 5,18 mirando resistências em 5,87 ou 6,99.</t>
  </si>
  <si>
    <t>TGMA3 está em tendência de baixa pelas médias de 21 e 200 dias, mas começa a dar sinais de repiques de alta. Acima dos 30,79 teria sinal de repique altista mirando resistências nos 32,1 ou 33,73. Já uma perda dos 29,45 traria de volta o sinal de baixa projetando de 28,63 a 27,81.</t>
  </si>
  <si>
    <t>VIVT3 está em tendência de alta pelas médias de 21 e 200 dias e vai mantendo sinal de força altista. Acima dos 34,96 pode buscar projeções nos 36,7 ou 39,53. Teria sinal de realização na perda dos 34 mirando os 32,13 ou 31,25. O padrão de volume favorece a alta.</t>
  </si>
  <si>
    <t>TEND3 está em tendência de alta pelas médias de 21 e 200 dias, mas começa a dar sinal de possível realização. Abaixo dos 36,74 poderia realizar na direção dos suportes 29,82 ou 27,31. Caso supere os 37,94 retomaria sinal de alta com projeções nos 42,95 ou 51,07. O IFR sobrecomprado alerta realizações se perder 36,74.</t>
  </si>
  <si>
    <t>TSLA34 está em clara tendência de baixa pelas médias de 21 e 200 dias e segue em movimento de baixa. Abaixo dos 63,41 pode buscar suportes 59,58 ou 56,22. Teria sinal de repique altista fechando acima dos 70,43 mirando resistências em 77,13 ou 87,98.</t>
  </si>
  <si>
    <t>GSGI34 apesar de estar em tendência de alta no longo prazo pela média de 200 dias, no curto prazo está em realização. Abaixo dos 171,6 pode seguir em baixa no curto prazo mirando suportes em 164,99 ou 158,38. Teria sinal de retomada altista fechando acima dos 179,36 mirando resistências em 192,99 ou 206,2.</t>
  </si>
  <si>
    <t>TIMS3 apesar de estar em tendência de baixa no longo prazo pela média de 200 dias, no curto prazo está com sinal de recuperação favorecendo repiques de alta. Acima dos 22,85 pode seguir repique altista na direção resistências nos 24,04 ou 25,98. Caso perca os 22,29 teria sinal de baixa projetando de 20,91 a 20,31.</t>
  </si>
  <si>
    <t>TOTS3 apesar de estar em tendência de baixa no longo prazo pela média de 200 dias, no curto prazo está com sinal de recuperação favorecendo repiques de alta. Acima dos 29,69 pode seguir repique altista na direção resistências nos 34,23 ou 38,82. Caso perca os 28,95 teria sinal de baixa projetando de 26,8 a 24,5.</t>
  </si>
  <si>
    <t>TFCO4 apesar de estar em tendência de baixa no longo prazo pela média de 200 dias, no curto prazo está com sinal de recuperação favorecendo repiques de alta. Acima dos 15,37 pode seguir repique altista na direção resistências nos 16,08 ou 17,18. Caso perca os 15,02 teria sinal de baixa projetando de 14,29 a 13,73.</t>
  </si>
  <si>
    <t>TRIS3 apesar de estar em tendência de baixa no longo prazo pela média de 200 dias, no curto prazo está com sinal de recuperação favorecendo repiques de alta. Acima dos 4,3 pode seguir repique altista na direção resistências nos 4,47 ou 4,85. Caso perca os 4,17 teria sinal de baixa projetando de 3,85 a 3,65.</t>
  </si>
  <si>
    <t>TUPY3 está em tendência de alta pelas médias de 21 e 200 dias e vai mantendo sinal de força altista. Acima dos 14,95 pode buscar projeções nos 15,66 ou 17,72. Teria sinal de realização na perda dos 14,46 mirando os 12,32 ou 11,28.</t>
  </si>
  <si>
    <t>UGPA3 está em tendência de alta pelas médias de 21 e 200 dias e vai mantendo sinal de força altista. Acima dos 26,64 pode buscar projeções nos 28,57 ou 31,7. Teria sinal de realização na perda dos 26,2 mirando os 23,51 ou 22,54.</t>
  </si>
  <si>
    <t>FIQE3 está em tendência de alta no longo prazo, teve uma correção no curto prazo, mas pode estar retomando sinal de altas. Acima dos 5,77 pode buscar 6,32 ou 6,8. Abaixo dos 5,54 retomaria sinal de realização mirando suportes em 5,29 ou 5,05.</t>
  </si>
  <si>
    <t>UNIP6 apesar de estar em tendência de baixa no longo prazo pela média de 200 dias, no curto prazo está com sinal de recuperação favorecendo repiques de alta. Acima dos 60,62 pode seguir repique altista na direção resistências nos 63,49 ou 66,76. Caso perca os 59,71 teria sinal de baixa projetando de 58,19 a 56,55.</t>
  </si>
  <si>
    <t>USIM3 apesar de estar em tendência de alta no longo prazo pela média de 200 dias, no curto prazo está em realização. Abaixo dos 7,73 pode seguir em baixa no curto prazo mirando suportes em 7,4 ou 6,5. Teria sinal de retomada altista fechando acima dos 8,04 mirando resistências em 10,31 ou 12,1.</t>
  </si>
  <si>
    <t>USIM5 apesar de estar em tendência de alta no longo prazo pela média de 200 dias, no curto prazo está em realização. Abaixo dos 8,56 pode seguir em baixa no curto prazo mirando suportes em 8,12 ou 7,02. Teria sinal de retomada altista fechando acima dos 8,88 mirando resistências em 11,65 ou 13,83.</t>
  </si>
  <si>
    <t>VALE3 está em tendência de alta no longo prazo, teve uma correção no curto prazo, mas pode estar retomando sinal de altas. Acima dos 79,32 pode buscar 82,74 ou 86,39. Abaixo dos 76,83 retomaria sinal de realização mirando suportes em 75 ou 73,17.</t>
  </si>
  <si>
    <t>VLID3 apesar de estar em tendência de baixa no longo prazo pela média de 200 dias, no curto prazo está com sinal de recuperação favorecendo repiques de alta. Acima dos 17,76 pode seguir repique altista na direção resistências nos 18,33 ou 19,26. Caso perca os 17,3 teria sinal de baixa projetando de 16,83 a 16,54.</t>
  </si>
  <si>
    <t>VAMO3 está em tendência de baixa pelas médias de 21 e 200 dias, mas começa a dar sinais de repiques de alta. Acima dos 2,85 teria sinal de repique altista mirando resistências nos 3,2 ou 3,52. Já uma perda dos 2,68 traria de volta o sinal de baixa projetando de 2,51 a 2,35.</t>
  </si>
  <si>
    <t>VBBR3 está em tendência de alta pelas médias de 21 e 200 dias e vai mantendo sinal de força altista. Acima dos 30,13 pode buscar projeções nos 31,97 ou 34,96. Teria sinal de realização na perda dos 29,41 mirando os 27,14 ou 26,21.</t>
  </si>
  <si>
    <t>VISA34 está em tendência de alta pelas médias de 21 e 200 dias e vai mantendo sinal de força altista. Acima dos 94,21 pode buscar projeções nos 102,83 ou 116,79. Teria sinal de realização na perda dos 91,33 mirando os 80,25 ou 75,93. O IFR sobrecomprado alerta realizações se perder 91,33.</t>
  </si>
  <si>
    <t>VTRU3 está em tendência de alta pelas médias de 21 e 200 dias e vai mantendo sinal de força altista. Acima dos 14,08 pode buscar projeções nos 15,36 ou 17,44. Teria sinal de realização na perda dos 13,36 mirando os 12 ou 11,35. O padrão de volume favorece a alta.</t>
  </si>
  <si>
    <t>VIVA3 apesar de estar em tendência de baixa no longo prazo pela média de 200 dias, no curto prazo está com sinal de recuperação favorecendo repiques de alta. Acima dos 23,82 pode seguir repique altista na direção resistências nos 26,11 ou 29,82. Caso perca os 22,6 teria sinal de baixa projetando de 20,11 a 18,96.</t>
  </si>
  <si>
    <t>VVEO3 está em clara tendência de baixa pelas médias de 21 e 200 dias e segue em movimento de baixa. Abaixo dos 0,62 pode buscar suportes 0,35 ou 0,08. Teria sinal de repique altista fechando acima dos 0,68 mirando resistências em 1,48 ou 2,01. O IFR sobrevendido alerta para recuperações se superar 0,68</t>
  </si>
  <si>
    <t>VULC3 está em tendência de baixa pelas médias de 21 e 200 dias, mas começa a dar sinais de repiques de alta. Acima dos 14,08 teria sinal de repique altista mirando resistências nos 15,24 ou 16,12. Já uma perda dos 13,8 traria de volta o sinal de baixa projetando de 13,35 a 12,91.</t>
  </si>
  <si>
    <t>WEGE3 está em tendência de alta pelas médias de 21 e 200 dias, mas começa a dar sinal de possível realização. Abaixo dos 45,91 poderia realizar na direção dos suportes 41,42 ou 39,58. Caso supere os 47,37 retomaria sinal de alta com projeções nos 51,04 ou 56,99.</t>
  </si>
  <si>
    <t>W1DC34 apesar de estar em tendência de alta no longo prazo pela média de 200 dias, no curto prazo está em realização. Abaixo dos 2513,23 pode seguir em baixa no curto prazo mirando suportes em 2016,73 ou 1520,24. Teria sinal de retomada altista fechando acima dos 3141,55 mirando resistências em 4120 ou 5112,98.</t>
  </si>
  <si>
    <t>WIZC3 apesar de estar em tendência de baixa no longo prazo pela média de 200 dias, no curto prazo está com sinal de recuperação favorecendo repiques de alta. Acima dos 8,08 pode seguir repique altista na direção resistências nos 8,54 ou 9,29. Caso perca os 7,92 teria sinal de baixa projetando de 7,33 a 7,09.</t>
  </si>
  <si>
    <t>YDUQ3 apesar de estar em tendência de baixa no longo prazo pela média de 200 dias, no curto prazo está com sinal de recuperação favorecendo repiques de alta. Acima dos 9,23 pode seguir repique altista na direção resistências nos 10,08 ou 11,46. Caso perca os 8,87 teria sinal de baixa projetando de 7,85 a 7,42.</t>
  </si>
  <si>
    <t>GOLB11 está em tendência de baixa pelas médias de 21 e 200 dias, mas começa a dar sinais de repiques de alta. Acima dos 103,26 teria sinal de repique altista mirando resistências nos 111,48 ou 119,31. Já uma perda dos 102,17 traria de volta o sinal de baixa projetando de 98,8 a 94,88.</t>
  </si>
  <si>
    <t>Etf Brad Bov</t>
  </si>
  <si>
    <t>BOVB11</t>
  </si>
  <si>
    <t>BOVB11 está em tendência de alta pelas médias de 21 e 200 dias e vai mantendo sinal de força altista. Acima dos 178,61 pode buscar projeções nos 182,97 ou 190,04. Teria sinal de realização na perda dos 176,05 mirando os 171,54 ou 169,35. O padrão de volume favorece a alta.</t>
  </si>
  <si>
    <t>COIN11 está em tendência de baixa pelas médias de 21 e 200 dias, mas começa a dar sinais de repiques de alta. Acima dos 38,83 teria sinal de repique altista mirando resistências nos 40,83 ou 43,62. Já uma perda dos 38,2 traria de volta o sinal de baixa projetando de 36,31 a 34,91.</t>
  </si>
  <si>
    <t>SPYI11 está em tendência de alta pelas médias de 21 e 200 dias, mas começa a dar sinal de possível realização. Abaixo dos 108,6 poderia realizar na direção dos suportes 104,49 ou 102,87. Caso supere os 109,72 retomaria sinal de alta com projeções nos 112,95 ou 118,18.</t>
  </si>
  <si>
    <t>Fundo Buena Vista II Fundo de Índice</t>
  </si>
  <si>
    <t>QQQI11</t>
  </si>
  <si>
    <t>QQQI11 está em tendência de alta pelas médias de 21 e 200 dias, mas começa a dar sinal de possível realização. Abaixo dos 98,19 poderia realizar na direção dos suportes 94,4 ou 92,35. Caso supere os 101,01 retomaria sinal de alta com projeções nos 105,09 ou 111,7.</t>
  </si>
  <si>
    <t>BITH11 está em tendência de baixa pelas médias de 21 e 200 dias, mas começa a dar sinais de repiques de alta. Acima dos 72,74 teria sinal de repique altista mirando resistências nos 76,85 ou 82,41. Já uma perda dos 71,75 traria de volta o sinal de baixa projetando de 67,85 a 65,06.</t>
  </si>
  <si>
    <t>ETHE11 apesar de estar em tendência de baixa no longo prazo pela média de 200 dias, no curto prazo está com sinal de recuperação favorecendo repiques de alta. Acima dos 25,8 pode seguir repique altista na direção resistências nos 27,02 ou 29,61. Caso perca os 24,77 teria sinal de baixa projetando de 22,82 a 21,52.</t>
  </si>
  <si>
    <t>HASH11 apesar de estar em tendência de baixa no longo prazo pela média de 200 dias, no curto prazo está com sinal de recuperação favorecendo repiques de alta. Acima dos 41,88 pode seguir repique altista na direção resistências nos 44,03 ou 47,26. Caso perca os 40,94 teria sinal de baixa projetando de 38,8 a 37,18.</t>
  </si>
  <si>
    <t>CHIP11 apesar de estar em tendência de alta no longo prazo pela média de 200 dias, no curto prazo está em realização. Abaixo dos 35,55 pode seguir em baixa no curto prazo mirando suportes em 33,04 ou 30,53. Teria sinal de retomada altista fechando acima dos 40,2 mirando resistências em 43,67 ou 48,68.</t>
  </si>
  <si>
    <t>HODL11 está em tendência de baixa pelas médias de 21 e 200 dias, mas começa a dar sinais de repiques de alta. Acima dos 54,36 teria sinal de repique altista mirando resistências nos 57,34 ou 61,45. Já uma perda dos 53,46 traria de volta o sinal de baixa projetando de 50,68 a 48,62.</t>
  </si>
  <si>
    <t>WRLD11 está em tendência de alta pelas médias de 21 e 200 dias e vai mantendo sinal de força altista. Acima dos 148,78 pode buscar projeções nos 153,4 ou 160,88. Teria sinal de realização na perda dos 146,2 mirando os 141,3 ou 138,98.</t>
  </si>
  <si>
    <t>Investoutil</t>
  </si>
  <si>
    <t>UTLL11</t>
  </si>
  <si>
    <t>UTLL11 apesar de estar em tendência de baixa no longo prazo pela média de 200 dias, no curto prazo está com sinal de recuperação favorecendo repiques de alta. Acima dos 126,96 pode seguir repique altista na direção resistências nos 132,87 ou 142,44. Caso perca os 124,88 teria sinal de baixa projetando de 117,39 a 114,43. O padrão de volume favorece a alta.</t>
  </si>
  <si>
    <t>BOVA11 está em tendência de alta pelas médias de 21 e 200 dias e vai mantendo sinal de força altista. Acima dos 171,5 pode buscar projeções nos 175,75 ou 182,64. Teria sinal de realização na perda dos 168,83 mirando os 164,61 ou 162,48.</t>
  </si>
  <si>
    <t>CAPE11 apesar de estar em tendência de baixa no longo prazo pela média de 200 dias, no curto prazo está com sinal de recuperação favorecendo repiques de alta. Acima dos 138,86 pode seguir repique altista na direção resistências nos 142,54 ou 148,5. Caso perca os 138,58 teria sinal de baixa projetando de 132,9 a 131,05. O padrão de volume favorece a alta.</t>
  </si>
  <si>
    <t>iShares Core S&amp;P 500 Index</t>
  </si>
  <si>
    <t>BIVB39</t>
  </si>
  <si>
    <t>BIVB39 está em tendência de alta pelas médias de 21 e 200 dias e vai mantendo sinal de força altista. Acima dos 98,32 pode buscar projeções nos 101,33 ou 106,21. Teria sinal de realização na perda dos 96,93 mirando os 93,44 ou 91,93. O padrão de volume favorece a alta.</t>
  </si>
  <si>
    <t>BIAU39 está em tendência de baixa pelas médias de 21 e 200 dias, mas começa a dar sinais de repiques de alta. Acima dos 101,09 teria sinal de repique altista mirando resistências nos 106,3 ou 112,04. Já uma perda dos 100,01 traria de volta o sinal de baixa projetando de 97 a 94,12.</t>
  </si>
  <si>
    <t>BEWY39 apesar de estar em tendência de alta no longo prazo pela média de 200 dias, no curto prazo está em realização. Abaixo dos 113,41 pode seguir em baixa no curto prazo mirando suportes em 103,51 ou 93,61. Teria sinal de retomada altista fechando acima dos 122,2 mirando resistências em 145,44 ou 165,23.</t>
  </si>
  <si>
    <t>IVVB11 está em tendência de alta pelas médias de 21 e 200 dias, mas começa a dar sinal de possível realização. Abaixo dos 436,51 poderia realizar na direção dos suportes 420 ou 413,09. Caso supere os 442,34 retomaria sinal de alta com projeções nos 456,14 ou 478,48.</t>
  </si>
  <si>
    <t>BSOX39 apesar de estar em tendência de alta no longo prazo pela média de 200 dias, no curto prazo está em realização. Abaixo dos 67,92 pode seguir em baixa no curto prazo mirando suportes em 62,17 ou 56,43. Teria sinal de retomada altista fechando acima dos 79,01 mirando resistências em 86,51 ou 97,99.</t>
  </si>
  <si>
    <t>BSLV39 está em tendência de baixa pelas médias de 21 e 200 dias, mas começa a dar sinais de repiques de alta. Acima dos 96,91 teria sinal de repique altista mirando resistências nos 110,42 ou 124,63. Já uma perda dos 94,75 traria de volta o sinal de baixa projetando de 87,42 a 80,31.</t>
  </si>
  <si>
    <t>SMAL11 apesar de estar em tendência de baixa no longo prazo pela média de 200 dias, no curto prazo está com sinal de recuperação favorecendo repiques de alta. Acima dos 109,7 pode seguir repique altista na direção resistências nos 111,95 ou 117,02. Caso perca os 107,82 teria sinal de baixa projetando de 103,74 a 101,2.</t>
  </si>
  <si>
    <t>DIVD11 está em tendência de alta pelas médias de 21 e 200 dias e vai mantendo sinal de força altista. Acima dos 62,62 pode buscar projeções nos 64,73 ou 68,16. Teria sinal de realização na perda dos 61,7 mirando os 59,19 ou 58,13.</t>
  </si>
  <si>
    <t>BOVV11 está em tendência de alta pelas médias de 21 e 200 dias e vai mantendo sinal de força altista. Acima dos 179,96 pode buscar projeções nos 184,29 ou 191,31. Teria sinal de realização na perda dos 177,28 mirando os 172,94 ou 170,77.</t>
  </si>
  <si>
    <t>DIVO11 está em tendência de alta pelas médias de 21 e 200 dias e vai mantendo sinal de força altista. Acima dos 126,76 pode buscar projeções nos 131,03 ou 137,95. Teria sinal de realização na perda dos 125,05 mirando os 119,84 ou 117,7. O padrão de volume favorece a alta.</t>
  </si>
  <si>
    <t>FIND11 está em tendência de alta pelas médias de 21 e 200 dias e vai mantendo sinal de força altista. Acima dos 176,1 pode buscar projeções nos 183,01 ou 194,2. Teria sinal de realização na perda dos 174 mirando os 164,91 ou 161,45.</t>
  </si>
  <si>
    <t>It Now Small</t>
  </si>
  <si>
    <t>SMAC11</t>
  </si>
  <si>
    <t>SMAC11 está em tendência de baixa pela média de 200 dias, a parece ter completado movimento de repique de alta de curto prazo e pode estar retomando o movimento baixista. Abaixo dos 56,42 pode seguir em queda na direção dos suportes 54,1 ou 52,83. Teria sinal de repique altista fechando acima dos 56,94 mirando resistências em 58,18 ou 60,7.</t>
  </si>
  <si>
    <t>SPXR11 está em tendência de alta pelas médias de 21 e 200 dias, mas começa a dar sinal de possível realização. Abaixo dos 71,74 poderia realizar na direção dos suportes 69,1 ou 67,85. Caso supere os 73,12 retomaria sinal de alta com projeções nos 75,6 ou 79,62.</t>
  </si>
  <si>
    <t>SPXI11 está em tendência de alta pelas médias de 21 e 200 dias, mas começa a dar sinal de possível realização. Abaixo dos 52,93 poderia realizar na direção dos suportes 51,18 ou 50,35. Caso supere os 53,86 retomaria sinal de alta com projeções nos 55,51 ou 58,19.</t>
  </si>
  <si>
    <t>TECK11 está em tendência de alta pelas médias de 21 e 200 dias e vai mantendo sinal de força altista. Acima dos 116,5 pode buscar projeções nos 120,42 ou 128,21. Teria sinal de realização na perda dos 114,68 mirando os 107,8 ou 103,9.</t>
  </si>
  <si>
    <t>HIGH11 está em tendência de baixa pelas médias de 21 e 200 dias, mas começa a dar sinais de repiques de alta. Acima dos 82,27 teria sinal de repique altista mirando resistências nos 86,07 ou 91,36. Já uma perda dos 80,5 traria de volta o sinal de baixa projetando de 77,5 a 74,85.</t>
  </si>
  <si>
    <t>QBTC11 está em tendência de baixa pelas médias de 21 e 200 dias, mas começa a dar sinais de repiques de alta. Acima dos 19,65 teria sinal de repique altista mirando resistências nos 20,63 ou 22,08. Já uma perda dos 19,18 traria de volta o sinal de baixa projetando de 18,28 a 17,55.</t>
  </si>
  <si>
    <t>SPXU11 está em tendência de alta pelas médias de 21 e 200 dias, mas começa a dar sinal de possível realização. Abaixo dos 16,45 poderia realizar na direção dos suportes 15,74 ou 15,38. Caso supere os 16,9 retomaria sinal de alta com projeções nos 17,61 ou 18,77.</t>
  </si>
  <si>
    <t>XINA11 está em clara tendência de baixa pelas médias de 21 e 200 dias e segue em movimento de baixa. Abaixo dos 6,84 pode buscar suportes 6,65 ou 6,43. Teria sinal de repique altista fechando acima dos 6,96 mirando resistências em 7,34 ou 7,76.</t>
  </si>
  <si>
    <t>DOLX11 está em tendência de baixa pela média de 200 dias, a parece ter completado movimento de repique de alta de curto prazo e pode estar retomando o movimento baixista. Abaixo dos 47,57 pode seguir em queda na direção dos suportes 44,26 ou 42,91. Teria sinal de repique altista fechando acima dos 48,6 mirando resistências em 51,28 ou 55,62.</t>
  </si>
  <si>
    <t>BOVX11 está em tendência de alta pelas médias de 21 e 200 dias e vai mantendo sinal de força altista. Acima dos 17,89 pode buscar projeções nos 18,32 ou 19,02. Teria sinal de realização na perda dos 17,63 mirando os 17,19 ou 16,97.</t>
  </si>
  <si>
    <t>NASD11 apesar de estar em tendência de alta no longo prazo pela média de 200 dias, no curto prazo está em realização. Abaixo dos 21,12 pode seguir em baixa no curto prazo mirando suportes em 20,39 ou 19,88. Teria sinal de retomada altista fechando acima dos 22,04 mirando resistências em 23,05 ou 24,7.</t>
  </si>
  <si>
    <t>GOLD11 está em tendência de baixa pelas médias de 21 e 200 dias, mas começa a dar sinais de repiques de alta. Acima dos 22,35 teria sinal de repique altista mirando resistências nos 23,41 ou 24,64. Já uma perda dos 22,17 traria de volta o sinal de baixa projetando de 21,41 a 20,79.</t>
  </si>
  <si>
    <t>GOLX11 está em tendência de baixa pelas médias de 21 e 200 dias, mas começa a dar sinais de repiques de alta. Acima dos 49 teria sinal de repique altista mirando resistências nos 52,59 ou 56,32. Já uma perda dos 48,1 traria de volta o sinal de baixa projetando de 46,55 a 44,68.</t>
  </si>
  <si>
    <t>Trend SP Brl</t>
  </si>
  <si>
    <t>SPXH11</t>
  </si>
  <si>
    <t>SPXH11 está em tendência de baixa pela média de 200 dias, a parece ter completado movimento de repique de alta de curto prazo e pode estar retomando o movimento baixista. Abaixo dos 56,19 pode seguir em queda na direção dos suportes 54,66 ou 53,13. Teria sinal de repique altista fechando acima dos 56,83 mirando resistências em 59,59 ou 62,63.</t>
  </si>
  <si>
    <t>UTEC11 apesar de estar em tendência de alta no longo prazo pela média de 200 dias, no curto prazo está em realização. Abaixo dos 28,14 pode seguir em baixa no curto prazo mirando suportes em 27,15 ou 26,35. Teria sinal de retomada altista fechando acima dos 29 mirando resistências em 29,73 ou 31,32.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</si>
</sst>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C17" sqref="C17:R288"/>
    </sheetView>
  </sheetViews>
  <sheetFormatPr defaultColWidth="8.85546875" defaultRowHeight="15" customHeight="1" x14ac:dyDescent="0.25"/>
  <cols>
    <col min="2" max="2" width="1.42578125" style="1" customWidth="1"/>
    <col min="3" max="3" width="11.42578125" style="1" customWidth="1"/>
    <col min="4" max="4" width="8.42578125" style="1" bestFit="1" customWidth="1"/>
    <col min="5" max="5" width="5.5703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142</v>
      </c>
      <c r="X3" s="50">
        <f>X7-X10</f>
        <v>87</v>
      </c>
      <c r="Y3" s="51">
        <f>W3/(X3+W3)</f>
        <v>0.62008733624454149</v>
      </c>
      <c r="Z3" s="35" t="s">
        <v>67</v>
      </c>
    </row>
    <row r="4" spans="2:28" ht="15" customHeight="1" x14ac:dyDescent="0.25">
      <c r="B4" s="3"/>
      <c r="C4" s="26"/>
      <c r="D4" s="27"/>
      <c r="E4" s="27"/>
      <c r="F4" s="27"/>
      <c r="G4" s="27"/>
      <c r="H4" s="27"/>
      <c r="I4" s="27"/>
      <c r="J4" s="27"/>
      <c r="K4" s="27"/>
      <c r="L4" s="27"/>
      <c r="M4" s="27"/>
      <c r="N4" s="27"/>
      <c r="O4" s="28"/>
      <c r="P4" s="53"/>
      <c r="Q4" s="27"/>
      <c r="R4" s="29"/>
      <c r="S4" s="20"/>
      <c r="Y4" s="52">
        <f>U10</f>
        <v>0.53846153846153844</v>
      </c>
      <c r="Z4" s="35" t="s">
        <v>424</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163</v>
      </c>
      <c r="X7" s="33">
        <f>COUNTIF($Q$17:$Q$352,"Baixa")</f>
        <v>105</v>
      </c>
      <c r="Y7" s="33"/>
      <c r="Z7" s="33">
        <f>W7+X7</f>
        <v>268</v>
      </c>
    </row>
    <row r="8" spans="2:28" ht="15" customHeight="1" x14ac:dyDescent="0.25">
      <c r="B8" s="3"/>
      <c r="C8" s="26"/>
      <c r="D8" s="27"/>
      <c r="E8" s="27"/>
      <c r="F8" s="27"/>
      <c r="G8" s="27"/>
      <c r="H8" s="27"/>
      <c r="I8" s="27"/>
      <c r="J8" s="27"/>
      <c r="K8" s="27"/>
      <c r="L8" s="27"/>
      <c r="M8" s="27"/>
      <c r="N8" s="27"/>
      <c r="O8" s="28"/>
      <c r="P8" s="53"/>
      <c r="Q8" s="27"/>
      <c r="R8" s="29"/>
      <c r="S8" s="20"/>
      <c r="W8" s="34">
        <f>W7/Z7</f>
        <v>0.60820895522388063</v>
      </c>
      <c r="X8" s="34">
        <f>X7/Z7</f>
        <v>0.39179104477611942</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39</v>
      </c>
      <c r="V9" s="49" t="s">
        <v>374</v>
      </c>
      <c r="W9" s="45">
        <f>SUMIF(D17:D352,"=*34*",E17:E352)/U9</f>
        <v>5.2820512820512819</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0.53846153846153844</v>
      </c>
      <c r="V10" s="44" t="s">
        <v>9</v>
      </c>
      <c r="W10" s="47">
        <f>COUNTIFS(D17:D352,"=*34*",Q17:Q352,"Alta")</f>
        <v>21</v>
      </c>
      <c r="X10" s="48">
        <f>U9-W10</f>
        <v>18</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474</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483</v>
      </c>
      <c r="S13" s="20"/>
    </row>
    <row r="14" spans="2:28" ht="15" customHeight="1" x14ac:dyDescent="0.25">
      <c r="B14" s="3"/>
      <c r="C14" s="39"/>
      <c r="D14" s="40"/>
      <c r="E14" s="40"/>
      <c r="F14" s="40"/>
      <c r="G14" s="40"/>
      <c r="H14" s="40"/>
      <c r="I14" s="40"/>
      <c r="J14" s="40"/>
      <c r="K14" s="40"/>
      <c r="L14" s="40"/>
      <c r="M14" s="40"/>
      <c r="N14" s="40"/>
      <c r="O14" s="40"/>
      <c r="P14" s="40"/>
      <c r="Q14" s="41"/>
      <c r="R14" s="42" t="s">
        <v>482</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46206</v>
      </c>
      <c r="S15" s="20"/>
      <c r="V15" s="1" t="s">
        <v>394</v>
      </c>
    </row>
    <row r="16" spans="2:28" ht="25.15" customHeight="1" x14ac:dyDescent="0.25">
      <c r="B16" s="3"/>
      <c r="C16" s="60" t="s">
        <v>0</v>
      </c>
      <c r="D16" s="60"/>
      <c r="E16" s="6" t="s">
        <v>427</v>
      </c>
      <c r="F16" s="60" t="s">
        <v>1</v>
      </c>
      <c r="G16" s="60"/>
      <c r="H16" s="60"/>
      <c r="I16" s="6"/>
      <c r="J16" s="61" t="s">
        <v>4</v>
      </c>
      <c r="K16" s="61"/>
      <c r="L16" s="61"/>
      <c r="M16" s="7"/>
      <c r="N16" s="7" t="s">
        <v>5</v>
      </c>
      <c r="O16" s="6" t="s">
        <v>6</v>
      </c>
      <c r="P16" s="6" t="s">
        <v>426</v>
      </c>
      <c r="Q16" s="5" t="s">
        <v>425</v>
      </c>
      <c r="R16" s="8" t="s">
        <v>8</v>
      </c>
      <c r="S16" s="4"/>
      <c r="V16" s="1" t="s">
        <v>209</v>
      </c>
      <c r="W16" s="1" t="str">
        <f>_xlfn.XLOOKUP(V16,D17:D352,R17:R352)</f>
        <v>MBRF3 está em tendência de baixa pela média de 200 dias, a parece ter completado movimento de repique de alta de curto prazo e pode estar retomando o movimento baixista. Abaixo dos 16,94 pode seguir em queda na direção dos suportes 14,98 ou 13,92. Teria sinal de repique altista fechando acima dos 18,4 mirando resistências em 20,51 ou 23,93.</v>
      </c>
    </row>
    <row r="17" spans="2:260" s="12" customFormat="1" ht="65.099999999999994" customHeight="1" x14ac:dyDescent="0.25">
      <c r="B17" s="3"/>
      <c r="C17" s="9" t="s">
        <v>11</v>
      </c>
      <c r="D17" s="16" t="s">
        <v>12</v>
      </c>
      <c r="E17" s="16">
        <v>4</v>
      </c>
      <c r="F17" s="15">
        <v>14.91</v>
      </c>
      <c r="G17" s="15">
        <v>13.62</v>
      </c>
      <c r="H17" s="15">
        <v>12.34</v>
      </c>
      <c r="I17" s="14"/>
      <c r="J17" s="15">
        <v>17.899999999999999</v>
      </c>
      <c r="K17" s="15">
        <v>20.46</v>
      </c>
      <c r="L17" s="15">
        <v>24.61</v>
      </c>
      <c r="M17" s="54"/>
      <c r="N17" s="15">
        <v>54.578339853000003</v>
      </c>
      <c r="O17" s="15">
        <v>18.259359095000001</v>
      </c>
      <c r="P17" s="15" t="s">
        <v>13</v>
      </c>
      <c r="Q17" s="16" t="s">
        <v>16</v>
      </c>
      <c r="R17" s="37" t="s">
        <v>536</v>
      </c>
      <c r="S17" s="10"/>
      <c r="T17" s="11"/>
      <c r="U17" s="11"/>
      <c r="V17" s="11"/>
      <c r="W17" s="11" t="s">
        <v>353</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7</v>
      </c>
      <c r="F18" s="14">
        <v>23.71</v>
      </c>
      <c r="G18" s="14">
        <v>22.34</v>
      </c>
      <c r="H18" s="14">
        <v>20.97</v>
      </c>
      <c r="I18" s="14"/>
      <c r="J18" s="14">
        <v>26.53</v>
      </c>
      <c r="K18" s="14">
        <v>29.26</v>
      </c>
      <c r="L18" s="14">
        <v>33.69</v>
      </c>
      <c r="M18" s="54"/>
      <c r="N18" s="14">
        <v>60.222707706000001</v>
      </c>
      <c r="O18" s="31">
        <v>20.865414238</v>
      </c>
      <c r="P18" s="31" t="s">
        <v>16</v>
      </c>
      <c r="Q18" s="17" t="s">
        <v>16</v>
      </c>
      <c r="R18" s="38" t="s">
        <v>537</v>
      </c>
      <c r="S18" s="10"/>
      <c r="T18" s="11"/>
      <c r="U18" s="11"/>
      <c r="V18" s="11"/>
      <c r="W18" s="36">
        <f>SUM(E17:E352)/X18</f>
        <v>5.1029411764705879</v>
      </c>
      <c r="X18" s="11">
        <f>COUNT(E17:E352)</f>
        <v>272</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360</v>
      </c>
      <c r="D19" s="16" t="s">
        <v>17</v>
      </c>
      <c r="E19" s="16">
        <v>7</v>
      </c>
      <c r="F19" s="15">
        <v>329.83</v>
      </c>
      <c r="G19" s="15">
        <v>251.12</v>
      </c>
      <c r="H19" s="15">
        <v>172.41</v>
      </c>
      <c r="I19" s="14"/>
      <c r="J19" s="15">
        <v>377.73</v>
      </c>
      <c r="K19" s="15">
        <v>535.14</v>
      </c>
      <c r="L19" s="15">
        <v>789.85</v>
      </c>
      <c r="M19" s="54"/>
      <c r="N19" s="15">
        <v>50.176804185000002</v>
      </c>
      <c r="O19" s="15">
        <v>33.545967320000003</v>
      </c>
      <c r="P19" s="15" t="s">
        <v>16</v>
      </c>
      <c r="Q19" s="16" t="s">
        <v>16</v>
      </c>
      <c r="R19" s="37" t="s">
        <v>538</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428</v>
      </c>
      <c r="D20" s="17" t="s">
        <v>429</v>
      </c>
      <c r="E20" s="17">
        <v>0</v>
      </c>
      <c r="F20" s="14">
        <v>17.739999999999998</v>
      </c>
      <c r="G20" s="14">
        <v>14.72</v>
      </c>
      <c r="H20" s="14">
        <v>11.71</v>
      </c>
      <c r="I20" s="14"/>
      <c r="J20" s="14">
        <v>18.2</v>
      </c>
      <c r="K20" s="14">
        <v>24.22</v>
      </c>
      <c r="L20" s="14">
        <v>33.96</v>
      </c>
      <c r="M20" s="54"/>
      <c r="N20" s="14">
        <v>29.642395216000001</v>
      </c>
      <c r="O20" s="31">
        <v>4.1294494357000007</v>
      </c>
      <c r="P20" s="31" t="s">
        <v>13</v>
      </c>
      <c r="Q20" s="17" t="s">
        <v>13</v>
      </c>
      <c r="R20" s="38" t="s">
        <v>539</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430</v>
      </c>
      <c r="D21" s="16" t="s">
        <v>431</v>
      </c>
      <c r="E21" s="16">
        <v>2</v>
      </c>
      <c r="F21" s="15">
        <v>4.75</v>
      </c>
      <c r="G21" s="15">
        <v>3.81</v>
      </c>
      <c r="H21" s="15">
        <v>2.88</v>
      </c>
      <c r="I21" s="14"/>
      <c r="J21" s="15">
        <v>4.83</v>
      </c>
      <c r="K21" s="15">
        <v>6.69</v>
      </c>
      <c r="L21" s="15">
        <v>9.6999999999999993</v>
      </c>
      <c r="M21" s="54"/>
      <c r="N21" s="15">
        <v>28.183851278999999</v>
      </c>
      <c r="O21" s="15">
        <v>1.7555786189999998</v>
      </c>
      <c r="P21" s="15" t="s">
        <v>13</v>
      </c>
      <c r="Q21" s="16" t="s">
        <v>13</v>
      </c>
      <c r="R21" s="37" t="s">
        <v>540</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9</v>
      </c>
      <c r="F22" s="14">
        <v>27.81</v>
      </c>
      <c r="G22" s="14">
        <v>25.56</v>
      </c>
      <c r="H22" s="14">
        <v>23.32</v>
      </c>
      <c r="I22" s="14"/>
      <c r="J22" s="14">
        <v>33.15</v>
      </c>
      <c r="K22" s="14">
        <v>37.630000000000003</v>
      </c>
      <c r="L22" s="14">
        <v>44.9</v>
      </c>
      <c r="M22" s="54"/>
      <c r="N22" s="14">
        <v>68.729276553999995</v>
      </c>
      <c r="O22" s="31">
        <v>163.30420685999999</v>
      </c>
      <c r="P22" s="31" t="s">
        <v>16</v>
      </c>
      <c r="Q22" s="17" t="s">
        <v>16</v>
      </c>
      <c r="R22" s="38" t="s">
        <v>541</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5</v>
      </c>
      <c r="F23" s="15">
        <v>11.82</v>
      </c>
      <c r="G23" s="15">
        <v>10.38</v>
      </c>
      <c r="H23" s="15">
        <v>8.94</v>
      </c>
      <c r="I23" s="14"/>
      <c r="J23" s="15">
        <v>12.23</v>
      </c>
      <c r="K23" s="15">
        <v>15.1</v>
      </c>
      <c r="L23" s="15">
        <v>19.75</v>
      </c>
      <c r="M23" s="54"/>
      <c r="N23" s="15">
        <v>29.317106298999999</v>
      </c>
      <c r="O23" s="15">
        <v>23.585324047999997</v>
      </c>
      <c r="P23" s="15" t="s">
        <v>16</v>
      </c>
      <c r="Q23" s="16" t="s">
        <v>13</v>
      </c>
      <c r="R23" s="37" t="s">
        <v>542</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361</v>
      </c>
      <c r="D24" s="17" t="s">
        <v>22</v>
      </c>
      <c r="E24" s="17">
        <v>7</v>
      </c>
      <c r="F24" s="14">
        <v>153.44</v>
      </c>
      <c r="G24" s="14">
        <v>137.54</v>
      </c>
      <c r="H24" s="14">
        <v>121.65</v>
      </c>
      <c r="I24" s="14"/>
      <c r="J24" s="14">
        <v>170.57</v>
      </c>
      <c r="K24" s="14">
        <v>202.35</v>
      </c>
      <c r="L24" s="14">
        <v>253.79</v>
      </c>
      <c r="M24" s="54"/>
      <c r="N24" s="14">
        <v>55.872695849999999</v>
      </c>
      <c r="O24" s="31">
        <v>45.002673139999999</v>
      </c>
      <c r="P24" s="31" t="s">
        <v>16</v>
      </c>
      <c r="Q24" s="17" t="s">
        <v>16</v>
      </c>
      <c r="R24" s="38" t="s">
        <v>543</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5</v>
      </c>
      <c r="F25" s="15">
        <v>32.270000000000003</v>
      </c>
      <c r="G25" s="15">
        <v>30.44</v>
      </c>
      <c r="H25" s="15">
        <v>28.61</v>
      </c>
      <c r="I25" s="14"/>
      <c r="J25" s="15">
        <v>36.869999999999997</v>
      </c>
      <c r="K25" s="15">
        <v>40.520000000000003</v>
      </c>
      <c r="L25" s="15">
        <v>46.44</v>
      </c>
      <c r="M25" s="54"/>
      <c r="N25" s="15">
        <v>59.557242135999999</v>
      </c>
      <c r="O25" s="15">
        <v>24.889222713999999</v>
      </c>
      <c r="P25" s="15" t="s">
        <v>13</v>
      </c>
      <c r="Q25" s="16" t="s">
        <v>16</v>
      </c>
      <c r="R25" s="37" t="s">
        <v>544</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10</v>
      </c>
      <c r="F26" s="14">
        <v>62.44</v>
      </c>
      <c r="G26" s="14">
        <v>57.11</v>
      </c>
      <c r="H26" s="14">
        <v>51.79</v>
      </c>
      <c r="I26" s="14"/>
      <c r="J26" s="14">
        <v>69.37</v>
      </c>
      <c r="K26" s="14">
        <v>80.010000000000005</v>
      </c>
      <c r="L26" s="14">
        <v>97.24</v>
      </c>
      <c r="M26" s="54"/>
      <c r="N26" s="14">
        <v>55.590602893000003</v>
      </c>
      <c r="O26" s="31">
        <v>61.231784429999998</v>
      </c>
      <c r="P26" s="31" t="s">
        <v>16</v>
      </c>
      <c r="Q26" s="17" t="s">
        <v>16</v>
      </c>
      <c r="R26" s="38" t="s">
        <v>545</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5</v>
      </c>
      <c r="F27" s="15">
        <v>16.22</v>
      </c>
      <c r="G27" s="15">
        <v>15.38</v>
      </c>
      <c r="H27" s="15">
        <v>14.54</v>
      </c>
      <c r="I27" s="14"/>
      <c r="J27" s="15">
        <v>16.48</v>
      </c>
      <c r="K27" s="15">
        <v>18.149999999999999</v>
      </c>
      <c r="L27" s="15">
        <v>20.86</v>
      </c>
      <c r="M27" s="54"/>
      <c r="N27" s="15">
        <v>49.903338054000002</v>
      </c>
      <c r="O27" s="15">
        <v>373.64400029000001</v>
      </c>
      <c r="P27" s="15" t="s">
        <v>16</v>
      </c>
      <c r="Q27" s="16" t="s">
        <v>13</v>
      </c>
      <c r="R27" s="37" t="s">
        <v>546</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3</v>
      </c>
      <c r="F28" s="14">
        <v>3.37</v>
      </c>
      <c r="G28" s="14">
        <v>1.97</v>
      </c>
      <c r="H28" s="14">
        <v>0.56999999999999995</v>
      </c>
      <c r="I28" s="14"/>
      <c r="J28" s="14">
        <v>3.55</v>
      </c>
      <c r="K28" s="14">
        <v>6.34</v>
      </c>
      <c r="L28" s="14">
        <v>10.86</v>
      </c>
      <c r="M28" s="54"/>
      <c r="N28" s="14">
        <v>22.547194522000002</v>
      </c>
      <c r="O28" s="31">
        <v>6.9138447619000001</v>
      </c>
      <c r="P28" s="31" t="s">
        <v>13</v>
      </c>
      <c r="Q28" s="17" t="s">
        <v>13</v>
      </c>
      <c r="R28" s="38" t="s">
        <v>547</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2</v>
      </c>
      <c r="F29" s="15">
        <v>2.7</v>
      </c>
      <c r="G29" s="15">
        <v>1.9</v>
      </c>
      <c r="H29" s="15">
        <v>1.1100000000000001</v>
      </c>
      <c r="I29" s="14"/>
      <c r="J29" s="15">
        <v>2.81</v>
      </c>
      <c r="K29" s="15">
        <v>4.3899999999999997</v>
      </c>
      <c r="L29" s="15">
        <v>6.97</v>
      </c>
      <c r="M29" s="54"/>
      <c r="N29" s="15">
        <v>38.961274670000002</v>
      </c>
      <c r="O29" s="15">
        <v>18.085611095000001</v>
      </c>
      <c r="P29" s="15" t="s">
        <v>13</v>
      </c>
      <c r="Q29" s="16" t="s">
        <v>13</v>
      </c>
      <c r="R29" s="37" t="s">
        <v>548</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10</v>
      </c>
      <c r="F30" s="14">
        <v>75.88</v>
      </c>
      <c r="G30" s="14">
        <v>70.040000000000006</v>
      </c>
      <c r="H30" s="14">
        <v>64.209999999999994</v>
      </c>
      <c r="I30" s="14"/>
      <c r="J30" s="14">
        <v>82.25</v>
      </c>
      <c r="K30" s="14">
        <v>93.91</v>
      </c>
      <c r="L30" s="14">
        <v>112.78</v>
      </c>
      <c r="M30" s="54"/>
      <c r="N30" s="14">
        <v>65.867516069000004</v>
      </c>
      <c r="O30" s="31">
        <v>25.325695275999998</v>
      </c>
      <c r="P30" s="31" t="s">
        <v>16</v>
      </c>
      <c r="Q30" s="17" t="s">
        <v>16</v>
      </c>
      <c r="R30" s="38" t="s">
        <v>549</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432</v>
      </c>
      <c r="D31" s="16" t="s">
        <v>433</v>
      </c>
      <c r="E31" s="16">
        <v>7</v>
      </c>
      <c r="F31" s="15">
        <v>304.14</v>
      </c>
      <c r="G31" s="15">
        <v>236.99</v>
      </c>
      <c r="H31" s="15">
        <v>169.84</v>
      </c>
      <c r="I31" s="14"/>
      <c r="J31" s="15">
        <v>382.67</v>
      </c>
      <c r="K31" s="15">
        <v>516.96</v>
      </c>
      <c r="L31" s="15">
        <v>734.28</v>
      </c>
      <c r="M31" s="54"/>
      <c r="N31" s="15">
        <v>48.224877020000001</v>
      </c>
      <c r="O31" s="15">
        <v>3.5768554171</v>
      </c>
      <c r="P31" s="15" t="s">
        <v>16</v>
      </c>
      <c r="Q31" s="16" t="s">
        <v>16</v>
      </c>
      <c r="R31" s="37" t="s">
        <v>550</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551</v>
      </c>
      <c r="D32" s="17" t="s">
        <v>552</v>
      </c>
      <c r="E32" s="17">
        <v>2</v>
      </c>
      <c r="F32" s="14">
        <v>2.96</v>
      </c>
      <c r="G32" s="14">
        <v>1.96</v>
      </c>
      <c r="H32" s="14">
        <v>0.97</v>
      </c>
      <c r="I32" s="14"/>
      <c r="J32" s="14">
        <v>3.05</v>
      </c>
      <c r="K32" s="14">
        <v>5.03</v>
      </c>
      <c r="L32" s="14">
        <v>8.24</v>
      </c>
      <c r="M32" s="54"/>
      <c r="N32" s="14">
        <v>44.277391565000002</v>
      </c>
      <c r="O32" s="31">
        <v>2.4470656666999999</v>
      </c>
      <c r="P32" s="31" t="s">
        <v>13</v>
      </c>
      <c r="Q32" s="17" t="s">
        <v>13</v>
      </c>
      <c r="R32" s="38" t="s">
        <v>553</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434</v>
      </c>
      <c r="D33" s="16" t="s">
        <v>435</v>
      </c>
      <c r="E33" s="16">
        <v>4</v>
      </c>
      <c r="F33" s="15">
        <v>165.81</v>
      </c>
      <c r="G33" s="15">
        <v>143.77000000000001</v>
      </c>
      <c r="H33" s="15">
        <v>121.74</v>
      </c>
      <c r="I33" s="14"/>
      <c r="J33" s="15">
        <v>176.16</v>
      </c>
      <c r="K33" s="15">
        <v>220.22</v>
      </c>
      <c r="L33" s="15">
        <v>291.52</v>
      </c>
      <c r="M33" s="54"/>
      <c r="N33" s="15">
        <v>46.802319830000002</v>
      </c>
      <c r="O33" s="15">
        <v>6.3805926723999997</v>
      </c>
      <c r="P33" s="15" t="s">
        <v>16</v>
      </c>
      <c r="Q33" s="16" t="s">
        <v>13</v>
      </c>
      <c r="R33" s="37" t="s">
        <v>554</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9</v>
      </c>
      <c r="F34" s="14">
        <v>8.4700000000000006</v>
      </c>
      <c r="G34" s="14">
        <v>7.59</v>
      </c>
      <c r="H34" s="14">
        <v>6.71</v>
      </c>
      <c r="I34" s="14"/>
      <c r="J34" s="14">
        <v>10.199999999999999</v>
      </c>
      <c r="K34" s="14">
        <v>11.95</v>
      </c>
      <c r="L34" s="14">
        <v>14.79</v>
      </c>
      <c r="M34" s="54"/>
      <c r="N34" s="14">
        <v>59.271413609</v>
      </c>
      <c r="O34" s="31">
        <v>93.294739237999991</v>
      </c>
      <c r="P34" s="31" t="s">
        <v>16</v>
      </c>
      <c r="Q34" s="17" t="s">
        <v>16</v>
      </c>
      <c r="R34" s="38" t="s">
        <v>555</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9</v>
      </c>
      <c r="F35" s="15">
        <v>108.8</v>
      </c>
      <c r="G35" s="15">
        <v>80.92</v>
      </c>
      <c r="H35" s="15">
        <v>53.05</v>
      </c>
      <c r="I35" s="14"/>
      <c r="J35" s="15">
        <v>180.99</v>
      </c>
      <c r="K35" s="15">
        <v>236.73</v>
      </c>
      <c r="L35" s="15">
        <v>326.92</v>
      </c>
      <c r="M35" s="54"/>
      <c r="N35" s="15">
        <v>55.673140861999997</v>
      </c>
      <c r="O35" s="15">
        <v>94.428579644999999</v>
      </c>
      <c r="P35" s="15" t="s">
        <v>16</v>
      </c>
      <c r="Q35" s="16" t="s">
        <v>16</v>
      </c>
      <c r="R35" s="37" t="s">
        <v>556</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5</v>
      </c>
      <c r="F36" s="14">
        <v>11.44</v>
      </c>
      <c r="G36" s="14">
        <v>10.35</v>
      </c>
      <c r="H36" s="14">
        <v>9.27</v>
      </c>
      <c r="I36" s="14"/>
      <c r="J36" s="14">
        <v>14.66</v>
      </c>
      <c r="K36" s="14">
        <v>16.82</v>
      </c>
      <c r="L36" s="14">
        <v>20.32</v>
      </c>
      <c r="M36" s="54"/>
      <c r="N36" s="14">
        <v>52.908151273000001</v>
      </c>
      <c r="O36" s="31">
        <v>29.102363571000001</v>
      </c>
      <c r="P36" s="31" t="s">
        <v>13</v>
      </c>
      <c r="Q36" s="17" t="s">
        <v>16</v>
      </c>
      <c r="R36" s="38" t="s">
        <v>557</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9</v>
      </c>
      <c r="F37" s="15">
        <v>53.97</v>
      </c>
      <c r="G37" s="15">
        <v>48.38</v>
      </c>
      <c r="H37" s="15">
        <v>42.79</v>
      </c>
      <c r="I37" s="14"/>
      <c r="J37" s="15">
        <v>67.84</v>
      </c>
      <c r="K37" s="15">
        <v>79.010000000000005</v>
      </c>
      <c r="L37" s="15">
        <v>97.09</v>
      </c>
      <c r="M37" s="54"/>
      <c r="N37" s="15">
        <v>55.064327263999999</v>
      </c>
      <c r="O37" s="15">
        <v>536.15812461999997</v>
      </c>
      <c r="P37" s="15" t="s">
        <v>16</v>
      </c>
      <c r="Q37" s="16" t="s">
        <v>16</v>
      </c>
      <c r="R37" s="37" t="s">
        <v>558</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6</v>
      </c>
      <c r="F38" s="14">
        <v>52.81</v>
      </c>
      <c r="G38" s="14">
        <v>47.48</v>
      </c>
      <c r="H38" s="14">
        <v>42.15</v>
      </c>
      <c r="I38" s="14"/>
      <c r="J38" s="14">
        <v>65.25</v>
      </c>
      <c r="K38" s="14">
        <v>75.900000000000006</v>
      </c>
      <c r="L38" s="14">
        <v>93.14</v>
      </c>
      <c r="M38" s="54"/>
      <c r="N38" s="14">
        <v>57.008852816000001</v>
      </c>
      <c r="O38" s="31">
        <v>76.571276999999995</v>
      </c>
      <c r="P38" s="31" t="s">
        <v>13</v>
      </c>
      <c r="Q38" s="17" t="s">
        <v>16</v>
      </c>
      <c r="R38" s="38" t="s">
        <v>559</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387</v>
      </c>
      <c r="D39" s="16" t="s">
        <v>388</v>
      </c>
      <c r="E39" s="16">
        <v>5</v>
      </c>
      <c r="F39" s="15">
        <v>22.53</v>
      </c>
      <c r="G39" s="15">
        <v>11.14</v>
      </c>
      <c r="H39" s="15">
        <v>-0.23</v>
      </c>
      <c r="I39" s="14"/>
      <c r="J39" s="15">
        <v>53.41</v>
      </c>
      <c r="K39" s="15">
        <v>76.17</v>
      </c>
      <c r="L39" s="15">
        <v>113</v>
      </c>
      <c r="M39" s="54"/>
      <c r="N39" s="15">
        <v>49.285920736999998</v>
      </c>
      <c r="O39" s="15">
        <v>2.9592261904999999</v>
      </c>
      <c r="P39" s="15" t="s">
        <v>13</v>
      </c>
      <c r="Q39" s="16" t="s">
        <v>16</v>
      </c>
      <c r="R39" s="37" t="s">
        <v>560</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46</v>
      </c>
      <c r="D40" s="17" t="s">
        <v>47</v>
      </c>
      <c r="E40" s="17">
        <v>2</v>
      </c>
      <c r="F40" s="14">
        <v>17.149999999999999</v>
      </c>
      <c r="G40" s="14">
        <v>13.2</v>
      </c>
      <c r="H40" s="14">
        <v>9.26</v>
      </c>
      <c r="I40" s="14"/>
      <c r="J40" s="14">
        <v>17.77</v>
      </c>
      <c r="K40" s="14">
        <v>25.65</v>
      </c>
      <c r="L40" s="14">
        <v>38.409999999999997</v>
      </c>
      <c r="M40" s="54"/>
      <c r="N40" s="14">
        <v>41.639047497999996</v>
      </c>
      <c r="O40" s="31">
        <v>59.022848810000006</v>
      </c>
      <c r="P40" s="31" t="s">
        <v>13</v>
      </c>
      <c r="Q40" s="17" t="s">
        <v>13</v>
      </c>
      <c r="R40" s="38" t="s">
        <v>561</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48</v>
      </c>
      <c r="D41" s="16" t="s">
        <v>49</v>
      </c>
      <c r="E41" s="16">
        <v>2</v>
      </c>
      <c r="F41" s="15">
        <v>14.44</v>
      </c>
      <c r="G41" s="15">
        <v>12.57</v>
      </c>
      <c r="H41" s="15">
        <v>10.71</v>
      </c>
      <c r="I41" s="14"/>
      <c r="J41" s="15">
        <v>14.74</v>
      </c>
      <c r="K41" s="15">
        <v>18.46</v>
      </c>
      <c r="L41" s="15">
        <v>24.49</v>
      </c>
      <c r="M41" s="54"/>
      <c r="N41" s="15">
        <v>44.344667158999997</v>
      </c>
      <c r="O41" s="15">
        <v>726.00787623999997</v>
      </c>
      <c r="P41" s="15" t="s">
        <v>13</v>
      </c>
      <c r="Q41" s="16" t="s">
        <v>13</v>
      </c>
      <c r="R41" s="37" t="s">
        <v>562</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50</v>
      </c>
      <c r="D42" s="17" t="s">
        <v>51</v>
      </c>
      <c r="E42" s="17">
        <v>10</v>
      </c>
      <c r="F42" s="14">
        <v>5.29</v>
      </c>
      <c r="G42" s="14">
        <v>4.91</v>
      </c>
      <c r="H42" s="14">
        <v>4.54</v>
      </c>
      <c r="I42" s="14"/>
      <c r="J42" s="14">
        <v>5.82</v>
      </c>
      <c r="K42" s="14">
        <v>6.56</v>
      </c>
      <c r="L42" s="14">
        <v>7.75</v>
      </c>
      <c r="M42" s="54"/>
      <c r="N42" s="14">
        <v>57.893727230000003</v>
      </c>
      <c r="O42" s="31">
        <v>5.8987259048</v>
      </c>
      <c r="P42" s="31" t="s">
        <v>16</v>
      </c>
      <c r="Q42" s="17" t="s">
        <v>16</v>
      </c>
      <c r="R42" s="38" t="s">
        <v>563</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52</v>
      </c>
      <c r="D43" s="16" t="s">
        <v>53</v>
      </c>
      <c r="E43" s="16">
        <v>2</v>
      </c>
      <c r="F43" s="15">
        <v>13.91</v>
      </c>
      <c r="G43" s="15">
        <v>12.21</v>
      </c>
      <c r="H43" s="15">
        <v>10.52</v>
      </c>
      <c r="I43" s="14"/>
      <c r="J43" s="15">
        <v>14.12</v>
      </c>
      <c r="K43" s="15">
        <v>17.5</v>
      </c>
      <c r="L43" s="15">
        <v>22.97</v>
      </c>
      <c r="M43" s="54"/>
      <c r="N43" s="15">
        <v>49.863266250999999</v>
      </c>
      <c r="O43" s="15">
        <v>40.721701809999999</v>
      </c>
      <c r="P43" s="15" t="s">
        <v>13</v>
      </c>
      <c r="Q43" s="16" t="s">
        <v>13</v>
      </c>
      <c r="R43" s="37" t="s">
        <v>564</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54</v>
      </c>
      <c r="D44" s="17" t="s">
        <v>55</v>
      </c>
      <c r="E44" s="17">
        <v>8</v>
      </c>
      <c r="F44" s="14">
        <v>37.979999999999997</v>
      </c>
      <c r="G44" s="14">
        <v>35.950000000000003</v>
      </c>
      <c r="H44" s="14">
        <v>33.93</v>
      </c>
      <c r="I44" s="14"/>
      <c r="J44" s="14">
        <v>40.119999999999997</v>
      </c>
      <c r="K44" s="14">
        <v>44.16</v>
      </c>
      <c r="L44" s="14">
        <v>50.71</v>
      </c>
      <c r="M44" s="54"/>
      <c r="N44" s="14">
        <v>57.097194289000001</v>
      </c>
      <c r="O44" s="31">
        <v>315.34922843000004</v>
      </c>
      <c r="P44" s="31" t="s">
        <v>16</v>
      </c>
      <c r="Q44" s="17" t="s">
        <v>16</v>
      </c>
      <c r="R44" s="38" t="s">
        <v>565</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56</v>
      </c>
      <c r="D45" s="16" t="s">
        <v>57</v>
      </c>
      <c r="E45" s="16">
        <v>7</v>
      </c>
      <c r="F45" s="15">
        <v>23.85</v>
      </c>
      <c r="G45" s="15">
        <v>21.75</v>
      </c>
      <c r="H45" s="15">
        <v>19.649999999999999</v>
      </c>
      <c r="I45" s="14"/>
      <c r="J45" s="15">
        <v>28.41</v>
      </c>
      <c r="K45" s="15">
        <v>32.6</v>
      </c>
      <c r="L45" s="15">
        <v>39.39</v>
      </c>
      <c r="M45" s="54"/>
      <c r="N45" s="15">
        <v>53.339388870999997</v>
      </c>
      <c r="O45" s="15">
        <v>8.8712672380999997</v>
      </c>
      <c r="P45" s="15" t="s">
        <v>16</v>
      </c>
      <c r="Q45" s="16" t="s">
        <v>16</v>
      </c>
      <c r="R45" s="37" t="s">
        <v>566</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436</v>
      </c>
      <c r="D46" s="17" t="s">
        <v>437</v>
      </c>
      <c r="E46" s="17">
        <v>10</v>
      </c>
      <c r="F46" s="14">
        <v>129.85</v>
      </c>
      <c r="G46" s="14">
        <v>124.21</v>
      </c>
      <c r="H46" s="14">
        <v>118.57</v>
      </c>
      <c r="I46" s="14"/>
      <c r="J46" s="14">
        <v>132.4</v>
      </c>
      <c r="K46" s="14">
        <v>143.66999999999999</v>
      </c>
      <c r="L46" s="14">
        <v>161.91999999999999</v>
      </c>
      <c r="M46" s="54"/>
      <c r="N46" s="14">
        <v>75.366406892000001</v>
      </c>
      <c r="O46" s="31">
        <v>3.4163123491</v>
      </c>
      <c r="P46" s="31" t="s">
        <v>16</v>
      </c>
      <c r="Q46" s="17" t="s">
        <v>16</v>
      </c>
      <c r="R46" s="38" t="s">
        <v>567</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496</v>
      </c>
      <c r="D47" s="16" t="s">
        <v>497</v>
      </c>
      <c r="E47" s="16">
        <v>5</v>
      </c>
      <c r="F47" s="15">
        <v>9.8800000000000008</v>
      </c>
      <c r="G47" s="15">
        <v>9.09</v>
      </c>
      <c r="H47" s="15">
        <v>8.3000000000000007</v>
      </c>
      <c r="I47" s="14"/>
      <c r="J47" s="15">
        <v>11.75</v>
      </c>
      <c r="K47" s="15">
        <v>13.32</v>
      </c>
      <c r="L47" s="15">
        <v>15.86</v>
      </c>
      <c r="M47" s="54"/>
      <c r="N47" s="15">
        <v>46.552569945000002</v>
      </c>
      <c r="O47" s="15">
        <v>2.0683441905</v>
      </c>
      <c r="P47" s="15" t="s">
        <v>13</v>
      </c>
      <c r="Q47" s="16" t="s">
        <v>16</v>
      </c>
      <c r="R47" s="37" t="s">
        <v>568</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58</v>
      </c>
      <c r="D48" s="17" t="s">
        <v>59</v>
      </c>
      <c r="E48" s="17">
        <v>2</v>
      </c>
      <c r="F48" s="14">
        <v>6.01</v>
      </c>
      <c r="G48" s="14">
        <v>5.16</v>
      </c>
      <c r="H48" s="14">
        <v>4.32</v>
      </c>
      <c r="I48" s="14"/>
      <c r="J48" s="14">
        <v>6.15</v>
      </c>
      <c r="K48" s="14">
        <v>7.83</v>
      </c>
      <c r="L48" s="14">
        <v>10.55</v>
      </c>
      <c r="M48" s="54"/>
      <c r="N48" s="14">
        <v>49.089272409000003</v>
      </c>
      <c r="O48" s="31">
        <v>5.1754332856999996</v>
      </c>
      <c r="P48" s="31" t="s">
        <v>13</v>
      </c>
      <c r="Q48" s="17" t="s">
        <v>13</v>
      </c>
      <c r="R48" s="38" t="s">
        <v>569</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60</v>
      </c>
      <c r="D49" s="16" t="s">
        <v>61</v>
      </c>
      <c r="E49" s="16">
        <v>0</v>
      </c>
      <c r="F49" s="15">
        <v>14.51</v>
      </c>
      <c r="G49" s="15">
        <v>12.49</v>
      </c>
      <c r="H49" s="15">
        <v>10.47</v>
      </c>
      <c r="I49" s="14"/>
      <c r="J49" s="15">
        <v>14.96</v>
      </c>
      <c r="K49" s="15">
        <v>18.989999999999998</v>
      </c>
      <c r="L49" s="15">
        <v>25.53</v>
      </c>
      <c r="M49" s="54"/>
      <c r="N49" s="15">
        <v>46.040207019</v>
      </c>
      <c r="O49" s="15">
        <v>4.6463347143</v>
      </c>
      <c r="P49" s="15" t="s">
        <v>13</v>
      </c>
      <c r="Q49" s="16" t="s">
        <v>13</v>
      </c>
      <c r="R49" s="37" t="s">
        <v>570</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62</v>
      </c>
      <c r="D50" s="17" t="s">
        <v>63</v>
      </c>
      <c r="E50" s="17">
        <v>9</v>
      </c>
      <c r="F50" s="14">
        <v>15.7</v>
      </c>
      <c r="G50" s="14">
        <v>14.58</v>
      </c>
      <c r="H50" s="14">
        <v>13.46</v>
      </c>
      <c r="I50" s="14"/>
      <c r="J50" s="14">
        <v>18.57</v>
      </c>
      <c r="K50" s="14">
        <v>20.8</v>
      </c>
      <c r="L50" s="14">
        <v>24.43</v>
      </c>
      <c r="M50" s="54"/>
      <c r="N50" s="14">
        <v>66.006754341999994</v>
      </c>
      <c r="O50" s="31">
        <v>131.186061</v>
      </c>
      <c r="P50" s="31" t="s">
        <v>16</v>
      </c>
      <c r="Q50" s="17" t="s">
        <v>16</v>
      </c>
      <c r="R50" s="38" t="s">
        <v>571</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62</v>
      </c>
      <c r="D51" s="16" t="s">
        <v>64</v>
      </c>
      <c r="E51" s="16">
        <v>6</v>
      </c>
      <c r="F51" s="15">
        <v>18.05</v>
      </c>
      <c r="G51" s="15">
        <v>16.690000000000001</v>
      </c>
      <c r="H51" s="15">
        <v>15.34</v>
      </c>
      <c r="I51" s="14"/>
      <c r="J51" s="15">
        <v>21.52</v>
      </c>
      <c r="K51" s="15">
        <v>24.22</v>
      </c>
      <c r="L51" s="15">
        <v>28.6</v>
      </c>
      <c r="M51" s="54"/>
      <c r="N51" s="15">
        <v>64.419953238999994</v>
      </c>
      <c r="O51" s="15">
        <v>537.79421767000008</v>
      </c>
      <c r="P51" s="15" t="s">
        <v>13</v>
      </c>
      <c r="Q51" s="16" t="s">
        <v>16</v>
      </c>
      <c r="R51" s="37" t="s">
        <v>572</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65</v>
      </c>
      <c r="D52" s="17" t="s">
        <v>66</v>
      </c>
      <c r="E52" s="17">
        <v>8</v>
      </c>
      <c r="F52" s="14">
        <v>22.26</v>
      </c>
      <c r="G52" s="14">
        <v>20.88</v>
      </c>
      <c r="H52" s="14">
        <v>19.5</v>
      </c>
      <c r="I52" s="14"/>
      <c r="J52" s="14">
        <v>25.63</v>
      </c>
      <c r="K52" s="14">
        <v>28.38</v>
      </c>
      <c r="L52" s="14">
        <v>32.83</v>
      </c>
      <c r="M52" s="54"/>
      <c r="N52" s="14">
        <v>48.864020269999997</v>
      </c>
      <c r="O52" s="31">
        <v>41.413807952000006</v>
      </c>
      <c r="P52" s="31" t="s">
        <v>16</v>
      </c>
      <c r="Q52" s="17" t="s">
        <v>16</v>
      </c>
      <c r="R52" s="38" t="s">
        <v>573</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357</v>
      </c>
      <c r="D53" s="16" t="s">
        <v>358</v>
      </c>
      <c r="E53" s="16">
        <v>9</v>
      </c>
      <c r="F53" s="15">
        <v>14.23</v>
      </c>
      <c r="G53" s="15">
        <v>12.9</v>
      </c>
      <c r="H53" s="15">
        <v>11.57</v>
      </c>
      <c r="I53" s="14"/>
      <c r="J53" s="15">
        <v>16.47</v>
      </c>
      <c r="K53" s="15">
        <v>19.12</v>
      </c>
      <c r="L53" s="15">
        <v>23.42</v>
      </c>
      <c r="M53" s="54"/>
      <c r="N53" s="15">
        <v>73.207290916000005</v>
      </c>
      <c r="O53" s="15">
        <v>73.495305047999992</v>
      </c>
      <c r="P53" s="15" t="s">
        <v>16</v>
      </c>
      <c r="Q53" s="16" t="s">
        <v>16</v>
      </c>
      <c r="R53" s="37" t="s">
        <v>574</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67</v>
      </c>
      <c r="D54" s="17" t="s">
        <v>68</v>
      </c>
      <c r="E54" s="17">
        <v>6</v>
      </c>
      <c r="F54" s="14">
        <v>19.690000000000001</v>
      </c>
      <c r="G54" s="14">
        <v>17.18</v>
      </c>
      <c r="H54" s="14">
        <v>14.67</v>
      </c>
      <c r="I54" s="14"/>
      <c r="J54" s="14">
        <v>26.98</v>
      </c>
      <c r="K54" s="14">
        <v>31.99</v>
      </c>
      <c r="L54" s="14">
        <v>40.11</v>
      </c>
      <c r="M54" s="54"/>
      <c r="N54" s="14">
        <v>54.268319196999997</v>
      </c>
      <c r="O54" s="31">
        <v>406.38929480999997</v>
      </c>
      <c r="P54" s="31" t="s">
        <v>13</v>
      </c>
      <c r="Q54" s="17" t="s">
        <v>16</v>
      </c>
      <c r="R54" s="38" t="s">
        <v>575</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378</v>
      </c>
      <c r="D55" s="16" t="s">
        <v>379</v>
      </c>
      <c r="E55" s="16">
        <v>3</v>
      </c>
      <c r="F55" s="15">
        <v>18.2</v>
      </c>
      <c r="G55" s="15">
        <v>16.68</v>
      </c>
      <c r="H55" s="15">
        <v>15.17</v>
      </c>
      <c r="I55" s="14"/>
      <c r="J55" s="15">
        <v>18.55</v>
      </c>
      <c r="K55" s="15">
        <v>21.57</v>
      </c>
      <c r="L55" s="15">
        <v>26.46</v>
      </c>
      <c r="M55" s="54"/>
      <c r="N55" s="15">
        <v>50.129241260000001</v>
      </c>
      <c r="O55" s="15">
        <v>2.2765311905000001</v>
      </c>
      <c r="P55" s="15" t="s">
        <v>13</v>
      </c>
      <c r="Q55" s="16" t="s">
        <v>13</v>
      </c>
      <c r="R55" s="37" t="s">
        <v>576</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69</v>
      </c>
      <c r="D56" s="17" t="s">
        <v>70</v>
      </c>
      <c r="E56" s="17">
        <v>2</v>
      </c>
      <c r="F56" s="14">
        <v>6.11</v>
      </c>
      <c r="G56" s="14">
        <v>3.65</v>
      </c>
      <c r="H56" s="14">
        <v>1.19</v>
      </c>
      <c r="I56" s="14"/>
      <c r="J56" s="14">
        <v>6.4</v>
      </c>
      <c r="K56" s="14">
        <v>11.31</v>
      </c>
      <c r="L56" s="14">
        <v>19.260000000000002</v>
      </c>
      <c r="M56" s="54"/>
      <c r="N56" s="14">
        <v>25.381303955</v>
      </c>
      <c r="O56" s="31">
        <v>81.414061142999998</v>
      </c>
      <c r="P56" s="31" t="s">
        <v>13</v>
      </c>
      <c r="Q56" s="17" t="s">
        <v>13</v>
      </c>
      <c r="R56" s="38" t="s">
        <v>577</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71</v>
      </c>
      <c r="D57" s="16" t="s">
        <v>72</v>
      </c>
      <c r="E57" s="16">
        <v>3</v>
      </c>
      <c r="F57" s="15">
        <v>17.77</v>
      </c>
      <c r="G57" s="15">
        <v>15.95</v>
      </c>
      <c r="H57" s="15">
        <v>14.14</v>
      </c>
      <c r="I57" s="14"/>
      <c r="J57" s="15">
        <v>18.690000000000001</v>
      </c>
      <c r="K57" s="15">
        <v>22.31</v>
      </c>
      <c r="L57" s="15">
        <v>28.17</v>
      </c>
      <c r="M57" s="54"/>
      <c r="N57" s="15">
        <v>24.373928365000001</v>
      </c>
      <c r="O57" s="15">
        <v>109.79910304000001</v>
      </c>
      <c r="P57" s="15" t="s">
        <v>16</v>
      </c>
      <c r="Q57" s="16" t="s">
        <v>13</v>
      </c>
      <c r="R57" s="37" t="s">
        <v>578</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438</v>
      </c>
      <c r="D58" s="17" t="s">
        <v>439</v>
      </c>
      <c r="E58" s="17">
        <v>0</v>
      </c>
      <c r="F58" s="14">
        <v>26.51</v>
      </c>
      <c r="G58" s="14">
        <v>22.19</v>
      </c>
      <c r="H58" s="14">
        <v>17.87</v>
      </c>
      <c r="I58" s="14"/>
      <c r="J58" s="14">
        <v>27.73</v>
      </c>
      <c r="K58" s="14">
        <v>36.36</v>
      </c>
      <c r="L58" s="14">
        <v>50.32</v>
      </c>
      <c r="M58" s="54"/>
      <c r="N58" s="14">
        <v>36.444099420000001</v>
      </c>
      <c r="O58" s="31">
        <v>8.9950280423999995</v>
      </c>
      <c r="P58" s="31" t="s">
        <v>13</v>
      </c>
      <c r="Q58" s="17" t="s">
        <v>13</v>
      </c>
      <c r="R58" s="38" t="s">
        <v>579</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73</v>
      </c>
      <c r="D59" s="16" t="s">
        <v>74</v>
      </c>
      <c r="E59" s="16">
        <v>9</v>
      </c>
      <c r="F59" s="15">
        <v>54.19</v>
      </c>
      <c r="G59" s="15">
        <v>49</v>
      </c>
      <c r="H59" s="15">
        <v>43.82</v>
      </c>
      <c r="I59" s="14"/>
      <c r="J59" s="15">
        <v>65.5</v>
      </c>
      <c r="K59" s="15">
        <v>75.86</v>
      </c>
      <c r="L59" s="15">
        <v>92.63</v>
      </c>
      <c r="M59" s="54"/>
      <c r="N59" s="15">
        <v>65.874788389000003</v>
      </c>
      <c r="O59" s="15">
        <v>586.26898685999993</v>
      </c>
      <c r="P59" s="15" t="s">
        <v>16</v>
      </c>
      <c r="Q59" s="16" t="s">
        <v>16</v>
      </c>
      <c r="R59" s="37" t="s">
        <v>580</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75</v>
      </c>
      <c r="D60" s="17" t="s">
        <v>76</v>
      </c>
      <c r="E60" s="17">
        <v>10</v>
      </c>
      <c r="F60" s="14">
        <v>19.86</v>
      </c>
      <c r="G60" s="14">
        <v>18.84</v>
      </c>
      <c r="H60" s="14">
        <v>17.829999999999998</v>
      </c>
      <c r="I60" s="14"/>
      <c r="J60" s="14">
        <v>20.18</v>
      </c>
      <c r="K60" s="14">
        <v>22.2</v>
      </c>
      <c r="L60" s="14">
        <v>25.49</v>
      </c>
      <c r="M60" s="54"/>
      <c r="N60" s="14">
        <v>85.194730476999993</v>
      </c>
      <c r="O60" s="31">
        <v>106.92321361</v>
      </c>
      <c r="P60" s="31" t="s">
        <v>16</v>
      </c>
      <c r="Q60" s="17" t="s">
        <v>16</v>
      </c>
      <c r="R60" s="38" t="s">
        <v>581</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77</v>
      </c>
      <c r="D61" s="16" t="s">
        <v>78</v>
      </c>
      <c r="E61" s="16">
        <v>5</v>
      </c>
      <c r="F61" s="15">
        <v>5.01</v>
      </c>
      <c r="G61" s="15">
        <v>4.2300000000000004</v>
      </c>
      <c r="H61" s="15">
        <v>3.45</v>
      </c>
      <c r="I61" s="14"/>
      <c r="J61" s="15">
        <v>7.3</v>
      </c>
      <c r="K61" s="15">
        <v>8.85</v>
      </c>
      <c r="L61" s="15">
        <v>11.36</v>
      </c>
      <c r="M61" s="54"/>
      <c r="N61" s="15">
        <v>46.323685333</v>
      </c>
      <c r="O61" s="15">
        <v>4.2407999048000002</v>
      </c>
      <c r="P61" s="15" t="s">
        <v>13</v>
      </c>
      <c r="Q61" s="16" t="s">
        <v>16</v>
      </c>
      <c r="R61" s="37" t="s">
        <v>582</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79</v>
      </c>
      <c r="D62" s="17" t="s">
        <v>80</v>
      </c>
      <c r="E62" s="17">
        <v>2</v>
      </c>
      <c r="F62" s="14">
        <v>1.07</v>
      </c>
      <c r="G62" s="14">
        <v>0.4</v>
      </c>
      <c r="H62" s="14">
        <v>-0.26</v>
      </c>
      <c r="I62" s="14"/>
      <c r="J62" s="14">
        <v>1.0900000000000001</v>
      </c>
      <c r="K62" s="14">
        <v>2.42</v>
      </c>
      <c r="L62" s="14">
        <v>4.58</v>
      </c>
      <c r="M62" s="54"/>
      <c r="N62" s="14">
        <v>28.477261982000002</v>
      </c>
      <c r="O62" s="31">
        <v>3.9331936666999998</v>
      </c>
      <c r="P62" s="31" t="s">
        <v>13</v>
      </c>
      <c r="Q62" s="17" t="s">
        <v>13</v>
      </c>
      <c r="R62" s="38" t="s">
        <v>583</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81</v>
      </c>
      <c r="D63" s="16" t="s">
        <v>82</v>
      </c>
      <c r="E63" s="16">
        <v>4</v>
      </c>
      <c r="F63" s="15">
        <v>10.7</v>
      </c>
      <c r="G63" s="15">
        <v>10.39</v>
      </c>
      <c r="H63" s="15">
        <v>10.08</v>
      </c>
      <c r="I63" s="14"/>
      <c r="J63" s="15">
        <v>10.75</v>
      </c>
      <c r="K63" s="15">
        <v>11.36</v>
      </c>
      <c r="L63" s="15">
        <v>12.36</v>
      </c>
      <c r="M63" s="54"/>
      <c r="N63" s="15">
        <v>48.626525225999998</v>
      </c>
      <c r="O63" s="15">
        <v>28.179813143000001</v>
      </c>
      <c r="P63" s="15" t="s">
        <v>16</v>
      </c>
      <c r="Q63" s="16" t="s">
        <v>13</v>
      </c>
      <c r="R63" s="37" t="s">
        <v>584</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83</v>
      </c>
      <c r="D64" s="17" t="s">
        <v>84</v>
      </c>
      <c r="E64" s="17">
        <v>6</v>
      </c>
      <c r="F64" s="14">
        <v>10.8</v>
      </c>
      <c r="G64" s="14">
        <v>9.4700000000000006</v>
      </c>
      <c r="H64" s="14">
        <v>8.14</v>
      </c>
      <c r="I64" s="14"/>
      <c r="J64" s="14">
        <v>13.83</v>
      </c>
      <c r="K64" s="14">
        <v>16.48</v>
      </c>
      <c r="L64" s="14">
        <v>20.77</v>
      </c>
      <c r="M64" s="54"/>
      <c r="N64" s="14">
        <v>54.545325169000002</v>
      </c>
      <c r="O64" s="31">
        <v>82.513698332999994</v>
      </c>
      <c r="P64" s="31" t="s">
        <v>13</v>
      </c>
      <c r="Q64" s="17" t="s">
        <v>16</v>
      </c>
      <c r="R64" s="38" t="s">
        <v>585</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85</v>
      </c>
      <c r="D65" s="16" t="s">
        <v>586</v>
      </c>
      <c r="E65" s="16">
        <v>7</v>
      </c>
      <c r="F65" s="15">
        <v>15.6</v>
      </c>
      <c r="G65" s="15">
        <v>14</v>
      </c>
      <c r="H65" s="15">
        <v>12.4</v>
      </c>
      <c r="I65" s="14"/>
      <c r="J65" s="15">
        <v>19.399999999999999</v>
      </c>
      <c r="K65" s="15">
        <v>22.59</v>
      </c>
      <c r="L65" s="15">
        <v>27.76</v>
      </c>
      <c r="M65" s="54"/>
      <c r="N65" s="15">
        <v>52.595891131000002</v>
      </c>
      <c r="O65" s="15">
        <v>1.4164608095000002</v>
      </c>
      <c r="P65" s="15" t="s">
        <v>16</v>
      </c>
      <c r="Q65" s="16" t="s">
        <v>16</v>
      </c>
      <c r="R65" s="37" t="s">
        <v>587</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85</v>
      </c>
      <c r="D66" s="17" t="s">
        <v>86</v>
      </c>
      <c r="E66" s="17">
        <v>9</v>
      </c>
      <c r="F66" s="14">
        <v>10.85</v>
      </c>
      <c r="G66" s="14">
        <v>9.93</v>
      </c>
      <c r="H66" s="14">
        <v>9.02</v>
      </c>
      <c r="I66" s="14"/>
      <c r="J66" s="14">
        <v>13.33</v>
      </c>
      <c r="K66" s="14">
        <v>15.15</v>
      </c>
      <c r="L66" s="14">
        <v>18.11</v>
      </c>
      <c r="M66" s="54"/>
      <c r="N66" s="14">
        <v>62.592616479999997</v>
      </c>
      <c r="O66" s="31">
        <v>168.31904857000001</v>
      </c>
      <c r="P66" s="31" t="s">
        <v>16</v>
      </c>
      <c r="Q66" s="17" t="s">
        <v>16</v>
      </c>
      <c r="R66" s="38" t="s">
        <v>588</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490</v>
      </c>
      <c r="D67" s="16" t="s">
        <v>491</v>
      </c>
      <c r="E67" s="16">
        <v>10</v>
      </c>
      <c r="F67" s="15">
        <v>70.17</v>
      </c>
      <c r="G67" s="15">
        <v>66.64</v>
      </c>
      <c r="H67" s="15">
        <v>63.11</v>
      </c>
      <c r="I67" s="14"/>
      <c r="J67" s="15">
        <v>72.84</v>
      </c>
      <c r="K67" s="15">
        <v>79.89</v>
      </c>
      <c r="L67" s="15">
        <v>91.31</v>
      </c>
      <c r="M67" s="54"/>
      <c r="N67" s="15">
        <v>63.768089181999997</v>
      </c>
      <c r="O67" s="15">
        <v>1.9174819861999999</v>
      </c>
      <c r="P67" s="15" t="s">
        <v>16</v>
      </c>
      <c r="Q67" s="16" t="s">
        <v>16</v>
      </c>
      <c r="R67" s="37" t="s">
        <v>589</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87</v>
      </c>
      <c r="D68" s="17" t="s">
        <v>88</v>
      </c>
      <c r="E68" s="17">
        <v>3</v>
      </c>
      <c r="F68" s="14">
        <v>2.29</v>
      </c>
      <c r="G68" s="14">
        <v>1.87</v>
      </c>
      <c r="H68" s="14">
        <v>1.46</v>
      </c>
      <c r="I68" s="14"/>
      <c r="J68" s="14">
        <v>2.37</v>
      </c>
      <c r="K68" s="14">
        <v>3.19</v>
      </c>
      <c r="L68" s="14">
        <v>4.54</v>
      </c>
      <c r="M68" s="54"/>
      <c r="N68" s="14">
        <v>44.013470945999998</v>
      </c>
      <c r="O68" s="31">
        <v>58.284228000000006</v>
      </c>
      <c r="P68" s="31" t="s">
        <v>13</v>
      </c>
      <c r="Q68" s="17" t="s">
        <v>13</v>
      </c>
      <c r="R68" s="38" t="s">
        <v>590</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472</v>
      </c>
      <c r="D69" s="16" t="s">
        <v>473</v>
      </c>
      <c r="E69" s="16">
        <v>7</v>
      </c>
      <c r="F69" s="15">
        <v>34</v>
      </c>
      <c r="G69" s="15">
        <v>29.12</v>
      </c>
      <c r="H69" s="15">
        <v>24.24</v>
      </c>
      <c r="I69" s="14"/>
      <c r="J69" s="15">
        <v>44.64</v>
      </c>
      <c r="K69" s="15">
        <v>54.39</v>
      </c>
      <c r="L69" s="15">
        <v>70.180000000000007</v>
      </c>
      <c r="M69" s="54"/>
      <c r="N69" s="15">
        <v>55.193548282000002</v>
      </c>
      <c r="O69" s="15">
        <v>2.2541141389999999</v>
      </c>
      <c r="P69" s="15" t="s">
        <v>13</v>
      </c>
      <c r="Q69" s="16" t="s">
        <v>16</v>
      </c>
      <c r="R69" s="37" t="s">
        <v>591</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383</v>
      </c>
      <c r="D70" s="17" t="s">
        <v>384</v>
      </c>
      <c r="E70" s="17">
        <v>2</v>
      </c>
      <c r="F70" s="14" t="s">
        <v>29</v>
      </c>
      <c r="G70" s="14" t="s">
        <v>29</v>
      </c>
      <c r="H70" s="14" t="s">
        <v>29</v>
      </c>
      <c r="I70" s="14"/>
      <c r="J70" s="14" t="s">
        <v>29</v>
      </c>
      <c r="K70" s="14" t="s">
        <v>29</v>
      </c>
      <c r="L70" s="14" t="s">
        <v>29</v>
      </c>
      <c r="M70" s="54"/>
      <c r="N70" s="14" t="s">
        <v>29</v>
      </c>
      <c r="O70" s="31" t="s">
        <v>29</v>
      </c>
      <c r="P70" s="31" t="s">
        <v>29</v>
      </c>
      <c r="Q70" s="17" t="s">
        <v>29</v>
      </c>
      <c r="R70" s="38" t="s">
        <v>30</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89</v>
      </c>
      <c r="D71" s="16" t="s">
        <v>90</v>
      </c>
      <c r="E71" s="16">
        <v>9</v>
      </c>
      <c r="F71" s="15">
        <v>60.79</v>
      </c>
      <c r="G71" s="15">
        <v>56.81</v>
      </c>
      <c r="H71" s="15">
        <v>52.83</v>
      </c>
      <c r="I71" s="14"/>
      <c r="J71" s="15">
        <v>61.91</v>
      </c>
      <c r="K71" s="15">
        <v>69.86</v>
      </c>
      <c r="L71" s="15">
        <v>82.72</v>
      </c>
      <c r="M71" s="54"/>
      <c r="N71" s="15">
        <v>71.521828630000002</v>
      </c>
      <c r="O71" s="15">
        <v>427.76301251999996</v>
      </c>
      <c r="P71" s="15" t="s">
        <v>16</v>
      </c>
      <c r="Q71" s="16" t="s">
        <v>16</v>
      </c>
      <c r="R71" s="37" t="s">
        <v>592</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91</v>
      </c>
      <c r="D72" s="17" t="s">
        <v>92</v>
      </c>
      <c r="E72" s="17">
        <v>9</v>
      </c>
      <c r="F72" s="14">
        <v>14.98</v>
      </c>
      <c r="G72" s="14">
        <v>14.02</v>
      </c>
      <c r="H72" s="14">
        <v>13.06</v>
      </c>
      <c r="I72" s="14"/>
      <c r="J72" s="14">
        <v>16.87</v>
      </c>
      <c r="K72" s="14">
        <v>18.78</v>
      </c>
      <c r="L72" s="14">
        <v>21.88</v>
      </c>
      <c r="M72" s="54"/>
      <c r="N72" s="14">
        <v>57.241860522000003</v>
      </c>
      <c r="O72" s="31">
        <v>298.07167952000003</v>
      </c>
      <c r="P72" s="31" t="s">
        <v>16</v>
      </c>
      <c r="Q72" s="17" t="s">
        <v>16</v>
      </c>
      <c r="R72" s="38" t="s">
        <v>593</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93</v>
      </c>
      <c r="D73" s="16" t="s">
        <v>94</v>
      </c>
      <c r="E73" s="16">
        <v>6</v>
      </c>
      <c r="F73" s="15">
        <v>3.62</v>
      </c>
      <c r="G73" s="15">
        <v>2.5499999999999998</v>
      </c>
      <c r="H73" s="15">
        <v>1.48</v>
      </c>
      <c r="I73" s="14"/>
      <c r="J73" s="15">
        <v>6.66</v>
      </c>
      <c r="K73" s="15">
        <v>8.7899999999999991</v>
      </c>
      <c r="L73" s="15">
        <v>12.25</v>
      </c>
      <c r="M73" s="54"/>
      <c r="N73" s="15">
        <v>54.788368079000001</v>
      </c>
      <c r="O73" s="15">
        <v>142.28893100000002</v>
      </c>
      <c r="P73" s="15" t="s">
        <v>13</v>
      </c>
      <c r="Q73" s="16" t="s">
        <v>16</v>
      </c>
      <c r="R73" s="37" t="s">
        <v>594</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95</v>
      </c>
      <c r="D74" s="17" t="s">
        <v>96</v>
      </c>
      <c r="E74" s="17">
        <v>9</v>
      </c>
      <c r="F74" s="14">
        <v>44.28</v>
      </c>
      <c r="G74" s="14">
        <v>40.93</v>
      </c>
      <c r="H74" s="14">
        <v>37.58</v>
      </c>
      <c r="I74" s="14"/>
      <c r="J74" s="14">
        <v>52.99</v>
      </c>
      <c r="K74" s="14">
        <v>59.68</v>
      </c>
      <c r="L74" s="14">
        <v>70.5</v>
      </c>
      <c r="M74" s="54"/>
      <c r="N74" s="14">
        <v>58.179756748000003</v>
      </c>
      <c r="O74" s="31">
        <v>65.408154905000004</v>
      </c>
      <c r="P74" s="31" t="s">
        <v>16</v>
      </c>
      <c r="Q74" s="17" t="s">
        <v>16</v>
      </c>
      <c r="R74" s="38" t="s">
        <v>595</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596</v>
      </c>
      <c r="D75" s="16" t="s">
        <v>597</v>
      </c>
      <c r="E75" s="16">
        <v>6</v>
      </c>
      <c r="F75" s="15">
        <v>3.83</v>
      </c>
      <c r="G75" s="15">
        <v>2.85</v>
      </c>
      <c r="H75" s="15">
        <v>1.87</v>
      </c>
      <c r="I75" s="14"/>
      <c r="J75" s="15">
        <v>6.55</v>
      </c>
      <c r="K75" s="15">
        <v>8.5</v>
      </c>
      <c r="L75" s="15">
        <v>11.66</v>
      </c>
      <c r="M75" s="54"/>
      <c r="N75" s="15">
        <v>61.493085207999997</v>
      </c>
      <c r="O75" s="15">
        <v>1.8778750476000001</v>
      </c>
      <c r="P75" s="15" t="s">
        <v>13</v>
      </c>
      <c r="Q75" s="16" t="s">
        <v>16</v>
      </c>
      <c r="R75" s="37" t="s">
        <v>598</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97</v>
      </c>
      <c r="D76" s="17" t="s">
        <v>98</v>
      </c>
      <c r="E76" s="17">
        <v>2</v>
      </c>
      <c r="F76" s="14">
        <v>4.18</v>
      </c>
      <c r="G76" s="14">
        <v>3.78</v>
      </c>
      <c r="H76" s="14">
        <v>3.38</v>
      </c>
      <c r="I76" s="14"/>
      <c r="J76" s="14">
        <v>4.2699999999999996</v>
      </c>
      <c r="K76" s="14">
        <v>5.0599999999999996</v>
      </c>
      <c r="L76" s="14">
        <v>6.34</v>
      </c>
      <c r="M76" s="54"/>
      <c r="N76" s="14">
        <v>47.218864842000002</v>
      </c>
      <c r="O76" s="31">
        <v>40.782302618999999</v>
      </c>
      <c r="P76" s="31" t="s">
        <v>13</v>
      </c>
      <c r="Q76" s="17" t="s">
        <v>13</v>
      </c>
      <c r="R76" s="38" t="s">
        <v>599</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600</v>
      </c>
      <c r="D77" s="16" t="s">
        <v>601</v>
      </c>
      <c r="E77" s="16">
        <v>0</v>
      </c>
      <c r="F77" s="15">
        <v>14.6</v>
      </c>
      <c r="G77" s="15">
        <v>12.99</v>
      </c>
      <c r="H77" s="15">
        <v>11.38</v>
      </c>
      <c r="I77" s="14"/>
      <c r="J77" s="15">
        <v>14.99</v>
      </c>
      <c r="K77" s="15">
        <v>18.2</v>
      </c>
      <c r="L77" s="15">
        <v>23.4</v>
      </c>
      <c r="M77" s="54"/>
      <c r="N77" s="15">
        <v>28.384732559</v>
      </c>
      <c r="O77" s="15">
        <v>1.0436123333</v>
      </c>
      <c r="P77" s="15" t="s">
        <v>13</v>
      </c>
      <c r="Q77" s="16" t="s">
        <v>13</v>
      </c>
      <c r="R77" s="37" t="s">
        <v>602</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99</v>
      </c>
      <c r="D78" s="17" t="s">
        <v>100</v>
      </c>
      <c r="E78" s="17">
        <v>7</v>
      </c>
      <c r="F78" s="14">
        <v>34.5</v>
      </c>
      <c r="G78" s="14">
        <v>31.14</v>
      </c>
      <c r="H78" s="14">
        <v>27.79</v>
      </c>
      <c r="I78" s="14"/>
      <c r="J78" s="14">
        <v>39.299999999999997</v>
      </c>
      <c r="K78" s="14">
        <v>46</v>
      </c>
      <c r="L78" s="14">
        <v>56.85</v>
      </c>
      <c r="M78" s="54"/>
      <c r="N78" s="14">
        <v>64.224864632000006</v>
      </c>
      <c r="O78" s="31">
        <v>132.91186152</v>
      </c>
      <c r="P78" s="31" t="s">
        <v>16</v>
      </c>
      <c r="Q78" s="17" t="s">
        <v>16</v>
      </c>
      <c r="R78" s="38" t="s">
        <v>603</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101</v>
      </c>
      <c r="D79" s="16" t="s">
        <v>102</v>
      </c>
      <c r="E79" s="16">
        <v>0</v>
      </c>
      <c r="F79" s="15">
        <v>1.31</v>
      </c>
      <c r="G79" s="15">
        <v>0.88</v>
      </c>
      <c r="H79" s="15">
        <v>0.46</v>
      </c>
      <c r="I79" s="14"/>
      <c r="J79" s="15">
        <v>1.4</v>
      </c>
      <c r="K79" s="15">
        <v>2.2400000000000002</v>
      </c>
      <c r="L79" s="15">
        <v>3.61</v>
      </c>
      <c r="M79" s="54"/>
      <c r="N79" s="15">
        <v>37.303515677</v>
      </c>
      <c r="O79" s="15">
        <v>12.678025095000001</v>
      </c>
      <c r="P79" s="15" t="s">
        <v>13</v>
      </c>
      <c r="Q79" s="16" t="s">
        <v>13</v>
      </c>
      <c r="R79" s="37" t="s">
        <v>604</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103</v>
      </c>
      <c r="D80" s="17" t="s">
        <v>104</v>
      </c>
      <c r="E80" s="17">
        <v>6</v>
      </c>
      <c r="F80" s="14">
        <v>22.8</v>
      </c>
      <c r="G80" s="14">
        <v>19.2</v>
      </c>
      <c r="H80" s="14">
        <v>15.61</v>
      </c>
      <c r="I80" s="14"/>
      <c r="J80" s="14">
        <v>31.38</v>
      </c>
      <c r="K80" s="14">
        <v>38.56</v>
      </c>
      <c r="L80" s="14">
        <v>50.18</v>
      </c>
      <c r="M80" s="54"/>
      <c r="N80" s="14">
        <v>64.151239149999995</v>
      </c>
      <c r="O80" s="31">
        <v>150.61357595000001</v>
      </c>
      <c r="P80" s="31" t="s">
        <v>13</v>
      </c>
      <c r="Q80" s="17" t="s">
        <v>16</v>
      </c>
      <c r="R80" s="38" t="s">
        <v>605</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103</v>
      </c>
      <c r="D81" s="16" t="s">
        <v>105</v>
      </c>
      <c r="E81" s="16">
        <v>4</v>
      </c>
      <c r="F81" s="15">
        <v>21.21</v>
      </c>
      <c r="G81" s="15">
        <v>17.54</v>
      </c>
      <c r="H81" s="15">
        <v>13.88</v>
      </c>
      <c r="I81" s="14"/>
      <c r="J81" s="15">
        <v>30</v>
      </c>
      <c r="K81" s="15">
        <v>37.32</v>
      </c>
      <c r="L81" s="15">
        <v>49.18</v>
      </c>
      <c r="M81" s="54"/>
      <c r="N81" s="15">
        <v>64.211176578999996</v>
      </c>
      <c r="O81" s="15">
        <v>12.306479666</v>
      </c>
      <c r="P81" s="15" t="s">
        <v>13</v>
      </c>
      <c r="Q81" s="16" t="s">
        <v>16</v>
      </c>
      <c r="R81" s="37" t="s">
        <v>606</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498</v>
      </c>
      <c r="D82" s="17" t="s">
        <v>499</v>
      </c>
      <c r="E82" s="17">
        <v>1</v>
      </c>
      <c r="F82" s="14">
        <v>2.62</v>
      </c>
      <c r="G82" s="14">
        <v>2.0699999999999998</v>
      </c>
      <c r="H82" s="14">
        <v>1.52</v>
      </c>
      <c r="I82" s="14"/>
      <c r="J82" s="14">
        <v>2.84</v>
      </c>
      <c r="K82" s="14">
        <v>3.93</v>
      </c>
      <c r="L82" s="14">
        <v>5.7</v>
      </c>
      <c r="M82" s="54"/>
      <c r="N82" s="14">
        <v>38.224244806000002</v>
      </c>
      <c r="O82" s="31">
        <v>2.4504507619</v>
      </c>
      <c r="P82" s="31" t="s">
        <v>13</v>
      </c>
      <c r="Q82" s="17" t="s">
        <v>13</v>
      </c>
      <c r="R82" s="38" t="s">
        <v>607</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500</v>
      </c>
      <c r="D83" s="16" t="s">
        <v>501</v>
      </c>
      <c r="E83" s="16">
        <v>4</v>
      </c>
      <c r="F83" s="15">
        <v>2015.82</v>
      </c>
      <c r="G83" s="15">
        <v>1491.62</v>
      </c>
      <c r="H83" s="15">
        <v>967.43</v>
      </c>
      <c r="I83" s="14"/>
      <c r="J83" s="15">
        <v>2207.2600000000002</v>
      </c>
      <c r="K83" s="15">
        <v>3255.64</v>
      </c>
      <c r="L83" s="15">
        <v>4952.05</v>
      </c>
      <c r="M83" s="54"/>
      <c r="N83" s="15">
        <v>46.288832728999999</v>
      </c>
      <c r="O83" s="15">
        <v>3.3426189909999997</v>
      </c>
      <c r="P83" s="15" t="s">
        <v>16</v>
      </c>
      <c r="Q83" s="16" t="s">
        <v>13</v>
      </c>
      <c r="R83" s="37" t="s">
        <v>608</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106</v>
      </c>
      <c r="D84" s="17" t="s">
        <v>107</v>
      </c>
      <c r="E84" s="17">
        <v>7</v>
      </c>
      <c r="F84" s="14">
        <v>17.489999999999998</v>
      </c>
      <c r="G84" s="14">
        <v>15.7</v>
      </c>
      <c r="H84" s="14">
        <v>13.92</v>
      </c>
      <c r="I84" s="14"/>
      <c r="J84" s="14">
        <v>18.71</v>
      </c>
      <c r="K84" s="14">
        <v>22.27</v>
      </c>
      <c r="L84" s="14">
        <v>28.05</v>
      </c>
      <c r="M84" s="54"/>
      <c r="N84" s="14">
        <v>52.340524000999999</v>
      </c>
      <c r="O84" s="31">
        <v>7.4029126189999994</v>
      </c>
      <c r="P84" s="31" t="s">
        <v>16</v>
      </c>
      <c r="Q84" s="17" t="s">
        <v>16</v>
      </c>
      <c r="R84" s="38" t="s">
        <v>609</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108</v>
      </c>
      <c r="D85" s="16" t="s">
        <v>109</v>
      </c>
      <c r="E85" s="16">
        <v>4</v>
      </c>
      <c r="F85" s="15">
        <v>4.87</v>
      </c>
      <c r="G85" s="15">
        <v>4.3899999999999997</v>
      </c>
      <c r="H85" s="15">
        <v>3.92</v>
      </c>
      <c r="I85" s="14"/>
      <c r="J85" s="15">
        <v>5.98</v>
      </c>
      <c r="K85" s="15">
        <v>6.92</v>
      </c>
      <c r="L85" s="15">
        <v>8.4499999999999993</v>
      </c>
      <c r="M85" s="54"/>
      <c r="N85" s="15">
        <v>55.890055482999998</v>
      </c>
      <c r="O85" s="15">
        <v>9.2429509999999997</v>
      </c>
      <c r="P85" s="15" t="s">
        <v>13</v>
      </c>
      <c r="Q85" s="16" t="s">
        <v>16</v>
      </c>
      <c r="R85" s="37" t="s">
        <v>610</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110</v>
      </c>
      <c r="D86" s="17" t="s">
        <v>111</v>
      </c>
      <c r="E86" s="17">
        <v>2</v>
      </c>
      <c r="F86" s="14">
        <v>10.8</v>
      </c>
      <c r="G86" s="14">
        <v>9.01</v>
      </c>
      <c r="H86" s="14">
        <v>7.23</v>
      </c>
      <c r="I86" s="14"/>
      <c r="J86" s="14">
        <v>11</v>
      </c>
      <c r="K86" s="14">
        <v>14.56</v>
      </c>
      <c r="L86" s="14">
        <v>20.329999999999998</v>
      </c>
      <c r="M86" s="54"/>
      <c r="N86" s="14">
        <v>43.144138165000001</v>
      </c>
      <c r="O86" s="31">
        <v>10.887804475999999</v>
      </c>
      <c r="P86" s="31" t="s">
        <v>13</v>
      </c>
      <c r="Q86" s="17" t="s">
        <v>13</v>
      </c>
      <c r="R86" s="38" t="s">
        <v>611</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112</v>
      </c>
      <c r="D87" s="16" t="s">
        <v>113</v>
      </c>
      <c r="E87" s="16">
        <v>6</v>
      </c>
      <c r="F87" s="15">
        <v>13.81</v>
      </c>
      <c r="G87" s="15">
        <v>12.45</v>
      </c>
      <c r="H87" s="15">
        <v>11.09</v>
      </c>
      <c r="I87" s="14"/>
      <c r="J87" s="15">
        <v>16.54</v>
      </c>
      <c r="K87" s="15">
        <v>19.25</v>
      </c>
      <c r="L87" s="15">
        <v>23.64</v>
      </c>
      <c r="M87" s="54"/>
      <c r="N87" s="15">
        <v>59.748361949</v>
      </c>
      <c r="O87" s="15">
        <v>93.021774618999999</v>
      </c>
      <c r="P87" s="15" t="s">
        <v>13</v>
      </c>
      <c r="Q87" s="16" t="s">
        <v>16</v>
      </c>
      <c r="R87" s="37" t="s">
        <v>612</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114</v>
      </c>
      <c r="D88" s="17" t="s">
        <v>115</v>
      </c>
      <c r="E88" s="17">
        <v>6</v>
      </c>
      <c r="F88" s="14">
        <v>7.35</v>
      </c>
      <c r="G88" s="14">
        <v>6.17</v>
      </c>
      <c r="H88" s="14">
        <v>4.99</v>
      </c>
      <c r="I88" s="14"/>
      <c r="J88" s="14">
        <v>10.46</v>
      </c>
      <c r="K88" s="14">
        <v>12.81</v>
      </c>
      <c r="L88" s="14">
        <v>16.63</v>
      </c>
      <c r="M88" s="54"/>
      <c r="N88" s="14">
        <v>57.412140622000003</v>
      </c>
      <c r="O88" s="31">
        <v>37.593992381</v>
      </c>
      <c r="P88" s="31" t="s">
        <v>13</v>
      </c>
      <c r="Q88" s="17" t="s">
        <v>16</v>
      </c>
      <c r="R88" s="38" t="s">
        <v>613</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355</v>
      </c>
      <c r="D89" s="16" t="s">
        <v>356</v>
      </c>
      <c r="E89" s="16">
        <v>9</v>
      </c>
      <c r="F89" s="15">
        <v>205.01</v>
      </c>
      <c r="G89" s="15">
        <v>182.76</v>
      </c>
      <c r="H89" s="15">
        <v>160.52000000000001</v>
      </c>
      <c r="I89" s="14"/>
      <c r="J89" s="15">
        <v>213.82</v>
      </c>
      <c r="K89" s="15">
        <v>258.3</v>
      </c>
      <c r="L89" s="15">
        <v>330.28</v>
      </c>
      <c r="M89" s="54"/>
      <c r="N89" s="15">
        <v>73.099653086000004</v>
      </c>
      <c r="O89" s="15">
        <v>5.1627262318999998</v>
      </c>
      <c r="P89" s="15" t="s">
        <v>16</v>
      </c>
      <c r="Q89" s="16" t="s">
        <v>16</v>
      </c>
      <c r="R89" s="37" t="s">
        <v>614</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116</v>
      </c>
      <c r="D90" s="17" t="s">
        <v>117</v>
      </c>
      <c r="E90" s="17">
        <v>4</v>
      </c>
      <c r="F90" s="14">
        <v>150</v>
      </c>
      <c r="G90" s="14" t="s">
        <v>29</v>
      </c>
      <c r="H90" s="14" t="s">
        <v>29</v>
      </c>
      <c r="I90" s="14"/>
      <c r="J90" s="14" t="s">
        <v>29</v>
      </c>
      <c r="K90" s="14" t="s">
        <v>29</v>
      </c>
      <c r="L90" s="14" t="s">
        <v>29</v>
      </c>
      <c r="M90" s="54"/>
      <c r="N90" s="14">
        <v>94.064508982000007</v>
      </c>
      <c r="O90" s="31">
        <v>1.0764285713999999</v>
      </c>
      <c r="P90" s="31" t="s">
        <v>13</v>
      </c>
      <c r="Q90" s="17" t="s">
        <v>16</v>
      </c>
      <c r="R90" s="38" t="s">
        <v>29</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118</v>
      </c>
      <c r="D91" s="16" t="s">
        <v>119</v>
      </c>
      <c r="E91" s="16">
        <v>9</v>
      </c>
      <c r="F91" s="15">
        <v>81.99</v>
      </c>
      <c r="G91" s="15">
        <v>74.099999999999994</v>
      </c>
      <c r="H91" s="15">
        <v>66.22</v>
      </c>
      <c r="I91" s="14"/>
      <c r="J91" s="15">
        <v>93.35</v>
      </c>
      <c r="K91" s="15">
        <v>109.11</v>
      </c>
      <c r="L91" s="15">
        <v>134.63</v>
      </c>
      <c r="M91" s="54"/>
      <c r="N91" s="15">
        <v>71.235014053</v>
      </c>
      <c r="O91" s="15">
        <v>413.24763867000001</v>
      </c>
      <c r="P91" s="15" t="s">
        <v>16</v>
      </c>
      <c r="Q91" s="16" t="s">
        <v>16</v>
      </c>
      <c r="R91" s="37" t="s">
        <v>615</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120</v>
      </c>
      <c r="D92" s="17" t="s">
        <v>121</v>
      </c>
      <c r="E92" s="17">
        <v>7</v>
      </c>
      <c r="F92" s="14">
        <v>47.63</v>
      </c>
      <c r="G92" s="14">
        <v>43.3</v>
      </c>
      <c r="H92" s="14">
        <v>38.97</v>
      </c>
      <c r="I92" s="14"/>
      <c r="J92" s="14">
        <v>59.25</v>
      </c>
      <c r="K92" s="14">
        <v>67.900000000000006</v>
      </c>
      <c r="L92" s="14">
        <v>81.91</v>
      </c>
      <c r="M92" s="54"/>
      <c r="N92" s="14">
        <v>63.420901043999997</v>
      </c>
      <c r="O92" s="31">
        <v>99.521222143000003</v>
      </c>
      <c r="P92" s="31" t="s">
        <v>13</v>
      </c>
      <c r="Q92" s="17" t="s">
        <v>16</v>
      </c>
      <c r="R92" s="38" t="s">
        <v>616</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122</v>
      </c>
      <c r="D93" s="16" t="s">
        <v>123</v>
      </c>
      <c r="E93" s="16">
        <v>7</v>
      </c>
      <c r="F93" s="15">
        <v>26.02</v>
      </c>
      <c r="G93" s="15">
        <v>23.43</v>
      </c>
      <c r="H93" s="15">
        <v>20.85</v>
      </c>
      <c r="I93" s="14"/>
      <c r="J93" s="15">
        <v>28.12</v>
      </c>
      <c r="K93" s="15">
        <v>33.28</v>
      </c>
      <c r="L93" s="15">
        <v>41.64</v>
      </c>
      <c r="M93" s="54"/>
      <c r="N93" s="15">
        <v>60.579235283999999</v>
      </c>
      <c r="O93" s="15">
        <v>206.40866532999999</v>
      </c>
      <c r="P93" s="15" t="s">
        <v>16</v>
      </c>
      <c r="Q93" s="16" t="s">
        <v>16</v>
      </c>
      <c r="R93" s="37" t="s">
        <v>617</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124</v>
      </c>
      <c r="D94" s="17" t="s">
        <v>125</v>
      </c>
      <c r="E94" s="17">
        <v>3</v>
      </c>
      <c r="F94" s="14">
        <v>31.72</v>
      </c>
      <c r="G94" s="14">
        <v>29.17</v>
      </c>
      <c r="H94" s="14">
        <v>26.63</v>
      </c>
      <c r="I94" s="14"/>
      <c r="J94" s="14">
        <v>33</v>
      </c>
      <c r="K94" s="14">
        <v>38.08</v>
      </c>
      <c r="L94" s="14">
        <v>46.3</v>
      </c>
      <c r="M94" s="54"/>
      <c r="N94" s="14">
        <v>35.175139336999997</v>
      </c>
      <c r="O94" s="31">
        <v>82.490971523999988</v>
      </c>
      <c r="P94" s="31" t="s">
        <v>16</v>
      </c>
      <c r="Q94" s="17" t="s">
        <v>13</v>
      </c>
      <c r="R94" s="38" t="s">
        <v>618</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126</v>
      </c>
      <c r="D95" s="16" t="s">
        <v>127</v>
      </c>
      <c r="E95" s="16">
        <v>9</v>
      </c>
      <c r="F95" s="15">
        <v>38.869999999999997</v>
      </c>
      <c r="G95" s="15">
        <v>35.799999999999997</v>
      </c>
      <c r="H95" s="15">
        <v>32.729999999999997</v>
      </c>
      <c r="I95" s="14"/>
      <c r="J95" s="15">
        <v>46.32</v>
      </c>
      <c r="K95" s="15">
        <v>52.45</v>
      </c>
      <c r="L95" s="15">
        <v>62.38</v>
      </c>
      <c r="M95" s="54"/>
      <c r="N95" s="15">
        <v>58.06283603</v>
      </c>
      <c r="O95" s="15">
        <v>342.08767943000004</v>
      </c>
      <c r="P95" s="15" t="s">
        <v>16</v>
      </c>
      <c r="Q95" s="16" t="s">
        <v>16</v>
      </c>
      <c r="R95" s="37" t="s">
        <v>619</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128</v>
      </c>
      <c r="D96" s="17" t="s">
        <v>129</v>
      </c>
      <c r="E96" s="17">
        <v>6</v>
      </c>
      <c r="F96" s="14">
        <v>5.65</v>
      </c>
      <c r="G96" s="14">
        <v>4.68</v>
      </c>
      <c r="H96" s="14">
        <v>3.72</v>
      </c>
      <c r="I96" s="14"/>
      <c r="J96" s="14">
        <v>8.23</v>
      </c>
      <c r="K96" s="14">
        <v>10.15</v>
      </c>
      <c r="L96" s="14">
        <v>13.27</v>
      </c>
      <c r="M96" s="54"/>
      <c r="N96" s="14">
        <v>58.084778716999999</v>
      </c>
      <c r="O96" s="31">
        <v>6.3446115713999998</v>
      </c>
      <c r="P96" s="31" t="s">
        <v>13</v>
      </c>
      <c r="Q96" s="17" t="s">
        <v>16</v>
      </c>
      <c r="R96" s="38" t="s">
        <v>620</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130</v>
      </c>
      <c r="D97" s="16" t="s">
        <v>131</v>
      </c>
      <c r="E97" s="16">
        <v>6</v>
      </c>
      <c r="F97" s="15">
        <v>13.02</v>
      </c>
      <c r="G97" s="15">
        <v>11.77</v>
      </c>
      <c r="H97" s="15">
        <v>10.52</v>
      </c>
      <c r="I97" s="14"/>
      <c r="J97" s="15">
        <v>16.2</v>
      </c>
      <c r="K97" s="15">
        <v>18.690000000000001</v>
      </c>
      <c r="L97" s="15">
        <v>22.74</v>
      </c>
      <c r="M97" s="54"/>
      <c r="N97" s="15">
        <v>53.886685687000003</v>
      </c>
      <c r="O97" s="15">
        <v>27.228113333</v>
      </c>
      <c r="P97" s="15" t="s">
        <v>13</v>
      </c>
      <c r="Q97" s="16" t="s">
        <v>16</v>
      </c>
      <c r="R97" s="37" t="s">
        <v>621</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132</v>
      </c>
      <c r="D98" s="17" t="s">
        <v>133</v>
      </c>
      <c r="E98" s="17">
        <v>0</v>
      </c>
      <c r="F98" s="14">
        <v>5.87</v>
      </c>
      <c r="G98" s="14">
        <v>4.9800000000000004</v>
      </c>
      <c r="H98" s="14">
        <v>4.0999999999999996</v>
      </c>
      <c r="I98" s="14"/>
      <c r="J98" s="14">
        <v>5.98</v>
      </c>
      <c r="K98" s="14">
        <v>7.74</v>
      </c>
      <c r="L98" s="14">
        <v>10.59</v>
      </c>
      <c r="M98" s="54"/>
      <c r="N98" s="14">
        <v>30.189248067000001</v>
      </c>
      <c r="O98" s="31">
        <v>4.646102</v>
      </c>
      <c r="P98" s="31" t="s">
        <v>13</v>
      </c>
      <c r="Q98" s="17" t="s">
        <v>13</v>
      </c>
      <c r="R98" s="38" t="s">
        <v>622</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134</v>
      </c>
      <c r="D99" s="16" t="s">
        <v>135</v>
      </c>
      <c r="E99" s="16">
        <v>9</v>
      </c>
      <c r="F99" s="15">
        <v>15.45</v>
      </c>
      <c r="G99" s="15">
        <v>14.39</v>
      </c>
      <c r="H99" s="15">
        <v>13.34</v>
      </c>
      <c r="I99" s="14"/>
      <c r="J99" s="15">
        <v>17.72</v>
      </c>
      <c r="K99" s="15">
        <v>19.82</v>
      </c>
      <c r="L99" s="15">
        <v>23.23</v>
      </c>
      <c r="M99" s="54"/>
      <c r="N99" s="15">
        <v>66.836806374999995</v>
      </c>
      <c r="O99" s="15">
        <v>34.149019666999997</v>
      </c>
      <c r="P99" s="15" t="s">
        <v>16</v>
      </c>
      <c r="Q99" s="16" t="s">
        <v>16</v>
      </c>
      <c r="R99" s="37" t="s">
        <v>623</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136</v>
      </c>
      <c r="D100" s="17" t="s">
        <v>137</v>
      </c>
      <c r="E100" s="17">
        <v>1</v>
      </c>
      <c r="F100" s="14">
        <v>20.399999999999999</v>
      </c>
      <c r="G100" s="14">
        <v>18.91</v>
      </c>
      <c r="H100" s="14">
        <v>17.43</v>
      </c>
      <c r="I100" s="14"/>
      <c r="J100" s="14">
        <v>20.81</v>
      </c>
      <c r="K100" s="14">
        <v>23.77</v>
      </c>
      <c r="L100" s="14">
        <v>28.56</v>
      </c>
      <c r="M100" s="54"/>
      <c r="N100" s="14">
        <v>34.691667666999997</v>
      </c>
      <c r="O100" s="31">
        <v>3.9827310475999997</v>
      </c>
      <c r="P100" s="31" t="s">
        <v>13</v>
      </c>
      <c r="Q100" s="17" t="s">
        <v>13</v>
      </c>
      <c r="R100" s="38" t="s">
        <v>624</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440</v>
      </c>
      <c r="D101" s="16" t="s">
        <v>441</v>
      </c>
      <c r="E101" s="16">
        <v>3</v>
      </c>
      <c r="F101" s="15">
        <v>103.53</v>
      </c>
      <c r="G101" s="15">
        <v>93.53</v>
      </c>
      <c r="H101" s="15">
        <v>83.53</v>
      </c>
      <c r="I101" s="14"/>
      <c r="J101" s="15">
        <v>107.41</v>
      </c>
      <c r="K101" s="15">
        <v>127.4</v>
      </c>
      <c r="L101" s="15">
        <v>159.75</v>
      </c>
      <c r="M101" s="54"/>
      <c r="N101" s="15">
        <v>37.399596600000002</v>
      </c>
      <c r="O101" s="15">
        <v>2.0311543466999997</v>
      </c>
      <c r="P101" s="15" t="s">
        <v>16</v>
      </c>
      <c r="Q101" s="16" t="s">
        <v>13</v>
      </c>
      <c r="R101" s="37" t="s">
        <v>625</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475</v>
      </c>
      <c r="D102" s="17" t="s">
        <v>476</v>
      </c>
      <c r="E102" s="17">
        <v>0</v>
      </c>
      <c r="F102" s="14">
        <v>1.01</v>
      </c>
      <c r="G102" s="14">
        <v>0.41</v>
      </c>
      <c r="H102" s="14">
        <v>-0.17</v>
      </c>
      <c r="I102" s="14"/>
      <c r="J102" s="14">
        <v>1.08</v>
      </c>
      <c r="K102" s="14">
        <v>2.2599999999999998</v>
      </c>
      <c r="L102" s="14">
        <v>4.17</v>
      </c>
      <c r="M102" s="54"/>
      <c r="N102" s="14">
        <v>36.103026208999999</v>
      </c>
      <c r="O102" s="31">
        <v>2.1112260952000002</v>
      </c>
      <c r="P102" s="31" t="s">
        <v>13</v>
      </c>
      <c r="Q102" s="17" t="s">
        <v>13</v>
      </c>
      <c r="R102" s="38" t="s">
        <v>626</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138</v>
      </c>
      <c r="D103" s="16" t="s">
        <v>139</v>
      </c>
      <c r="E103" s="16">
        <v>5</v>
      </c>
      <c r="F103" s="15">
        <v>20.94</v>
      </c>
      <c r="G103" s="15">
        <v>18.47</v>
      </c>
      <c r="H103" s="15">
        <v>16</v>
      </c>
      <c r="I103" s="14"/>
      <c r="J103" s="15">
        <v>21.38</v>
      </c>
      <c r="K103" s="15">
        <v>26.31</v>
      </c>
      <c r="L103" s="15">
        <v>34.299999999999997</v>
      </c>
      <c r="M103" s="54"/>
      <c r="N103" s="15">
        <v>33.563570585999997</v>
      </c>
      <c r="O103" s="15">
        <v>228.87071395000001</v>
      </c>
      <c r="P103" s="15" t="s">
        <v>16</v>
      </c>
      <c r="Q103" s="16" t="s">
        <v>13</v>
      </c>
      <c r="R103" s="37" t="s">
        <v>627</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140</v>
      </c>
      <c r="D104" s="17" t="s">
        <v>141</v>
      </c>
      <c r="E104" s="17">
        <v>5</v>
      </c>
      <c r="F104" s="14">
        <v>9.2799999999999994</v>
      </c>
      <c r="G104" s="14">
        <v>8.27</v>
      </c>
      <c r="H104" s="14">
        <v>7.27</v>
      </c>
      <c r="I104" s="14"/>
      <c r="J104" s="14">
        <v>9.4600000000000009</v>
      </c>
      <c r="K104" s="14">
        <v>11.46</v>
      </c>
      <c r="L104" s="14">
        <v>14.7</v>
      </c>
      <c r="M104" s="54"/>
      <c r="N104" s="14">
        <v>34.189950893000002</v>
      </c>
      <c r="O104" s="31">
        <v>84.823552667000001</v>
      </c>
      <c r="P104" s="31" t="s">
        <v>16</v>
      </c>
      <c r="Q104" s="17" t="s">
        <v>13</v>
      </c>
      <c r="R104" s="38" t="s">
        <v>628</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142</v>
      </c>
      <c r="D105" s="16" t="s">
        <v>143</v>
      </c>
      <c r="E105" s="16">
        <v>6</v>
      </c>
      <c r="F105" s="15">
        <v>11.81</v>
      </c>
      <c r="G105" s="15">
        <v>9.4</v>
      </c>
      <c r="H105" s="15">
        <v>7</v>
      </c>
      <c r="I105" s="14"/>
      <c r="J105" s="15">
        <v>18.899999999999999</v>
      </c>
      <c r="K105" s="15">
        <v>23.7</v>
      </c>
      <c r="L105" s="15">
        <v>31.48</v>
      </c>
      <c r="M105" s="54"/>
      <c r="N105" s="15">
        <v>69.763006047000005</v>
      </c>
      <c r="O105" s="15">
        <v>36.903273761999998</v>
      </c>
      <c r="P105" s="15" t="s">
        <v>13</v>
      </c>
      <c r="Q105" s="16" t="s">
        <v>16</v>
      </c>
      <c r="R105" s="37" t="s">
        <v>629</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144</v>
      </c>
      <c r="D106" s="17" t="s">
        <v>145</v>
      </c>
      <c r="E106" s="17">
        <v>3</v>
      </c>
      <c r="F106" s="14">
        <v>3.72</v>
      </c>
      <c r="G106" s="14">
        <v>3.33</v>
      </c>
      <c r="H106" s="14">
        <v>2.94</v>
      </c>
      <c r="I106" s="14"/>
      <c r="J106" s="14">
        <v>3.78</v>
      </c>
      <c r="K106" s="14">
        <v>4.55</v>
      </c>
      <c r="L106" s="14">
        <v>5.8</v>
      </c>
      <c r="M106" s="54"/>
      <c r="N106" s="14">
        <v>35.463218400999999</v>
      </c>
      <c r="O106" s="31">
        <v>11.058485761</v>
      </c>
      <c r="P106" s="31" t="s">
        <v>13</v>
      </c>
      <c r="Q106" s="17" t="s">
        <v>13</v>
      </c>
      <c r="R106" s="38" t="s">
        <v>630</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146</v>
      </c>
      <c r="D107" s="16" t="s">
        <v>147</v>
      </c>
      <c r="E107" s="16">
        <v>3</v>
      </c>
      <c r="F107" s="15">
        <v>3.57</v>
      </c>
      <c r="G107" s="15">
        <v>2.83</v>
      </c>
      <c r="H107" s="15">
        <v>2.09</v>
      </c>
      <c r="I107" s="14"/>
      <c r="J107" s="15">
        <v>3.7</v>
      </c>
      <c r="K107" s="15">
        <v>5.17</v>
      </c>
      <c r="L107" s="15">
        <v>7.55</v>
      </c>
      <c r="M107" s="54"/>
      <c r="N107" s="15">
        <v>29.908429610999999</v>
      </c>
      <c r="O107" s="15">
        <v>21.391074905</v>
      </c>
      <c r="P107" s="15" t="s">
        <v>13</v>
      </c>
      <c r="Q107" s="16" t="s">
        <v>13</v>
      </c>
      <c r="R107" s="37" t="s">
        <v>631</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148</v>
      </c>
      <c r="D108" s="17" t="s">
        <v>149</v>
      </c>
      <c r="E108" s="17">
        <v>2</v>
      </c>
      <c r="F108" s="14">
        <v>10.16</v>
      </c>
      <c r="G108" s="14">
        <v>9.06</v>
      </c>
      <c r="H108" s="14">
        <v>7.96</v>
      </c>
      <c r="I108" s="14"/>
      <c r="J108" s="14">
        <v>10.45</v>
      </c>
      <c r="K108" s="14">
        <v>12.64</v>
      </c>
      <c r="L108" s="14">
        <v>16.190000000000001</v>
      </c>
      <c r="M108" s="54"/>
      <c r="N108" s="14">
        <v>44.975409059999997</v>
      </c>
      <c r="O108" s="31">
        <v>25.586665571000001</v>
      </c>
      <c r="P108" s="31" t="s">
        <v>13</v>
      </c>
      <c r="Q108" s="17" t="s">
        <v>13</v>
      </c>
      <c r="R108" s="38" t="s">
        <v>632</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362</v>
      </c>
      <c r="D109" s="16" t="s">
        <v>363</v>
      </c>
      <c r="E109" s="16">
        <v>0</v>
      </c>
      <c r="F109" s="15" t="s">
        <v>29</v>
      </c>
      <c r="G109" s="15" t="s">
        <v>29</v>
      </c>
      <c r="H109" s="15" t="s">
        <v>29</v>
      </c>
      <c r="I109" s="14"/>
      <c r="J109" s="15" t="s">
        <v>29</v>
      </c>
      <c r="K109" s="15" t="s">
        <v>29</v>
      </c>
      <c r="L109" s="15" t="s">
        <v>29</v>
      </c>
      <c r="M109" s="54"/>
      <c r="N109" s="15" t="s">
        <v>29</v>
      </c>
      <c r="O109" s="15" t="s">
        <v>29</v>
      </c>
      <c r="P109" s="15" t="s">
        <v>29</v>
      </c>
      <c r="Q109" s="16" t="s">
        <v>29</v>
      </c>
      <c r="R109" s="37" t="s">
        <v>30</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502</v>
      </c>
      <c r="D110" s="17" t="s">
        <v>503</v>
      </c>
      <c r="E110" s="17">
        <v>6</v>
      </c>
      <c r="F110" s="14">
        <v>2.1800000000000002</v>
      </c>
      <c r="G110" s="14">
        <v>1.84</v>
      </c>
      <c r="H110" s="14">
        <v>1.51</v>
      </c>
      <c r="I110" s="14"/>
      <c r="J110" s="14">
        <v>3.14</v>
      </c>
      <c r="K110" s="14">
        <v>3.8</v>
      </c>
      <c r="L110" s="14">
        <v>4.8600000000000003</v>
      </c>
      <c r="M110" s="54"/>
      <c r="N110" s="14">
        <v>57.837598786000001</v>
      </c>
      <c r="O110" s="31">
        <v>1.7904930476000001</v>
      </c>
      <c r="P110" s="31" t="s">
        <v>13</v>
      </c>
      <c r="Q110" s="17" t="s">
        <v>16</v>
      </c>
      <c r="R110" s="38" t="s">
        <v>633</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150</v>
      </c>
      <c r="D111" s="16" t="s">
        <v>151</v>
      </c>
      <c r="E111" s="16">
        <v>4</v>
      </c>
      <c r="F111" s="15">
        <v>3.48</v>
      </c>
      <c r="G111" s="15">
        <v>3.02</v>
      </c>
      <c r="H111" s="15">
        <v>2.56</v>
      </c>
      <c r="I111" s="14"/>
      <c r="J111" s="15">
        <v>4.3899999999999997</v>
      </c>
      <c r="K111" s="15">
        <v>5.3</v>
      </c>
      <c r="L111" s="15">
        <v>6.78</v>
      </c>
      <c r="M111" s="54"/>
      <c r="N111" s="15">
        <v>47.287319095000001</v>
      </c>
      <c r="O111" s="15">
        <v>7.1570825714000001</v>
      </c>
      <c r="P111" s="15" t="s">
        <v>13</v>
      </c>
      <c r="Q111" s="16" t="s">
        <v>16</v>
      </c>
      <c r="R111" s="37" t="s">
        <v>634</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152</v>
      </c>
      <c r="D112" s="17" t="s">
        <v>153</v>
      </c>
      <c r="E112" s="17">
        <v>5</v>
      </c>
      <c r="F112" s="14">
        <v>20.57</v>
      </c>
      <c r="G112" s="14">
        <v>19.2</v>
      </c>
      <c r="H112" s="14">
        <v>17.84</v>
      </c>
      <c r="I112" s="14"/>
      <c r="J112" s="14">
        <v>24.05</v>
      </c>
      <c r="K112" s="14">
        <v>26.77</v>
      </c>
      <c r="L112" s="14">
        <v>31.19</v>
      </c>
      <c r="M112" s="54"/>
      <c r="N112" s="14">
        <v>50.124422295000002</v>
      </c>
      <c r="O112" s="31">
        <v>57.171152238000005</v>
      </c>
      <c r="P112" s="31" t="s">
        <v>13</v>
      </c>
      <c r="Q112" s="17" t="s">
        <v>16</v>
      </c>
      <c r="R112" s="38" t="s">
        <v>635</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154</v>
      </c>
      <c r="D113" s="16" t="s">
        <v>155</v>
      </c>
      <c r="E113" s="16">
        <v>6</v>
      </c>
      <c r="F113" s="15">
        <v>25.21</v>
      </c>
      <c r="G113" s="15">
        <v>22.95</v>
      </c>
      <c r="H113" s="15">
        <v>20.69</v>
      </c>
      <c r="I113" s="14"/>
      <c r="J113" s="15">
        <v>30.62</v>
      </c>
      <c r="K113" s="15">
        <v>35.130000000000003</v>
      </c>
      <c r="L113" s="15">
        <v>42.43</v>
      </c>
      <c r="M113" s="54"/>
      <c r="N113" s="15">
        <v>60.882033233999998</v>
      </c>
      <c r="O113" s="15">
        <v>60.472742189999998</v>
      </c>
      <c r="P113" s="15" t="s">
        <v>13</v>
      </c>
      <c r="Q113" s="16" t="s">
        <v>16</v>
      </c>
      <c r="R113" s="37" t="s">
        <v>636</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156</v>
      </c>
      <c r="D114" s="17" t="s">
        <v>157</v>
      </c>
      <c r="E114" s="17">
        <v>4</v>
      </c>
      <c r="F114" s="14">
        <v>102.97</v>
      </c>
      <c r="G114" s="14">
        <v>76.09</v>
      </c>
      <c r="H114" s="14">
        <v>49.22</v>
      </c>
      <c r="I114" s="14"/>
      <c r="J114" s="14">
        <v>112.99</v>
      </c>
      <c r="K114" s="14">
        <v>166.73</v>
      </c>
      <c r="L114" s="14">
        <v>253.69</v>
      </c>
      <c r="M114" s="54"/>
      <c r="N114" s="14">
        <v>44.606819682999998</v>
      </c>
      <c r="O114" s="31">
        <v>38.73879342</v>
      </c>
      <c r="P114" s="31" t="s">
        <v>16</v>
      </c>
      <c r="Q114" s="17" t="s">
        <v>13</v>
      </c>
      <c r="R114" s="38" t="s">
        <v>637</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158</v>
      </c>
      <c r="D115" s="16" t="s">
        <v>159</v>
      </c>
      <c r="E115" s="16">
        <v>9</v>
      </c>
      <c r="F115" s="15">
        <v>13.05</v>
      </c>
      <c r="G115" s="15">
        <v>11.93</v>
      </c>
      <c r="H115" s="15">
        <v>10.81</v>
      </c>
      <c r="I115" s="14"/>
      <c r="J115" s="15">
        <v>15.97</v>
      </c>
      <c r="K115" s="15">
        <v>18.2</v>
      </c>
      <c r="L115" s="15">
        <v>21.81</v>
      </c>
      <c r="M115" s="54"/>
      <c r="N115" s="15">
        <v>48.135443610999999</v>
      </c>
      <c r="O115" s="15">
        <v>28.866513857000001</v>
      </c>
      <c r="P115" s="15" t="s">
        <v>16</v>
      </c>
      <c r="Q115" s="16" t="s">
        <v>16</v>
      </c>
      <c r="R115" s="37" t="s">
        <v>638</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160</v>
      </c>
      <c r="D116" s="17" t="s">
        <v>161</v>
      </c>
      <c r="E116" s="17">
        <v>4</v>
      </c>
      <c r="F116" s="14">
        <v>28.35</v>
      </c>
      <c r="G116" s="14">
        <v>22.44</v>
      </c>
      <c r="H116" s="14">
        <v>16.53</v>
      </c>
      <c r="I116" s="14"/>
      <c r="J116" s="14">
        <v>45.88</v>
      </c>
      <c r="K116" s="14">
        <v>57.69</v>
      </c>
      <c r="L116" s="14">
        <v>76.81</v>
      </c>
      <c r="M116" s="54"/>
      <c r="N116" s="14">
        <v>49.860735548999997</v>
      </c>
      <c r="O116" s="31">
        <v>59.031675171000003</v>
      </c>
      <c r="P116" s="31" t="s">
        <v>13</v>
      </c>
      <c r="Q116" s="17" t="s">
        <v>16</v>
      </c>
      <c r="R116" s="38" t="s">
        <v>639</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162</v>
      </c>
      <c r="D117" s="16" t="s">
        <v>163</v>
      </c>
      <c r="E117" s="16">
        <v>0</v>
      </c>
      <c r="F117" s="15">
        <v>8.89</v>
      </c>
      <c r="G117" s="15">
        <v>8.26</v>
      </c>
      <c r="H117" s="15">
        <v>7.64</v>
      </c>
      <c r="I117" s="14"/>
      <c r="J117" s="15">
        <v>9.1999999999999993</v>
      </c>
      <c r="K117" s="15">
        <v>10.44</v>
      </c>
      <c r="L117" s="15">
        <v>12.45</v>
      </c>
      <c r="M117" s="54"/>
      <c r="N117" s="15">
        <v>42.368151367999999</v>
      </c>
      <c r="O117" s="15">
        <v>9.1489139524000009</v>
      </c>
      <c r="P117" s="15" t="s">
        <v>13</v>
      </c>
      <c r="Q117" s="16" t="s">
        <v>13</v>
      </c>
      <c r="R117" s="37" t="s">
        <v>640</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164</v>
      </c>
      <c r="D118" s="17" t="s">
        <v>165</v>
      </c>
      <c r="E118" s="17">
        <v>7</v>
      </c>
      <c r="F118" s="14">
        <v>7.93</v>
      </c>
      <c r="G118" s="14">
        <v>7.25</v>
      </c>
      <c r="H118" s="14">
        <v>6.57</v>
      </c>
      <c r="I118" s="14"/>
      <c r="J118" s="14">
        <v>9.74</v>
      </c>
      <c r="K118" s="14">
        <v>11.09</v>
      </c>
      <c r="L118" s="14">
        <v>13.28</v>
      </c>
      <c r="M118" s="54"/>
      <c r="N118" s="14">
        <v>62.210843666999999</v>
      </c>
      <c r="O118" s="31">
        <v>4.8931478095000003</v>
      </c>
      <c r="P118" s="31" t="s">
        <v>13</v>
      </c>
      <c r="Q118" s="17" t="s">
        <v>16</v>
      </c>
      <c r="R118" s="38" t="s">
        <v>641</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166</v>
      </c>
      <c r="D119" s="16" t="s">
        <v>167</v>
      </c>
      <c r="E119" s="16">
        <v>9</v>
      </c>
      <c r="F119" s="15">
        <v>54.02</v>
      </c>
      <c r="G119" s="15">
        <v>50.48</v>
      </c>
      <c r="H119" s="15">
        <v>46.95</v>
      </c>
      <c r="I119" s="14"/>
      <c r="J119" s="15">
        <v>61.37</v>
      </c>
      <c r="K119" s="15">
        <v>68.430000000000007</v>
      </c>
      <c r="L119" s="15">
        <v>79.87</v>
      </c>
      <c r="M119" s="54"/>
      <c r="N119" s="15">
        <v>66.684785720999997</v>
      </c>
      <c r="O119" s="15">
        <v>18.489731428999999</v>
      </c>
      <c r="P119" s="15" t="s">
        <v>16</v>
      </c>
      <c r="Q119" s="16" t="s">
        <v>16</v>
      </c>
      <c r="R119" s="37" t="s">
        <v>642</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168</v>
      </c>
      <c r="D120" s="17" t="s">
        <v>169</v>
      </c>
      <c r="E120" s="17">
        <v>10</v>
      </c>
      <c r="F120" s="14">
        <v>28.5</v>
      </c>
      <c r="G120" s="14">
        <v>26.8</v>
      </c>
      <c r="H120" s="14">
        <v>25.11</v>
      </c>
      <c r="I120" s="14"/>
      <c r="J120" s="14">
        <v>32.04</v>
      </c>
      <c r="K120" s="14">
        <v>35.42</v>
      </c>
      <c r="L120" s="14">
        <v>40.89</v>
      </c>
      <c r="M120" s="54"/>
      <c r="N120" s="14">
        <v>70.011044028000001</v>
      </c>
      <c r="O120" s="31">
        <v>63.918186761999998</v>
      </c>
      <c r="P120" s="31" t="s">
        <v>16</v>
      </c>
      <c r="Q120" s="17" t="s">
        <v>16</v>
      </c>
      <c r="R120" s="38" t="s">
        <v>643</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170</v>
      </c>
      <c r="D121" s="16" t="s">
        <v>171</v>
      </c>
      <c r="E121" s="16">
        <v>9</v>
      </c>
      <c r="F121" s="15">
        <v>13.4</v>
      </c>
      <c r="G121" s="15">
        <v>12.53</v>
      </c>
      <c r="H121" s="15">
        <v>11.66</v>
      </c>
      <c r="I121" s="14"/>
      <c r="J121" s="15">
        <v>15.05</v>
      </c>
      <c r="K121" s="15">
        <v>16.78</v>
      </c>
      <c r="L121" s="15">
        <v>19.579999999999998</v>
      </c>
      <c r="M121" s="54"/>
      <c r="N121" s="15">
        <v>70.921357462000003</v>
      </c>
      <c r="O121" s="15">
        <v>528.80667842999992</v>
      </c>
      <c r="P121" s="15" t="s">
        <v>16</v>
      </c>
      <c r="Q121" s="16" t="s">
        <v>16</v>
      </c>
      <c r="R121" s="37" t="s">
        <v>644</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172</v>
      </c>
      <c r="D122" s="17" t="s">
        <v>173</v>
      </c>
      <c r="E122" s="17">
        <v>8</v>
      </c>
      <c r="F122" s="14">
        <v>44.41</v>
      </c>
      <c r="G122" s="14">
        <v>41.79</v>
      </c>
      <c r="H122" s="14">
        <v>39.18</v>
      </c>
      <c r="I122" s="14"/>
      <c r="J122" s="14">
        <v>47.33</v>
      </c>
      <c r="K122" s="14">
        <v>52.55</v>
      </c>
      <c r="L122" s="14">
        <v>61</v>
      </c>
      <c r="M122" s="54"/>
      <c r="N122" s="14">
        <v>76.420839552000004</v>
      </c>
      <c r="O122" s="31">
        <v>120.56202370999999</v>
      </c>
      <c r="P122" s="31" t="s">
        <v>16</v>
      </c>
      <c r="Q122" s="17" t="s">
        <v>16</v>
      </c>
      <c r="R122" s="38" t="s">
        <v>645</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172</v>
      </c>
      <c r="D123" s="16" t="s">
        <v>174</v>
      </c>
      <c r="E123" s="16">
        <v>9</v>
      </c>
      <c r="F123" s="15">
        <v>42.31</v>
      </c>
      <c r="G123" s="15">
        <v>39.42</v>
      </c>
      <c r="H123" s="15">
        <v>36.53</v>
      </c>
      <c r="I123" s="14"/>
      <c r="J123" s="15">
        <v>47.4</v>
      </c>
      <c r="K123" s="15">
        <v>53.17</v>
      </c>
      <c r="L123" s="15">
        <v>62.51</v>
      </c>
      <c r="M123" s="54"/>
      <c r="N123" s="15">
        <v>73.908698314999995</v>
      </c>
      <c r="O123" s="15">
        <v>1181.4938877999998</v>
      </c>
      <c r="P123" s="15" t="s">
        <v>16</v>
      </c>
      <c r="Q123" s="16" t="s">
        <v>16</v>
      </c>
      <c r="R123" s="37" t="s">
        <v>646</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364</v>
      </c>
      <c r="D124" s="17" t="s">
        <v>175</v>
      </c>
      <c r="E124" s="17">
        <v>0</v>
      </c>
      <c r="F124" s="14">
        <v>2.15</v>
      </c>
      <c r="G124" s="14">
        <v>1.61</v>
      </c>
      <c r="H124" s="14">
        <v>1.08</v>
      </c>
      <c r="I124" s="14"/>
      <c r="J124" s="14">
        <v>2.25</v>
      </c>
      <c r="K124" s="14">
        <v>3.31</v>
      </c>
      <c r="L124" s="14">
        <v>5.04</v>
      </c>
      <c r="M124" s="54"/>
      <c r="N124" s="14">
        <v>31.489527793000001</v>
      </c>
      <c r="O124" s="31">
        <v>3.0098662856999998</v>
      </c>
      <c r="P124" s="31" t="s">
        <v>13</v>
      </c>
      <c r="Q124" s="17" t="s">
        <v>13</v>
      </c>
      <c r="R124" s="38" t="s">
        <v>647</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176</v>
      </c>
      <c r="D125" s="16" t="s">
        <v>177</v>
      </c>
      <c r="E125" s="16">
        <v>7</v>
      </c>
      <c r="F125" s="15">
        <v>62.16</v>
      </c>
      <c r="G125" s="15">
        <v>53.34</v>
      </c>
      <c r="H125" s="15">
        <v>44.53</v>
      </c>
      <c r="I125" s="14"/>
      <c r="J125" s="15">
        <v>88.02</v>
      </c>
      <c r="K125" s="15">
        <v>105.64</v>
      </c>
      <c r="L125" s="15">
        <v>134.16</v>
      </c>
      <c r="M125" s="54"/>
      <c r="N125" s="15">
        <v>54.868323424000003</v>
      </c>
      <c r="O125" s="15">
        <v>80.471525280999998</v>
      </c>
      <c r="P125" s="15" t="s">
        <v>13</v>
      </c>
      <c r="Q125" s="16" t="s">
        <v>16</v>
      </c>
      <c r="R125" s="37" t="s">
        <v>648</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178</v>
      </c>
      <c r="D126" s="17" t="s">
        <v>179</v>
      </c>
      <c r="E126" s="17">
        <v>7</v>
      </c>
      <c r="F126" s="14">
        <v>10.99</v>
      </c>
      <c r="G126" s="14">
        <v>9.08</v>
      </c>
      <c r="H126" s="14">
        <v>7.18</v>
      </c>
      <c r="I126" s="14"/>
      <c r="J126" s="14">
        <v>14.24</v>
      </c>
      <c r="K126" s="14">
        <v>18.04</v>
      </c>
      <c r="L126" s="14">
        <v>24.21</v>
      </c>
      <c r="M126" s="54"/>
      <c r="N126" s="14">
        <v>50.791867056999997</v>
      </c>
      <c r="O126" s="31">
        <v>51.996367333000002</v>
      </c>
      <c r="P126" s="31" t="s">
        <v>16</v>
      </c>
      <c r="Q126" s="17" t="s">
        <v>16</v>
      </c>
      <c r="R126" s="38" t="s">
        <v>649</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365</v>
      </c>
      <c r="D127" s="16" t="s">
        <v>180</v>
      </c>
      <c r="E127" s="16">
        <v>9</v>
      </c>
      <c r="F127" s="15">
        <v>172.98</v>
      </c>
      <c r="G127" s="15">
        <v>162.78</v>
      </c>
      <c r="H127" s="15">
        <v>152.58000000000001</v>
      </c>
      <c r="I127" s="14"/>
      <c r="J127" s="15">
        <v>178</v>
      </c>
      <c r="K127" s="15">
        <v>198.39</v>
      </c>
      <c r="L127" s="15">
        <v>231.39</v>
      </c>
      <c r="M127" s="54"/>
      <c r="N127" s="15">
        <v>68.238494481999993</v>
      </c>
      <c r="O127" s="15">
        <v>5.4032308642999993</v>
      </c>
      <c r="P127" s="15" t="s">
        <v>16</v>
      </c>
      <c r="Q127" s="16" t="s">
        <v>16</v>
      </c>
      <c r="R127" s="37" t="s">
        <v>650</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181</v>
      </c>
      <c r="D128" s="17" t="s">
        <v>182</v>
      </c>
      <c r="E128" s="17">
        <v>6</v>
      </c>
      <c r="F128" s="14">
        <v>5.45</v>
      </c>
      <c r="G128" s="14">
        <v>4.3600000000000003</v>
      </c>
      <c r="H128" s="14">
        <v>3.27</v>
      </c>
      <c r="I128" s="14"/>
      <c r="J128" s="14">
        <v>8.82</v>
      </c>
      <c r="K128" s="14">
        <v>10.99</v>
      </c>
      <c r="L128" s="14">
        <v>14.51</v>
      </c>
      <c r="M128" s="54"/>
      <c r="N128" s="14">
        <v>53.440659578000002</v>
      </c>
      <c r="O128" s="31">
        <v>5.0037504761999996</v>
      </c>
      <c r="P128" s="31" t="s">
        <v>13</v>
      </c>
      <c r="Q128" s="17" t="s">
        <v>16</v>
      </c>
      <c r="R128" s="38" t="s">
        <v>651</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183</v>
      </c>
      <c r="D129" s="16" t="s">
        <v>184</v>
      </c>
      <c r="E129" s="16">
        <v>0</v>
      </c>
      <c r="F129" s="15">
        <v>6.5</v>
      </c>
      <c r="G129" s="15">
        <v>5.27</v>
      </c>
      <c r="H129" s="15">
        <v>4.05</v>
      </c>
      <c r="I129" s="14"/>
      <c r="J129" s="15">
        <v>6.62</v>
      </c>
      <c r="K129" s="15">
        <v>9.06</v>
      </c>
      <c r="L129" s="15">
        <v>13.02</v>
      </c>
      <c r="M129" s="54"/>
      <c r="N129" s="15">
        <v>39.645166740999997</v>
      </c>
      <c r="O129" s="15">
        <v>6.4100857143000001</v>
      </c>
      <c r="P129" s="15" t="s">
        <v>13</v>
      </c>
      <c r="Q129" s="16" t="s">
        <v>13</v>
      </c>
      <c r="R129" s="37" t="s">
        <v>652</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504</v>
      </c>
      <c r="D130" s="17" t="s">
        <v>505</v>
      </c>
      <c r="E130" s="17">
        <v>4</v>
      </c>
      <c r="F130" s="14">
        <v>297.97000000000003</v>
      </c>
      <c r="G130" s="14">
        <v>228.64</v>
      </c>
      <c r="H130" s="14">
        <v>159.32</v>
      </c>
      <c r="I130" s="14"/>
      <c r="J130" s="14">
        <v>357.73</v>
      </c>
      <c r="K130" s="14">
        <v>496.37</v>
      </c>
      <c r="L130" s="14">
        <v>720.72</v>
      </c>
      <c r="M130" s="54"/>
      <c r="N130" s="14">
        <v>45.944185234999999</v>
      </c>
      <c r="O130" s="31">
        <v>3.7569827776000002</v>
      </c>
      <c r="P130" s="31" t="s">
        <v>16</v>
      </c>
      <c r="Q130" s="17" t="s">
        <v>13</v>
      </c>
      <c r="R130" s="38" t="s">
        <v>653</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185</v>
      </c>
      <c r="D131" s="16" t="s">
        <v>186</v>
      </c>
      <c r="E131" s="16">
        <v>6</v>
      </c>
      <c r="F131" s="15">
        <v>3.38</v>
      </c>
      <c r="G131" s="15">
        <v>3.08</v>
      </c>
      <c r="H131" s="15">
        <v>2.79</v>
      </c>
      <c r="I131" s="14"/>
      <c r="J131" s="15">
        <v>4.18</v>
      </c>
      <c r="K131" s="15">
        <v>4.76</v>
      </c>
      <c r="L131" s="15">
        <v>5.71</v>
      </c>
      <c r="M131" s="54"/>
      <c r="N131" s="15">
        <v>52.251491311999999</v>
      </c>
      <c r="O131" s="15">
        <v>3.7336245714</v>
      </c>
      <c r="P131" s="15" t="s">
        <v>13</v>
      </c>
      <c r="Q131" s="16" t="s">
        <v>16</v>
      </c>
      <c r="R131" s="37" t="s">
        <v>654</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185</v>
      </c>
      <c r="D132" s="17" t="s">
        <v>187</v>
      </c>
      <c r="E132" s="17">
        <v>2</v>
      </c>
      <c r="F132" s="14">
        <v>3.38</v>
      </c>
      <c r="G132" s="14">
        <v>3.09</v>
      </c>
      <c r="H132" s="14">
        <v>2.81</v>
      </c>
      <c r="I132" s="14"/>
      <c r="J132" s="14">
        <v>3.43</v>
      </c>
      <c r="K132" s="14">
        <v>3.99</v>
      </c>
      <c r="L132" s="14">
        <v>4.9000000000000004</v>
      </c>
      <c r="M132" s="54"/>
      <c r="N132" s="14">
        <v>50.506028471</v>
      </c>
      <c r="O132" s="31">
        <v>19.004204047999998</v>
      </c>
      <c r="P132" s="31" t="s">
        <v>13</v>
      </c>
      <c r="Q132" s="17" t="s">
        <v>13</v>
      </c>
      <c r="R132" s="38" t="s">
        <v>655</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185</v>
      </c>
      <c r="D133" s="16" t="s">
        <v>188</v>
      </c>
      <c r="E133" s="16">
        <v>5</v>
      </c>
      <c r="F133" s="15">
        <v>16.920000000000002</v>
      </c>
      <c r="G133" s="15">
        <v>15.43</v>
      </c>
      <c r="H133" s="15">
        <v>13.95</v>
      </c>
      <c r="I133" s="14"/>
      <c r="J133" s="15">
        <v>20.9</v>
      </c>
      <c r="K133" s="15">
        <v>23.86</v>
      </c>
      <c r="L133" s="15">
        <v>28.66</v>
      </c>
      <c r="M133" s="54"/>
      <c r="N133" s="15">
        <v>52.961774886000001</v>
      </c>
      <c r="O133" s="15">
        <v>87.498666761999999</v>
      </c>
      <c r="P133" s="15" t="s">
        <v>13</v>
      </c>
      <c r="Q133" s="16" t="s">
        <v>16</v>
      </c>
      <c r="R133" s="37" t="s">
        <v>656</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506</v>
      </c>
      <c r="D134" s="17" t="s">
        <v>507</v>
      </c>
      <c r="E134" s="17">
        <v>4</v>
      </c>
      <c r="F134" s="14">
        <v>40.64</v>
      </c>
      <c r="G134" s="14">
        <v>31.86</v>
      </c>
      <c r="H134" s="14">
        <v>23.08</v>
      </c>
      <c r="I134" s="14"/>
      <c r="J134" s="14">
        <v>47.47</v>
      </c>
      <c r="K134" s="14">
        <v>65.02</v>
      </c>
      <c r="L134" s="14">
        <v>93.42</v>
      </c>
      <c r="M134" s="54"/>
      <c r="N134" s="14">
        <v>42.99297516</v>
      </c>
      <c r="O134" s="31">
        <v>2.1388382470999998</v>
      </c>
      <c r="P134" s="31" t="s">
        <v>16</v>
      </c>
      <c r="Q134" s="17" t="s">
        <v>13</v>
      </c>
      <c r="R134" s="38" t="s">
        <v>657</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189</v>
      </c>
      <c r="D135" s="16" t="s">
        <v>190</v>
      </c>
      <c r="E135" s="16">
        <v>6</v>
      </c>
      <c r="F135" s="15">
        <v>11.33</v>
      </c>
      <c r="G135" s="15">
        <v>8.8800000000000008</v>
      </c>
      <c r="H135" s="15">
        <v>6.43</v>
      </c>
      <c r="I135" s="14"/>
      <c r="J135" s="15">
        <v>18.53</v>
      </c>
      <c r="K135" s="15">
        <v>23.42</v>
      </c>
      <c r="L135" s="15">
        <v>31.34</v>
      </c>
      <c r="M135" s="54"/>
      <c r="N135" s="15">
        <v>55.050489474999999</v>
      </c>
      <c r="O135" s="15">
        <v>5.4683161904999995</v>
      </c>
      <c r="P135" s="15" t="s">
        <v>13</v>
      </c>
      <c r="Q135" s="16" t="s">
        <v>16</v>
      </c>
      <c r="R135" s="37" t="s">
        <v>658</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191</v>
      </c>
      <c r="D136" s="17" t="s">
        <v>192</v>
      </c>
      <c r="E136" s="17">
        <v>4</v>
      </c>
      <c r="F136" s="14">
        <v>3.25</v>
      </c>
      <c r="G136" s="14">
        <v>2.17</v>
      </c>
      <c r="H136" s="14">
        <v>1.0900000000000001</v>
      </c>
      <c r="I136" s="14"/>
      <c r="J136" s="14">
        <v>5.9</v>
      </c>
      <c r="K136" s="14">
        <v>8.0500000000000007</v>
      </c>
      <c r="L136" s="14">
        <v>11.54</v>
      </c>
      <c r="M136" s="54"/>
      <c r="N136" s="14">
        <v>61.806150533</v>
      </c>
      <c r="O136" s="31">
        <v>11.551510142</v>
      </c>
      <c r="P136" s="31" t="s">
        <v>13</v>
      </c>
      <c r="Q136" s="17" t="s">
        <v>16</v>
      </c>
      <c r="R136" s="38" t="s">
        <v>659</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193</v>
      </c>
      <c r="D137" s="16" t="s">
        <v>194</v>
      </c>
      <c r="E137" s="16">
        <v>5</v>
      </c>
      <c r="F137" s="15">
        <v>40.520000000000003</v>
      </c>
      <c r="G137" s="15">
        <v>36.15</v>
      </c>
      <c r="H137" s="15">
        <v>31.79</v>
      </c>
      <c r="I137" s="14"/>
      <c r="J137" s="15">
        <v>52.68</v>
      </c>
      <c r="K137" s="15">
        <v>61.4</v>
      </c>
      <c r="L137" s="15">
        <v>75.53</v>
      </c>
      <c r="M137" s="54"/>
      <c r="N137" s="15">
        <v>50.677576629999997</v>
      </c>
      <c r="O137" s="15">
        <v>347.34252305000001</v>
      </c>
      <c r="P137" s="15" t="s">
        <v>13</v>
      </c>
      <c r="Q137" s="16" t="s">
        <v>16</v>
      </c>
      <c r="R137" s="37" t="s">
        <v>660</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193</v>
      </c>
      <c r="D138" s="17" t="s">
        <v>508</v>
      </c>
      <c r="E138" s="17">
        <v>5</v>
      </c>
      <c r="F138" s="14">
        <v>39.01</v>
      </c>
      <c r="G138" s="14">
        <v>34.93</v>
      </c>
      <c r="H138" s="14">
        <v>30.86</v>
      </c>
      <c r="I138" s="14"/>
      <c r="J138" s="14">
        <v>50.67</v>
      </c>
      <c r="K138" s="14">
        <v>58.81</v>
      </c>
      <c r="L138" s="14">
        <v>72</v>
      </c>
      <c r="M138" s="54"/>
      <c r="N138" s="14">
        <v>53.352788683</v>
      </c>
      <c r="O138" s="31">
        <v>8.3847551428999996</v>
      </c>
      <c r="P138" s="31" t="s">
        <v>13</v>
      </c>
      <c r="Q138" s="17" t="s">
        <v>16</v>
      </c>
      <c r="R138" s="38" t="s">
        <v>661</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195</v>
      </c>
      <c r="D139" s="16" t="s">
        <v>196</v>
      </c>
      <c r="E139" s="16">
        <v>9</v>
      </c>
      <c r="F139" s="15">
        <v>27.89</v>
      </c>
      <c r="G139" s="15">
        <v>25.94</v>
      </c>
      <c r="H139" s="15">
        <v>23.99</v>
      </c>
      <c r="I139" s="14"/>
      <c r="J139" s="15">
        <v>28.63</v>
      </c>
      <c r="K139" s="15">
        <v>32.520000000000003</v>
      </c>
      <c r="L139" s="15">
        <v>38.82</v>
      </c>
      <c r="M139" s="54"/>
      <c r="N139" s="15">
        <v>69.404464528999995</v>
      </c>
      <c r="O139" s="15">
        <v>28.52525219</v>
      </c>
      <c r="P139" s="15" t="s">
        <v>16</v>
      </c>
      <c r="Q139" s="16" t="s">
        <v>16</v>
      </c>
      <c r="R139" s="37" t="s">
        <v>662</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197</v>
      </c>
      <c r="D140" s="17" t="s">
        <v>198</v>
      </c>
      <c r="E140" s="17">
        <v>7</v>
      </c>
      <c r="F140" s="14">
        <v>14.75</v>
      </c>
      <c r="G140" s="14">
        <v>13.77</v>
      </c>
      <c r="H140" s="14">
        <v>12.8</v>
      </c>
      <c r="I140" s="14"/>
      <c r="J140" s="14">
        <v>15.96</v>
      </c>
      <c r="K140" s="14">
        <v>17.899999999999999</v>
      </c>
      <c r="L140" s="14">
        <v>21.04</v>
      </c>
      <c r="M140" s="54"/>
      <c r="N140" s="14">
        <v>55.325109050000002</v>
      </c>
      <c r="O140" s="31">
        <v>230.61362376</v>
      </c>
      <c r="P140" s="31" t="s">
        <v>16</v>
      </c>
      <c r="Q140" s="17" t="s">
        <v>16</v>
      </c>
      <c r="R140" s="38" t="s">
        <v>663</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199</v>
      </c>
      <c r="D141" s="16" t="s">
        <v>200</v>
      </c>
      <c r="E141" s="16">
        <v>9</v>
      </c>
      <c r="F141" s="15">
        <v>4.09</v>
      </c>
      <c r="G141" s="15">
        <v>3.77</v>
      </c>
      <c r="H141" s="15">
        <v>3.45</v>
      </c>
      <c r="I141" s="14"/>
      <c r="J141" s="15">
        <v>4.3099999999999996</v>
      </c>
      <c r="K141" s="15">
        <v>4.9400000000000004</v>
      </c>
      <c r="L141" s="15">
        <v>5.97</v>
      </c>
      <c r="M141" s="54"/>
      <c r="N141" s="15">
        <v>66.758468906000004</v>
      </c>
      <c r="O141" s="15">
        <v>15.601247713999999</v>
      </c>
      <c r="P141" s="15" t="s">
        <v>16</v>
      </c>
      <c r="Q141" s="16" t="s">
        <v>16</v>
      </c>
      <c r="R141" s="37" t="s">
        <v>664</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201</v>
      </c>
      <c r="D142" s="17" t="s">
        <v>202</v>
      </c>
      <c r="E142" s="17">
        <v>2</v>
      </c>
      <c r="F142" s="14">
        <v>17.61</v>
      </c>
      <c r="G142" s="14">
        <v>15.23</v>
      </c>
      <c r="H142" s="14">
        <v>12.86</v>
      </c>
      <c r="I142" s="14"/>
      <c r="J142" s="14">
        <v>17.850000000000001</v>
      </c>
      <c r="K142" s="14">
        <v>22.59</v>
      </c>
      <c r="L142" s="14">
        <v>30.27</v>
      </c>
      <c r="M142" s="54"/>
      <c r="N142" s="14">
        <v>40.019332568999999</v>
      </c>
      <c r="O142" s="31">
        <v>10.425085333</v>
      </c>
      <c r="P142" s="31" t="s">
        <v>13</v>
      </c>
      <c r="Q142" s="17" t="s">
        <v>13</v>
      </c>
      <c r="R142" s="38" t="s">
        <v>665</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203</v>
      </c>
      <c r="D143" s="16" t="s">
        <v>204</v>
      </c>
      <c r="E143" s="16">
        <v>0</v>
      </c>
      <c r="F143" s="15">
        <v>4.2699999999999996</v>
      </c>
      <c r="G143" s="15">
        <v>2.34</v>
      </c>
      <c r="H143" s="15">
        <v>0.42</v>
      </c>
      <c r="I143" s="14"/>
      <c r="J143" s="15">
        <v>4.59</v>
      </c>
      <c r="K143" s="15">
        <v>8.43</v>
      </c>
      <c r="L143" s="15">
        <v>14.65</v>
      </c>
      <c r="M143" s="54"/>
      <c r="N143" s="15">
        <v>28.485029234999999</v>
      </c>
      <c r="O143" s="15">
        <v>118.83305038</v>
      </c>
      <c r="P143" s="15" t="s">
        <v>13</v>
      </c>
      <c r="Q143" s="16" t="s">
        <v>13</v>
      </c>
      <c r="R143" s="37" t="s">
        <v>666</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205</v>
      </c>
      <c r="D144" s="17" t="s">
        <v>206</v>
      </c>
      <c r="E144" s="17">
        <v>2</v>
      </c>
      <c r="F144" s="14">
        <v>5.5</v>
      </c>
      <c r="G144" s="14">
        <v>5.07</v>
      </c>
      <c r="H144" s="14">
        <v>4.6500000000000004</v>
      </c>
      <c r="I144" s="14"/>
      <c r="J144" s="14">
        <v>5.63</v>
      </c>
      <c r="K144" s="14">
        <v>6.47</v>
      </c>
      <c r="L144" s="14">
        <v>7.83</v>
      </c>
      <c r="M144" s="54"/>
      <c r="N144" s="14">
        <v>42.148688161999999</v>
      </c>
      <c r="O144" s="31">
        <v>4.3987968570999998</v>
      </c>
      <c r="P144" s="31" t="s">
        <v>13</v>
      </c>
      <c r="Q144" s="17" t="s">
        <v>13</v>
      </c>
      <c r="R144" s="38" t="s">
        <v>667</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205</v>
      </c>
      <c r="D145" s="16" t="s">
        <v>207</v>
      </c>
      <c r="E145" s="16">
        <v>6</v>
      </c>
      <c r="F145" s="15">
        <v>5.91</v>
      </c>
      <c r="G145" s="15">
        <v>5.46</v>
      </c>
      <c r="H145" s="15">
        <v>5.01</v>
      </c>
      <c r="I145" s="14"/>
      <c r="J145" s="15">
        <v>7.04</v>
      </c>
      <c r="K145" s="15">
        <v>7.93</v>
      </c>
      <c r="L145" s="15">
        <v>9.3800000000000008</v>
      </c>
      <c r="M145" s="54"/>
      <c r="N145" s="15">
        <v>57.380467445000001</v>
      </c>
      <c r="O145" s="15">
        <v>44.008922143000007</v>
      </c>
      <c r="P145" s="15" t="s">
        <v>13</v>
      </c>
      <c r="Q145" s="16" t="s">
        <v>16</v>
      </c>
      <c r="R145" s="37" t="s">
        <v>668</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208</v>
      </c>
      <c r="D146" s="17" t="s">
        <v>209</v>
      </c>
      <c r="E146" s="17">
        <v>4</v>
      </c>
      <c r="F146" s="14">
        <v>16.940000000000001</v>
      </c>
      <c r="G146" s="14">
        <v>14.52</v>
      </c>
      <c r="H146" s="14">
        <v>12.1</v>
      </c>
      <c r="I146" s="14"/>
      <c r="J146" s="14">
        <v>22.81</v>
      </c>
      <c r="K146" s="14">
        <v>27.64</v>
      </c>
      <c r="L146" s="14">
        <v>35.47</v>
      </c>
      <c r="M146" s="54"/>
      <c r="N146" s="14">
        <v>53.370528417000003</v>
      </c>
      <c r="O146" s="31">
        <v>113.91055813999999</v>
      </c>
      <c r="P146" s="31" t="s">
        <v>13</v>
      </c>
      <c r="Q146" s="17" t="s">
        <v>16</v>
      </c>
      <c r="R146" s="38" t="s">
        <v>669</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376</v>
      </c>
      <c r="D147" s="16" t="s">
        <v>377</v>
      </c>
      <c r="E147" s="16">
        <v>3</v>
      </c>
      <c r="F147" s="15">
        <v>123.79</v>
      </c>
      <c r="G147" s="15">
        <v>83.23</v>
      </c>
      <c r="H147" s="15">
        <v>42.68</v>
      </c>
      <c r="I147" s="14"/>
      <c r="J147" s="15">
        <v>142.82</v>
      </c>
      <c r="K147" s="15">
        <v>223.92</v>
      </c>
      <c r="L147" s="15">
        <v>355.17</v>
      </c>
      <c r="M147" s="54"/>
      <c r="N147" s="15">
        <v>40.303667380999997</v>
      </c>
      <c r="O147" s="15">
        <v>15.053222929</v>
      </c>
      <c r="P147" s="15" t="s">
        <v>16</v>
      </c>
      <c r="Q147" s="16" t="s">
        <v>13</v>
      </c>
      <c r="R147" s="37" t="s">
        <v>670</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518</v>
      </c>
      <c r="D148" s="17" t="s">
        <v>519</v>
      </c>
      <c r="E148" s="17">
        <v>10</v>
      </c>
      <c r="F148" s="14">
        <v>87.49</v>
      </c>
      <c r="G148" s="14">
        <v>82.95</v>
      </c>
      <c r="H148" s="14">
        <v>78.42</v>
      </c>
      <c r="I148" s="14"/>
      <c r="J148" s="14">
        <v>90.45</v>
      </c>
      <c r="K148" s="14">
        <v>99.51</v>
      </c>
      <c r="L148" s="14">
        <v>114.18</v>
      </c>
      <c r="M148" s="54"/>
      <c r="N148" s="14">
        <v>74.829330971999994</v>
      </c>
      <c r="O148" s="31">
        <v>2.3673947066999999</v>
      </c>
      <c r="P148" s="31" t="s">
        <v>16</v>
      </c>
      <c r="Q148" s="17" t="s">
        <v>16</v>
      </c>
      <c r="R148" s="38" t="s">
        <v>671</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210</v>
      </c>
      <c r="D149" s="16" t="s">
        <v>211</v>
      </c>
      <c r="E149" s="16">
        <v>2</v>
      </c>
      <c r="F149" s="15">
        <v>3.93</v>
      </c>
      <c r="G149" s="15">
        <v>3.5</v>
      </c>
      <c r="H149" s="15">
        <v>3.07</v>
      </c>
      <c r="I149" s="14"/>
      <c r="J149" s="15">
        <v>4.03</v>
      </c>
      <c r="K149" s="15">
        <v>4.88</v>
      </c>
      <c r="L149" s="15">
        <v>6.27</v>
      </c>
      <c r="M149" s="54"/>
      <c r="N149" s="15">
        <v>45.867327385000003</v>
      </c>
      <c r="O149" s="15">
        <v>3.8823352857</v>
      </c>
      <c r="P149" s="15" t="s">
        <v>13</v>
      </c>
      <c r="Q149" s="16" t="s">
        <v>13</v>
      </c>
      <c r="R149" s="37" t="s">
        <v>672</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212</v>
      </c>
      <c r="D150" s="17" t="s">
        <v>213</v>
      </c>
      <c r="E150" s="17">
        <v>7</v>
      </c>
      <c r="F150" s="14">
        <v>75.19</v>
      </c>
      <c r="G150" s="14">
        <v>69.739999999999995</v>
      </c>
      <c r="H150" s="14">
        <v>64.3</v>
      </c>
      <c r="I150" s="14"/>
      <c r="J150" s="14">
        <v>78.97</v>
      </c>
      <c r="K150" s="14">
        <v>89.85</v>
      </c>
      <c r="L150" s="14">
        <v>107.47</v>
      </c>
      <c r="M150" s="54"/>
      <c r="N150" s="14">
        <v>70.919919730999993</v>
      </c>
      <c r="O150" s="31">
        <v>35.973710393000005</v>
      </c>
      <c r="P150" s="31" t="s">
        <v>13</v>
      </c>
      <c r="Q150" s="17" t="s">
        <v>16</v>
      </c>
      <c r="R150" s="38" t="s">
        <v>673</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390</v>
      </c>
      <c r="D151" s="16" t="s">
        <v>391</v>
      </c>
      <c r="E151" s="16">
        <v>0</v>
      </c>
      <c r="F151" s="15">
        <v>61.25</v>
      </c>
      <c r="G151" s="15">
        <v>52.74</v>
      </c>
      <c r="H151" s="15">
        <v>44.23</v>
      </c>
      <c r="I151" s="14"/>
      <c r="J151" s="15">
        <v>67.19</v>
      </c>
      <c r="K151" s="15">
        <v>84.2</v>
      </c>
      <c r="L151" s="15">
        <v>111.73</v>
      </c>
      <c r="M151" s="54"/>
      <c r="N151" s="15">
        <v>22.823497963000001</v>
      </c>
      <c r="O151" s="15">
        <v>2.0671521428999999</v>
      </c>
      <c r="P151" s="15" t="s">
        <v>13</v>
      </c>
      <c r="Q151" s="16" t="s">
        <v>13</v>
      </c>
      <c r="R151" s="37" t="s">
        <v>674</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214</v>
      </c>
      <c r="D152" s="17" t="s">
        <v>215</v>
      </c>
      <c r="E152" s="17">
        <v>4</v>
      </c>
      <c r="F152" s="14">
        <v>108</v>
      </c>
      <c r="G152" s="14">
        <v>99.4</v>
      </c>
      <c r="H152" s="14">
        <v>90.81</v>
      </c>
      <c r="I152" s="14"/>
      <c r="J152" s="14">
        <v>125.32</v>
      </c>
      <c r="K152" s="14">
        <v>142.5</v>
      </c>
      <c r="L152" s="14">
        <v>170.32</v>
      </c>
      <c r="M152" s="54"/>
      <c r="N152" s="14">
        <v>54.047098351999999</v>
      </c>
      <c r="O152" s="31">
        <v>25.606170361</v>
      </c>
      <c r="P152" s="31" t="s">
        <v>13</v>
      </c>
      <c r="Q152" s="17" t="s">
        <v>16</v>
      </c>
      <c r="R152" s="38" t="s">
        <v>675</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216</v>
      </c>
      <c r="D153" s="16" t="s">
        <v>217</v>
      </c>
      <c r="E153" s="16">
        <v>7</v>
      </c>
      <c r="F153" s="15">
        <v>32.729999999999997</v>
      </c>
      <c r="G153" s="15">
        <v>31.32</v>
      </c>
      <c r="H153" s="15">
        <v>29.91</v>
      </c>
      <c r="I153" s="14"/>
      <c r="J153" s="15">
        <v>36.21</v>
      </c>
      <c r="K153" s="15">
        <v>39.020000000000003</v>
      </c>
      <c r="L153" s="15">
        <v>43.58</v>
      </c>
      <c r="M153" s="54"/>
      <c r="N153" s="15">
        <v>49.026163027999999</v>
      </c>
      <c r="O153" s="15">
        <v>5.5248286667000004</v>
      </c>
      <c r="P153" s="15" t="s">
        <v>16</v>
      </c>
      <c r="Q153" s="16" t="s">
        <v>16</v>
      </c>
      <c r="R153" s="37" t="s">
        <v>676</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366</v>
      </c>
      <c r="D154" s="17" t="s">
        <v>218</v>
      </c>
      <c r="E154" s="17">
        <v>3</v>
      </c>
      <c r="F154" s="14">
        <v>831.05</v>
      </c>
      <c r="G154" s="14">
        <v>580.35</v>
      </c>
      <c r="H154" s="14">
        <v>329.65</v>
      </c>
      <c r="I154" s="14"/>
      <c r="J154" s="14">
        <v>935</v>
      </c>
      <c r="K154" s="14">
        <v>1436.39</v>
      </c>
      <c r="L154" s="14">
        <v>2247.71</v>
      </c>
      <c r="M154" s="54"/>
      <c r="N154" s="14">
        <v>42.25605668</v>
      </c>
      <c r="O154" s="31">
        <v>127.14464159000001</v>
      </c>
      <c r="P154" s="31" t="s">
        <v>16</v>
      </c>
      <c r="Q154" s="17" t="s">
        <v>13</v>
      </c>
      <c r="R154" s="38" t="s">
        <v>677</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219</v>
      </c>
      <c r="D155" s="16" t="s">
        <v>220</v>
      </c>
      <c r="E155" s="16">
        <v>6</v>
      </c>
      <c r="F155" s="15">
        <v>82.78</v>
      </c>
      <c r="G155" s="15">
        <v>75.81</v>
      </c>
      <c r="H155" s="15">
        <v>68.849999999999994</v>
      </c>
      <c r="I155" s="14"/>
      <c r="J155" s="15">
        <v>97.94</v>
      </c>
      <c r="K155" s="15">
        <v>111.86</v>
      </c>
      <c r="L155" s="15">
        <v>134.4</v>
      </c>
      <c r="M155" s="54"/>
      <c r="N155" s="15">
        <v>57.748228933999997</v>
      </c>
      <c r="O155" s="15">
        <v>45.021119830000004</v>
      </c>
      <c r="P155" s="15" t="s">
        <v>13</v>
      </c>
      <c r="Q155" s="16" t="s">
        <v>16</v>
      </c>
      <c r="R155" s="37" t="s">
        <v>678</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221</v>
      </c>
      <c r="D156" s="17" t="s">
        <v>222</v>
      </c>
      <c r="E156" s="17">
        <v>10</v>
      </c>
      <c r="F156" s="14">
        <v>15.32</v>
      </c>
      <c r="G156" s="14">
        <v>14.29</v>
      </c>
      <c r="H156" s="14">
        <v>13.27</v>
      </c>
      <c r="I156" s="14"/>
      <c r="J156" s="14">
        <v>15.65</v>
      </c>
      <c r="K156" s="14">
        <v>17.690000000000001</v>
      </c>
      <c r="L156" s="14">
        <v>21</v>
      </c>
      <c r="M156" s="54"/>
      <c r="N156" s="14">
        <v>65.683107503000002</v>
      </c>
      <c r="O156" s="31">
        <v>14.754688808999999</v>
      </c>
      <c r="P156" s="31" t="s">
        <v>16</v>
      </c>
      <c r="Q156" s="17" t="s">
        <v>16</v>
      </c>
      <c r="R156" s="38" t="s">
        <v>679</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223</v>
      </c>
      <c r="D157" s="16" t="s">
        <v>224</v>
      </c>
      <c r="E157" s="16">
        <v>0</v>
      </c>
      <c r="F157" s="15">
        <v>3.5</v>
      </c>
      <c r="G157" s="15">
        <v>2.93</v>
      </c>
      <c r="H157" s="15">
        <v>2.37</v>
      </c>
      <c r="I157" s="14"/>
      <c r="J157" s="15">
        <v>3.58</v>
      </c>
      <c r="K157" s="15">
        <v>4.7</v>
      </c>
      <c r="L157" s="15">
        <v>6.53</v>
      </c>
      <c r="M157" s="54"/>
      <c r="N157" s="15">
        <v>38.852572142</v>
      </c>
      <c r="O157" s="15">
        <v>44.646642905</v>
      </c>
      <c r="P157" s="15" t="s">
        <v>13</v>
      </c>
      <c r="Q157" s="16" t="s">
        <v>13</v>
      </c>
      <c r="R157" s="37" t="s">
        <v>680</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442</v>
      </c>
      <c r="D158" s="17" t="s">
        <v>443</v>
      </c>
      <c r="E158" s="17">
        <v>0</v>
      </c>
      <c r="F158" s="14">
        <v>3.28</v>
      </c>
      <c r="G158" s="14">
        <v>3.05</v>
      </c>
      <c r="H158" s="14">
        <v>2.83</v>
      </c>
      <c r="I158" s="14"/>
      <c r="J158" s="14">
        <v>3.4</v>
      </c>
      <c r="K158" s="14">
        <v>3.84</v>
      </c>
      <c r="L158" s="14">
        <v>4.5599999999999996</v>
      </c>
      <c r="M158" s="54"/>
      <c r="N158" s="14">
        <v>41.494823682000003</v>
      </c>
      <c r="O158" s="31">
        <v>2.2805545714000002</v>
      </c>
      <c r="P158" s="31" t="s">
        <v>13</v>
      </c>
      <c r="Q158" s="17" t="s">
        <v>13</v>
      </c>
      <c r="R158" s="38" t="s">
        <v>681</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225</v>
      </c>
      <c r="D159" s="16" t="s">
        <v>226</v>
      </c>
      <c r="E159" s="16">
        <v>7</v>
      </c>
      <c r="F159" s="15">
        <v>14.42</v>
      </c>
      <c r="G159" s="15">
        <v>13.11</v>
      </c>
      <c r="H159" s="15">
        <v>11.81</v>
      </c>
      <c r="I159" s="14"/>
      <c r="J159" s="15">
        <v>17.75</v>
      </c>
      <c r="K159" s="15">
        <v>20.350000000000001</v>
      </c>
      <c r="L159" s="15">
        <v>24.57</v>
      </c>
      <c r="M159" s="54"/>
      <c r="N159" s="15">
        <v>62.575659709</v>
      </c>
      <c r="O159" s="15">
        <v>136.56860732999999</v>
      </c>
      <c r="P159" s="15" t="s">
        <v>13</v>
      </c>
      <c r="Q159" s="16" t="s">
        <v>16</v>
      </c>
      <c r="R159" s="37" t="s">
        <v>682</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227</v>
      </c>
      <c r="D160" s="17" t="s">
        <v>228</v>
      </c>
      <c r="E160" s="17">
        <v>10</v>
      </c>
      <c r="F160" s="14">
        <v>30.01</v>
      </c>
      <c r="G160" s="14">
        <v>27.3</v>
      </c>
      <c r="H160" s="14">
        <v>24.6</v>
      </c>
      <c r="I160" s="14"/>
      <c r="J160" s="14">
        <v>34.200000000000003</v>
      </c>
      <c r="K160" s="14">
        <v>39.6</v>
      </c>
      <c r="L160" s="14">
        <v>48.34</v>
      </c>
      <c r="M160" s="54"/>
      <c r="N160" s="14">
        <v>74.686002450000004</v>
      </c>
      <c r="O160" s="31">
        <v>28.108132618999999</v>
      </c>
      <c r="P160" s="31" t="s">
        <v>16</v>
      </c>
      <c r="Q160" s="17" t="s">
        <v>16</v>
      </c>
      <c r="R160" s="38" t="s">
        <v>683</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229</v>
      </c>
      <c r="D161" s="16" t="s">
        <v>230</v>
      </c>
      <c r="E161" s="16">
        <v>5</v>
      </c>
      <c r="F161" s="15">
        <v>9.2200000000000006</v>
      </c>
      <c r="G161" s="15">
        <v>7.32</v>
      </c>
      <c r="H161" s="15">
        <v>5.43</v>
      </c>
      <c r="I161" s="14"/>
      <c r="J161" s="15">
        <v>14.85</v>
      </c>
      <c r="K161" s="15">
        <v>18.63</v>
      </c>
      <c r="L161" s="15">
        <v>24.75</v>
      </c>
      <c r="M161" s="54"/>
      <c r="N161" s="15">
        <v>47.952777273000002</v>
      </c>
      <c r="O161" s="15">
        <v>41.497648142999999</v>
      </c>
      <c r="P161" s="15" t="s">
        <v>13</v>
      </c>
      <c r="Q161" s="16" t="s">
        <v>16</v>
      </c>
      <c r="R161" s="37" t="s">
        <v>684</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231</v>
      </c>
      <c r="D162" s="17" t="s">
        <v>232</v>
      </c>
      <c r="E162" s="17">
        <v>5</v>
      </c>
      <c r="F162" s="14">
        <v>5.18</v>
      </c>
      <c r="G162" s="14">
        <v>3.46</v>
      </c>
      <c r="H162" s="14">
        <v>1.75</v>
      </c>
      <c r="I162" s="14"/>
      <c r="J162" s="14">
        <v>10.37</v>
      </c>
      <c r="K162" s="14">
        <v>13.79</v>
      </c>
      <c r="L162" s="14">
        <v>19.329999999999998</v>
      </c>
      <c r="M162" s="54"/>
      <c r="N162" s="14">
        <v>52.842488570999997</v>
      </c>
      <c r="O162" s="31">
        <v>49.469330714000002</v>
      </c>
      <c r="P162" s="31" t="s">
        <v>13</v>
      </c>
      <c r="Q162" s="17" t="s">
        <v>16</v>
      </c>
      <c r="R162" s="38" t="s">
        <v>685</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520</v>
      </c>
      <c r="D163" s="16" t="s">
        <v>521</v>
      </c>
      <c r="E163" s="16">
        <v>4</v>
      </c>
      <c r="F163" s="15">
        <v>1.58</v>
      </c>
      <c r="G163" s="15">
        <v>1.36</v>
      </c>
      <c r="H163" s="15">
        <v>1.1499999999999999</v>
      </c>
      <c r="I163" s="14"/>
      <c r="J163" s="15">
        <v>1.68</v>
      </c>
      <c r="K163" s="15">
        <v>2.1</v>
      </c>
      <c r="L163" s="15">
        <v>2.79</v>
      </c>
      <c r="M163" s="54"/>
      <c r="N163" s="15">
        <v>44.497064457</v>
      </c>
      <c r="O163" s="15">
        <v>2.1819370476</v>
      </c>
      <c r="P163" s="15" t="s">
        <v>16</v>
      </c>
      <c r="Q163" s="16" t="s">
        <v>13</v>
      </c>
      <c r="R163" s="37" t="s">
        <v>686</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233</v>
      </c>
      <c r="D164" s="17" t="s">
        <v>234</v>
      </c>
      <c r="E164" s="17">
        <v>6</v>
      </c>
      <c r="F164" s="14">
        <v>28.87</v>
      </c>
      <c r="G164" s="14">
        <v>26.42</v>
      </c>
      <c r="H164" s="14">
        <v>23.98</v>
      </c>
      <c r="I164" s="14"/>
      <c r="J164" s="14">
        <v>35.15</v>
      </c>
      <c r="K164" s="14">
        <v>40.03</v>
      </c>
      <c r="L164" s="14">
        <v>47.95</v>
      </c>
      <c r="M164" s="54"/>
      <c r="N164" s="14">
        <v>58.200105461</v>
      </c>
      <c r="O164" s="31">
        <v>94.714597570999999</v>
      </c>
      <c r="P164" s="31" t="s">
        <v>13</v>
      </c>
      <c r="Q164" s="17" t="s">
        <v>16</v>
      </c>
      <c r="R164" s="38" t="s">
        <v>687</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235</v>
      </c>
      <c r="D165" s="16" t="s">
        <v>236</v>
      </c>
      <c r="E165" s="16">
        <v>1</v>
      </c>
      <c r="F165" s="15">
        <v>8.17</v>
      </c>
      <c r="G165" s="15">
        <v>6.99</v>
      </c>
      <c r="H165" s="15">
        <v>5.82</v>
      </c>
      <c r="I165" s="14"/>
      <c r="J165" s="15">
        <v>8.9700000000000006</v>
      </c>
      <c r="K165" s="15">
        <v>11.31</v>
      </c>
      <c r="L165" s="15">
        <v>15.1</v>
      </c>
      <c r="M165" s="54"/>
      <c r="N165" s="15">
        <v>45.494728834999997</v>
      </c>
      <c r="O165" s="15">
        <v>134.57899686000002</v>
      </c>
      <c r="P165" s="15" t="s">
        <v>13</v>
      </c>
      <c r="Q165" s="16" t="s">
        <v>13</v>
      </c>
      <c r="R165" s="37" t="s">
        <v>688</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444</v>
      </c>
      <c r="D166" s="17" t="s">
        <v>445</v>
      </c>
      <c r="E166" s="17">
        <v>6</v>
      </c>
      <c r="F166" s="14">
        <v>7.71</v>
      </c>
      <c r="G166" s="14">
        <v>6.62</v>
      </c>
      <c r="H166" s="14">
        <v>5.54</v>
      </c>
      <c r="I166" s="14"/>
      <c r="J166" s="14">
        <v>10.89</v>
      </c>
      <c r="K166" s="14">
        <v>13.05</v>
      </c>
      <c r="L166" s="14">
        <v>16.559999999999999</v>
      </c>
      <c r="M166" s="54"/>
      <c r="N166" s="14">
        <v>56.194416373000003</v>
      </c>
      <c r="O166" s="31">
        <v>5.51377834</v>
      </c>
      <c r="P166" s="31" t="s">
        <v>13</v>
      </c>
      <c r="Q166" s="17" t="s">
        <v>16</v>
      </c>
      <c r="R166" s="38" t="s">
        <v>689</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237</v>
      </c>
      <c r="D167" s="16" t="s">
        <v>238</v>
      </c>
      <c r="E167" s="16">
        <v>6</v>
      </c>
      <c r="F167" s="15">
        <v>11.53</v>
      </c>
      <c r="G167" s="15">
        <v>10.32</v>
      </c>
      <c r="H167" s="15">
        <v>9.11</v>
      </c>
      <c r="I167" s="14"/>
      <c r="J167" s="15">
        <v>13.38</v>
      </c>
      <c r="K167" s="15">
        <v>15.79</v>
      </c>
      <c r="L167" s="15">
        <v>19.7</v>
      </c>
      <c r="M167" s="54"/>
      <c r="N167" s="15">
        <v>72.369371530999999</v>
      </c>
      <c r="O167" s="15">
        <v>69.832419651000009</v>
      </c>
      <c r="P167" s="15" t="s">
        <v>13</v>
      </c>
      <c r="Q167" s="16" t="s">
        <v>16</v>
      </c>
      <c r="R167" s="37" t="s">
        <v>690</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239</v>
      </c>
      <c r="D168" s="17" t="s">
        <v>240</v>
      </c>
      <c r="E168" s="17">
        <v>3</v>
      </c>
      <c r="F168" s="14">
        <v>20.87</v>
      </c>
      <c r="G168" s="14">
        <v>18.84</v>
      </c>
      <c r="H168" s="14">
        <v>16.809999999999999</v>
      </c>
      <c r="I168" s="14"/>
      <c r="J168" s="14">
        <v>21.58</v>
      </c>
      <c r="K168" s="14">
        <v>25.63</v>
      </c>
      <c r="L168" s="14">
        <v>32.200000000000003</v>
      </c>
      <c r="M168" s="54"/>
      <c r="N168" s="14">
        <v>40.120969848999998</v>
      </c>
      <c r="O168" s="31">
        <v>88.021201516000005</v>
      </c>
      <c r="P168" s="31" t="s">
        <v>16</v>
      </c>
      <c r="Q168" s="17" t="s">
        <v>13</v>
      </c>
      <c r="R168" s="38" t="s">
        <v>691</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241</v>
      </c>
      <c r="D169" s="16" t="s">
        <v>242</v>
      </c>
      <c r="E169" s="16">
        <v>8</v>
      </c>
      <c r="F169" s="15">
        <v>10.1</v>
      </c>
      <c r="G169" s="15">
        <v>9.39</v>
      </c>
      <c r="H169" s="15">
        <v>8.68</v>
      </c>
      <c r="I169" s="14"/>
      <c r="J169" s="15">
        <v>10.87</v>
      </c>
      <c r="K169" s="15">
        <v>12.28</v>
      </c>
      <c r="L169" s="15">
        <v>14.57</v>
      </c>
      <c r="M169" s="54"/>
      <c r="N169" s="15">
        <v>49.475682953000003</v>
      </c>
      <c r="O169" s="15">
        <v>6.1275582857000002</v>
      </c>
      <c r="P169" s="15" t="s">
        <v>16</v>
      </c>
      <c r="Q169" s="16" t="s">
        <v>16</v>
      </c>
      <c r="R169" s="37" t="s">
        <v>692</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243</v>
      </c>
      <c r="D170" s="17" t="s">
        <v>244</v>
      </c>
      <c r="E170" s="17">
        <v>0</v>
      </c>
      <c r="F170" s="14">
        <v>1.04</v>
      </c>
      <c r="G170" s="14">
        <v>0.48</v>
      </c>
      <c r="H170" s="14">
        <v>-7.0000000000000007E-2</v>
      </c>
      <c r="I170" s="14"/>
      <c r="J170" s="14">
        <v>1.1499999999999999</v>
      </c>
      <c r="K170" s="14">
        <v>2.2599999999999998</v>
      </c>
      <c r="L170" s="14">
        <v>4.0599999999999996</v>
      </c>
      <c r="M170" s="54"/>
      <c r="N170" s="14">
        <v>36.156997465000003</v>
      </c>
      <c r="O170" s="31">
        <v>9.5069861904999993</v>
      </c>
      <c r="P170" s="31" t="s">
        <v>13</v>
      </c>
      <c r="Q170" s="17" t="s">
        <v>13</v>
      </c>
      <c r="R170" s="38" t="s">
        <v>693</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446</v>
      </c>
      <c r="D171" s="16" t="s">
        <v>447</v>
      </c>
      <c r="E171" s="16">
        <v>0</v>
      </c>
      <c r="F171" s="15">
        <v>121.19</v>
      </c>
      <c r="G171" s="15">
        <v>91.43</v>
      </c>
      <c r="H171" s="15">
        <v>61.67</v>
      </c>
      <c r="I171" s="14"/>
      <c r="J171" s="15">
        <v>127.24</v>
      </c>
      <c r="K171" s="15">
        <v>186.75</v>
      </c>
      <c r="L171" s="15">
        <v>283.06</v>
      </c>
      <c r="M171" s="54"/>
      <c r="N171" s="15">
        <v>18.407760100000001</v>
      </c>
      <c r="O171" s="15">
        <v>18.188573605000002</v>
      </c>
      <c r="P171" s="15" t="s">
        <v>13</v>
      </c>
      <c r="Q171" s="16" t="s">
        <v>13</v>
      </c>
      <c r="R171" s="37" t="s">
        <v>694</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245</v>
      </c>
      <c r="D172" s="17" t="s">
        <v>246</v>
      </c>
      <c r="E172" s="17">
        <v>7</v>
      </c>
      <c r="F172" s="14">
        <v>78.900000000000006</v>
      </c>
      <c r="G172" s="14">
        <v>72.239999999999995</v>
      </c>
      <c r="H172" s="14">
        <v>65.58</v>
      </c>
      <c r="I172" s="14"/>
      <c r="J172" s="14">
        <v>84.9</v>
      </c>
      <c r="K172" s="14">
        <v>98.21</v>
      </c>
      <c r="L172" s="14">
        <v>119.76</v>
      </c>
      <c r="M172" s="54"/>
      <c r="N172" s="14">
        <v>59.026622822999997</v>
      </c>
      <c r="O172" s="31">
        <v>56.416716000000001</v>
      </c>
      <c r="P172" s="31" t="s">
        <v>16</v>
      </c>
      <c r="Q172" s="17" t="s">
        <v>16</v>
      </c>
      <c r="R172" s="38" t="s">
        <v>695</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247</v>
      </c>
      <c r="D173" s="16" t="s">
        <v>248</v>
      </c>
      <c r="E173" s="16">
        <v>6</v>
      </c>
      <c r="F173" s="15">
        <v>2.29</v>
      </c>
      <c r="G173" s="15">
        <v>1.69</v>
      </c>
      <c r="H173" s="15">
        <v>1.0900000000000001</v>
      </c>
      <c r="I173" s="14"/>
      <c r="J173" s="15">
        <v>3.33</v>
      </c>
      <c r="K173" s="15">
        <v>4.5199999999999996</v>
      </c>
      <c r="L173" s="15">
        <v>6.45</v>
      </c>
      <c r="M173" s="54"/>
      <c r="N173" s="15">
        <v>73.288442520999993</v>
      </c>
      <c r="O173" s="15">
        <v>11.173373428000001</v>
      </c>
      <c r="P173" s="15" t="s">
        <v>13</v>
      </c>
      <c r="Q173" s="16" t="s">
        <v>16</v>
      </c>
      <c r="R173" s="37" t="s">
        <v>696</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249</v>
      </c>
      <c r="D174" s="17" t="s">
        <v>250</v>
      </c>
      <c r="E174" s="17">
        <v>3</v>
      </c>
      <c r="F174" s="14">
        <v>3.65</v>
      </c>
      <c r="G174" s="14">
        <v>2.5099999999999998</v>
      </c>
      <c r="H174" s="14">
        <v>1.38</v>
      </c>
      <c r="I174" s="14"/>
      <c r="J174" s="14">
        <v>3.77</v>
      </c>
      <c r="K174" s="14">
        <v>6.03</v>
      </c>
      <c r="L174" s="14">
        <v>9.6999999999999993</v>
      </c>
      <c r="M174" s="54"/>
      <c r="N174" s="14">
        <v>34.923532549999997</v>
      </c>
      <c r="O174" s="31">
        <v>19.758746475999999</v>
      </c>
      <c r="P174" s="31" t="s">
        <v>13</v>
      </c>
      <c r="Q174" s="17" t="s">
        <v>13</v>
      </c>
      <c r="R174" s="38" t="s">
        <v>697</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448</v>
      </c>
      <c r="D175" s="16" t="s">
        <v>449</v>
      </c>
      <c r="E175" s="16">
        <v>7</v>
      </c>
      <c r="F175" s="15">
        <v>222.47</v>
      </c>
      <c r="G175" s="15">
        <v>191.05</v>
      </c>
      <c r="H175" s="15">
        <v>159.63</v>
      </c>
      <c r="I175" s="14"/>
      <c r="J175" s="15">
        <v>285.67</v>
      </c>
      <c r="K175" s="15">
        <v>348.5</v>
      </c>
      <c r="L175" s="15">
        <v>450.17</v>
      </c>
      <c r="M175" s="54"/>
      <c r="N175" s="15">
        <v>61.126512011999999</v>
      </c>
      <c r="O175" s="15">
        <v>6.2357669699999994</v>
      </c>
      <c r="P175" s="15" t="s">
        <v>13</v>
      </c>
      <c r="Q175" s="16" t="s">
        <v>16</v>
      </c>
      <c r="R175" s="37" t="s">
        <v>698</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251</v>
      </c>
      <c r="D176" s="17" t="s">
        <v>252</v>
      </c>
      <c r="E176" s="17">
        <v>5</v>
      </c>
      <c r="F176" s="14">
        <v>41.4</v>
      </c>
      <c r="G176" s="14">
        <v>37.28</v>
      </c>
      <c r="H176" s="14">
        <v>33.17</v>
      </c>
      <c r="I176" s="14"/>
      <c r="J176" s="14">
        <v>42.61</v>
      </c>
      <c r="K176" s="14">
        <v>50.83</v>
      </c>
      <c r="L176" s="14">
        <v>64.13</v>
      </c>
      <c r="M176" s="54"/>
      <c r="N176" s="14">
        <v>30.646808066999998</v>
      </c>
      <c r="O176" s="31">
        <v>452.61342875999998</v>
      </c>
      <c r="P176" s="31" t="s">
        <v>16</v>
      </c>
      <c r="Q176" s="17" t="s">
        <v>13</v>
      </c>
      <c r="R176" s="38" t="s">
        <v>699</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251</v>
      </c>
      <c r="D177" s="16" t="s">
        <v>254</v>
      </c>
      <c r="E177" s="16">
        <v>5</v>
      </c>
      <c r="F177" s="15">
        <v>37.65</v>
      </c>
      <c r="G177" s="15">
        <v>34.01</v>
      </c>
      <c r="H177" s="15">
        <v>30.37</v>
      </c>
      <c r="I177" s="14"/>
      <c r="J177" s="15">
        <v>38.46</v>
      </c>
      <c r="K177" s="15">
        <v>45.73</v>
      </c>
      <c r="L177" s="15">
        <v>57.5</v>
      </c>
      <c r="M177" s="54"/>
      <c r="N177" s="15">
        <v>28.487672064000002</v>
      </c>
      <c r="O177" s="15">
        <v>1532.1426701</v>
      </c>
      <c r="P177" s="15" t="s">
        <v>16</v>
      </c>
      <c r="Q177" s="16" t="s">
        <v>13</v>
      </c>
      <c r="R177" s="37" t="s">
        <v>700</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255</v>
      </c>
      <c r="D178" s="17" t="s">
        <v>256</v>
      </c>
      <c r="E178" s="17">
        <v>0</v>
      </c>
      <c r="F178" s="14">
        <v>9.56</v>
      </c>
      <c r="G178" s="14">
        <v>8.11</v>
      </c>
      <c r="H178" s="14">
        <v>6.66</v>
      </c>
      <c r="I178" s="14"/>
      <c r="J178" s="14">
        <v>9.92</v>
      </c>
      <c r="K178" s="14">
        <v>12.81</v>
      </c>
      <c r="L178" s="14">
        <v>17.489999999999998</v>
      </c>
      <c r="M178" s="54"/>
      <c r="N178" s="14">
        <v>23.214301002999999</v>
      </c>
      <c r="O178" s="31">
        <v>26.354283619</v>
      </c>
      <c r="P178" s="31" t="s">
        <v>13</v>
      </c>
      <c r="Q178" s="17" t="s">
        <v>13</v>
      </c>
      <c r="R178" s="38" t="s">
        <v>701</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349</v>
      </c>
      <c r="D179" s="16" t="s">
        <v>257</v>
      </c>
      <c r="E179" s="16">
        <v>5</v>
      </c>
      <c r="F179" s="15">
        <v>51.62</v>
      </c>
      <c r="G179" s="15">
        <v>44.93</v>
      </c>
      <c r="H179" s="15">
        <v>38.25</v>
      </c>
      <c r="I179" s="14"/>
      <c r="J179" s="15">
        <v>52.77</v>
      </c>
      <c r="K179" s="15">
        <v>66.13</v>
      </c>
      <c r="L179" s="15">
        <v>87.75</v>
      </c>
      <c r="M179" s="54"/>
      <c r="N179" s="15">
        <v>19.494592838999999</v>
      </c>
      <c r="O179" s="15">
        <v>528.33205895000003</v>
      </c>
      <c r="P179" s="15" t="s">
        <v>16</v>
      </c>
      <c r="Q179" s="16" t="s">
        <v>13</v>
      </c>
      <c r="R179" s="37" t="s">
        <v>702</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373</v>
      </c>
      <c r="D180" s="17" t="s">
        <v>258</v>
      </c>
      <c r="E180" s="17">
        <v>4</v>
      </c>
      <c r="F180" s="14">
        <v>3.17</v>
      </c>
      <c r="G180" s="14">
        <v>2.78</v>
      </c>
      <c r="H180" s="14">
        <v>2.4</v>
      </c>
      <c r="I180" s="14"/>
      <c r="J180" s="14">
        <v>4.03</v>
      </c>
      <c r="K180" s="14">
        <v>4.79</v>
      </c>
      <c r="L180" s="14">
        <v>6.03</v>
      </c>
      <c r="M180" s="54"/>
      <c r="N180" s="14">
        <v>47.421636753999998</v>
      </c>
      <c r="O180" s="31">
        <v>7.5746962381000005</v>
      </c>
      <c r="P180" s="31" t="s">
        <v>13</v>
      </c>
      <c r="Q180" s="17" t="s">
        <v>16</v>
      </c>
      <c r="R180" s="38" t="s">
        <v>703</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359</v>
      </c>
      <c r="D181" s="16" t="s">
        <v>259</v>
      </c>
      <c r="E181" s="16">
        <v>3</v>
      </c>
      <c r="F181" s="15">
        <v>11.65</v>
      </c>
      <c r="G181" s="15">
        <v>9.91</v>
      </c>
      <c r="H181" s="15">
        <v>8.17</v>
      </c>
      <c r="I181" s="14"/>
      <c r="J181" s="15">
        <v>12.34</v>
      </c>
      <c r="K181" s="15">
        <v>15.81</v>
      </c>
      <c r="L181" s="15">
        <v>21.43</v>
      </c>
      <c r="M181" s="54"/>
      <c r="N181" s="15">
        <v>32.419394156000003</v>
      </c>
      <c r="O181" s="15">
        <v>12.755404094999999</v>
      </c>
      <c r="P181" s="15" t="s">
        <v>16</v>
      </c>
      <c r="Q181" s="16" t="s">
        <v>13</v>
      </c>
      <c r="R181" s="37" t="s">
        <v>704</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382</v>
      </c>
      <c r="D182" s="17" t="s">
        <v>260</v>
      </c>
      <c r="E182" s="17">
        <v>2</v>
      </c>
      <c r="F182" s="14">
        <v>8.06</v>
      </c>
      <c r="G182" s="14">
        <v>5.54</v>
      </c>
      <c r="H182" s="14">
        <v>3.02</v>
      </c>
      <c r="I182" s="14"/>
      <c r="J182" s="14">
        <v>8.4499999999999993</v>
      </c>
      <c r="K182" s="14">
        <v>13.48</v>
      </c>
      <c r="L182" s="14">
        <v>21.63</v>
      </c>
      <c r="M182" s="54"/>
      <c r="N182" s="14">
        <v>46.715746006000003</v>
      </c>
      <c r="O182" s="31">
        <v>27.555407524</v>
      </c>
      <c r="P182" s="31" t="s">
        <v>13</v>
      </c>
      <c r="Q182" s="17" t="s">
        <v>13</v>
      </c>
      <c r="R182" s="38" t="s">
        <v>705</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380</v>
      </c>
      <c r="D183" s="16" t="s">
        <v>261</v>
      </c>
      <c r="E183" s="16">
        <v>9</v>
      </c>
      <c r="F183" s="15">
        <v>52.83</v>
      </c>
      <c r="G183" s="15">
        <v>49.55</v>
      </c>
      <c r="H183" s="15">
        <v>46.27</v>
      </c>
      <c r="I183" s="14"/>
      <c r="J183" s="15">
        <v>55.18</v>
      </c>
      <c r="K183" s="15">
        <v>61.73</v>
      </c>
      <c r="L183" s="15">
        <v>72.34</v>
      </c>
      <c r="M183" s="54"/>
      <c r="N183" s="15">
        <v>74.809651561999999</v>
      </c>
      <c r="O183" s="15">
        <v>66.875363761999992</v>
      </c>
      <c r="P183" s="15" t="s">
        <v>16</v>
      </c>
      <c r="Q183" s="16" t="s">
        <v>16</v>
      </c>
      <c r="R183" s="37" t="s">
        <v>706</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352</v>
      </c>
      <c r="D184" s="17" t="s">
        <v>262</v>
      </c>
      <c r="E184" s="17">
        <v>4</v>
      </c>
      <c r="F184" s="14">
        <v>3.92</v>
      </c>
      <c r="G184" s="14">
        <v>3.45</v>
      </c>
      <c r="H184" s="14">
        <v>2.99</v>
      </c>
      <c r="I184" s="14"/>
      <c r="J184" s="14">
        <v>4.8</v>
      </c>
      <c r="K184" s="14">
        <v>5.72</v>
      </c>
      <c r="L184" s="14">
        <v>7.22</v>
      </c>
      <c r="M184" s="54"/>
      <c r="N184" s="14">
        <v>50.424603113000003</v>
      </c>
      <c r="O184" s="31">
        <v>4.6233029524000004</v>
      </c>
      <c r="P184" s="31" t="s">
        <v>13</v>
      </c>
      <c r="Q184" s="17" t="s">
        <v>16</v>
      </c>
      <c r="R184" s="38" t="s">
        <v>707</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375</v>
      </c>
      <c r="D185" s="16" t="s">
        <v>263</v>
      </c>
      <c r="E185" s="16">
        <v>2</v>
      </c>
      <c r="F185" s="15">
        <v>17.45</v>
      </c>
      <c r="G185" s="15">
        <v>15.94</v>
      </c>
      <c r="H185" s="15">
        <v>14.44</v>
      </c>
      <c r="I185" s="14"/>
      <c r="J185" s="15">
        <v>18</v>
      </c>
      <c r="K185" s="15">
        <v>21</v>
      </c>
      <c r="L185" s="15">
        <v>25.87</v>
      </c>
      <c r="M185" s="54"/>
      <c r="N185" s="15">
        <v>43.500944728999997</v>
      </c>
      <c r="O185" s="15">
        <v>7.7779625714000007</v>
      </c>
      <c r="P185" s="15" t="s">
        <v>13</v>
      </c>
      <c r="Q185" s="16" t="s">
        <v>13</v>
      </c>
      <c r="R185" s="37" t="s">
        <v>708</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477</v>
      </c>
      <c r="D186" s="17" t="s">
        <v>450</v>
      </c>
      <c r="E186" s="17">
        <v>3</v>
      </c>
      <c r="F186" s="14">
        <v>74.75</v>
      </c>
      <c r="G186" s="14">
        <v>57.08</v>
      </c>
      <c r="H186" s="14">
        <v>39.42</v>
      </c>
      <c r="I186" s="14"/>
      <c r="J186" s="14">
        <v>79.92</v>
      </c>
      <c r="K186" s="14">
        <v>115.24</v>
      </c>
      <c r="L186" s="14">
        <v>172.39</v>
      </c>
      <c r="M186" s="54"/>
      <c r="N186" s="14">
        <v>33.306603314</v>
      </c>
      <c r="O186" s="31">
        <v>3.3807616014000001</v>
      </c>
      <c r="P186" s="31" t="s">
        <v>16</v>
      </c>
      <c r="Q186" s="17" t="s">
        <v>13</v>
      </c>
      <c r="R186" s="38" t="s">
        <v>709</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381</v>
      </c>
      <c r="D187" s="16" t="s">
        <v>264</v>
      </c>
      <c r="E187" s="16">
        <v>4</v>
      </c>
      <c r="F187" s="15">
        <v>1.8</v>
      </c>
      <c r="G187" s="15">
        <v>1.51</v>
      </c>
      <c r="H187" s="15">
        <v>1.22</v>
      </c>
      <c r="I187" s="14"/>
      <c r="J187" s="15">
        <v>2.42</v>
      </c>
      <c r="K187" s="15">
        <v>2.99</v>
      </c>
      <c r="L187" s="15">
        <v>3.92</v>
      </c>
      <c r="M187" s="54"/>
      <c r="N187" s="15">
        <v>55.991491515</v>
      </c>
      <c r="O187" s="15">
        <v>5.3713211904999998</v>
      </c>
      <c r="P187" s="15" t="s">
        <v>13</v>
      </c>
      <c r="Q187" s="16" t="s">
        <v>16</v>
      </c>
      <c r="R187" s="37" t="s">
        <v>710</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389</v>
      </c>
      <c r="D188" s="17" t="s">
        <v>265</v>
      </c>
      <c r="E188" s="17">
        <v>0</v>
      </c>
      <c r="F188" s="14">
        <v>1.26</v>
      </c>
      <c r="G188" s="14">
        <v>0.93</v>
      </c>
      <c r="H188" s="14">
        <v>0.61</v>
      </c>
      <c r="I188" s="14"/>
      <c r="J188" s="14">
        <v>1.33</v>
      </c>
      <c r="K188" s="14">
        <v>1.97</v>
      </c>
      <c r="L188" s="14">
        <v>3.01</v>
      </c>
      <c r="M188" s="54"/>
      <c r="N188" s="14">
        <v>37.724694497000002</v>
      </c>
      <c r="O188" s="31">
        <v>4.0126481428999998</v>
      </c>
      <c r="P188" s="31" t="s">
        <v>13</v>
      </c>
      <c r="Q188" s="17" t="s">
        <v>13</v>
      </c>
      <c r="R188" s="38" t="s">
        <v>711</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485</v>
      </c>
      <c r="D189" s="16" t="s">
        <v>266</v>
      </c>
      <c r="E189" s="16">
        <v>3</v>
      </c>
      <c r="F189" s="15">
        <v>16.63</v>
      </c>
      <c r="G189" s="15">
        <v>13.65</v>
      </c>
      <c r="H189" s="15">
        <v>10.67</v>
      </c>
      <c r="I189" s="14"/>
      <c r="J189" s="15">
        <v>17.03</v>
      </c>
      <c r="K189" s="15">
        <v>22.98</v>
      </c>
      <c r="L189" s="15">
        <v>32.6</v>
      </c>
      <c r="M189" s="54"/>
      <c r="N189" s="15">
        <v>41.725954795</v>
      </c>
      <c r="O189" s="15">
        <v>176.43143981</v>
      </c>
      <c r="P189" s="15" t="s">
        <v>13</v>
      </c>
      <c r="Q189" s="16" t="s">
        <v>13</v>
      </c>
      <c r="R189" s="37" t="s">
        <v>712</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713</v>
      </c>
      <c r="D190" s="17" t="s">
        <v>267</v>
      </c>
      <c r="E190" s="17">
        <v>0</v>
      </c>
      <c r="F190" s="14">
        <v>0.38</v>
      </c>
      <c r="G190" s="14">
        <v>0.26</v>
      </c>
      <c r="H190" s="14">
        <v>0.14000000000000001</v>
      </c>
      <c r="I190" s="14"/>
      <c r="J190" s="14">
        <v>0.41</v>
      </c>
      <c r="K190" s="14">
        <v>0.64</v>
      </c>
      <c r="L190" s="14">
        <v>1.02</v>
      </c>
      <c r="M190" s="54"/>
      <c r="N190" s="14">
        <v>37.041712920999998</v>
      </c>
      <c r="O190" s="31">
        <v>7.2242039523999999</v>
      </c>
      <c r="P190" s="31" t="s">
        <v>13</v>
      </c>
      <c r="Q190" s="17" t="s">
        <v>13</v>
      </c>
      <c r="R190" s="38" t="s">
        <v>714</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522</v>
      </c>
      <c r="D191" s="16" t="s">
        <v>268</v>
      </c>
      <c r="E191" s="16">
        <v>1</v>
      </c>
      <c r="F191" s="15">
        <v>4.5199999999999996</v>
      </c>
      <c r="G191" s="15">
        <v>3.71</v>
      </c>
      <c r="H191" s="15">
        <v>2.91</v>
      </c>
      <c r="I191" s="14"/>
      <c r="J191" s="15">
        <v>4.66</v>
      </c>
      <c r="K191" s="15">
        <v>6.26</v>
      </c>
      <c r="L191" s="15">
        <v>8.86</v>
      </c>
      <c r="M191" s="54"/>
      <c r="N191" s="15">
        <v>43.681234848000003</v>
      </c>
      <c r="O191" s="15">
        <v>15.684137285</v>
      </c>
      <c r="P191" s="15" t="s">
        <v>13</v>
      </c>
      <c r="Q191" s="16" t="s">
        <v>13</v>
      </c>
      <c r="R191" s="37" t="s">
        <v>715</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269</v>
      </c>
      <c r="E192" s="17">
        <v>6</v>
      </c>
      <c r="F192" s="14">
        <v>35.08</v>
      </c>
      <c r="G192" s="14">
        <v>31.68</v>
      </c>
      <c r="H192" s="14">
        <v>28.28</v>
      </c>
      <c r="I192" s="14"/>
      <c r="J192" s="14">
        <v>43.15</v>
      </c>
      <c r="K192" s="14">
        <v>49.94</v>
      </c>
      <c r="L192" s="14">
        <v>60.93</v>
      </c>
      <c r="M192" s="54"/>
      <c r="N192" s="14">
        <v>70.640827908999995</v>
      </c>
      <c r="O192" s="31">
        <v>243.74348585999999</v>
      </c>
      <c r="P192" s="31" t="s">
        <v>13</v>
      </c>
      <c r="Q192" s="17" t="s">
        <v>16</v>
      </c>
      <c r="R192" s="38" t="s">
        <v>716</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351</v>
      </c>
      <c r="D193" s="16" t="s">
        <v>270</v>
      </c>
      <c r="E193" s="16">
        <v>9</v>
      </c>
      <c r="F193" s="15">
        <v>8.91</v>
      </c>
      <c r="G193" s="15">
        <v>8</v>
      </c>
      <c r="H193" s="15">
        <v>7.1</v>
      </c>
      <c r="I193" s="14"/>
      <c r="J193" s="15">
        <v>10.84</v>
      </c>
      <c r="K193" s="15">
        <v>12.64</v>
      </c>
      <c r="L193" s="15">
        <v>15.57</v>
      </c>
      <c r="M193" s="54"/>
      <c r="N193" s="15">
        <v>56.362490424000001</v>
      </c>
      <c r="O193" s="15">
        <v>10.584468856999999</v>
      </c>
      <c r="P193" s="15" t="s">
        <v>16</v>
      </c>
      <c r="Q193" s="16" t="s">
        <v>16</v>
      </c>
      <c r="R193" s="37" t="s">
        <v>717</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354</v>
      </c>
      <c r="D194" s="17" t="s">
        <v>271</v>
      </c>
      <c r="E194" s="17">
        <v>5</v>
      </c>
      <c r="F194" s="14">
        <v>13.16</v>
      </c>
      <c r="G194" s="14">
        <v>11.58</v>
      </c>
      <c r="H194" s="14">
        <v>10</v>
      </c>
      <c r="I194" s="14"/>
      <c r="J194" s="14">
        <v>17.260000000000002</v>
      </c>
      <c r="K194" s="14">
        <v>20.41</v>
      </c>
      <c r="L194" s="14">
        <v>25.52</v>
      </c>
      <c r="M194" s="54"/>
      <c r="N194" s="14">
        <v>53.390117789000001</v>
      </c>
      <c r="O194" s="31">
        <v>163.7665811</v>
      </c>
      <c r="P194" s="31" t="s">
        <v>13</v>
      </c>
      <c r="Q194" s="17" t="s">
        <v>16</v>
      </c>
      <c r="R194" s="38" t="s">
        <v>718</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272</v>
      </c>
      <c r="D195" s="16" t="s">
        <v>273</v>
      </c>
      <c r="E195" s="16">
        <v>9</v>
      </c>
      <c r="F195" s="15">
        <v>29.71</v>
      </c>
      <c r="G195" s="15">
        <v>27.05</v>
      </c>
      <c r="H195" s="15">
        <v>24.39</v>
      </c>
      <c r="I195" s="14"/>
      <c r="J195" s="15">
        <v>35.31</v>
      </c>
      <c r="K195" s="15">
        <v>40.619999999999997</v>
      </c>
      <c r="L195" s="15">
        <v>49.23</v>
      </c>
      <c r="M195" s="54"/>
      <c r="N195" s="15">
        <v>74.152011552000005</v>
      </c>
      <c r="O195" s="15">
        <v>444.18061047999998</v>
      </c>
      <c r="P195" s="15" t="s">
        <v>16</v>
      </c>
      <c r="Q195" s="16" t="s">
        <v>16</v>
      </c>
      <c r="R195" s="37" t="s">
        <v>719</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274</v>
      </c>
      <c r="D196" s="17" t="s">
        <v>275</v>
      </c>
      <c r="E196" s="17">
        <v>5</v>
      </c>
      <c r="F196" s="14">
        <v>7.24</v>
      </c>
      <c r="G196" s="14">
        <v>6.62</v>
      </c>
      <c r="H196" s="14">
        <v>6.01</v>
      </c>
      <c r="I196" s="14"/>
      <c r="J196" s="14">
        <v>9.0399999999999991</v>
      </c>
      <c r="K196" s="14">
        <v>10.26</v>
      </c>
      <c r="L196" s="14">
        <v>12.25</v>
      </c>
      <c r="M196" s="54"/>
      <c r="N196" s="14">
        <v>49.914132682999998</v>
      </c>
      <c r="O196" s="31">
        <v>7.8419353809999999</v>
      </c>
      <c r="P196" s="31" t="s">
        <v>13</v>
      </c>
      <c r="Q196" s="17" t="s">
        <v>16</v>
      </c>
      <c r="R196" s="38" t="s">
        <v>720</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274</v>
      </c>
      <c r="D197" s="16" t="s">
        <v>276</v>
      </c>
      <c r="E197" s="16">
        <v>6</v>
      </c>
      <c r="F197" s="15">
        <v>37.32</v>
      </c>
      <c r="G197" s="15">
        <v>33.950000000000003</v>
      </c>
      <c r="H197" s="15">
        <v>30.58</v>
      </c>
      <c r="I197" s="14"/>
      <c r="J197" s="15">
        <v>46.99</v>
      </c>
      <c r="K197" s="15">
        <v>53.72</v>
      </c>
      <c r="L197" s="15">
        <v>64.61</v>
      </c>
      <c r="M197" s="54"/>
      <c r="N197" s="15">
        <v>51.511807451000003</v>
      </c>
      <c r="O197" s="15">
        <v>57.843881048</v>
      </c>
      <c r="P197" s="15" t="s">
        <v>13</v>
      </c>
      <c r="Q197" s="16" t="s">
        <v>16</v>
      </c>
      <c r="R197" s="37" t="s">
        <v>721</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277</v>
      </c>
      <c r="D198" s="17" t="s">
        <v>509</v>
      </c>
      <c r="E198" s="17">
        <v>5</v>
      </c>
      <c r="F198" s="14">
        <v>12.85</v>
      </c>
      <c r="G198" s="14">
        <v>11.52</v>
      </c>
      <c r="H198" s="14">
        <v>10.199999999999999</v>
      </c>
      <c r="I198" s="14"/>
      <c r="J198" s="14">
        <v>16.7</v>
      </c>
      <c r="K198" s="14">
        <v>19.34</v>
      </c>
      <c r="L198" s="14">
        <v>23.61</v>
      </c>
      <c r="M198" s="54"/>
      <c r="N198" s="14">
        <v>52.522724574999998</v>
      </c>
      <c r="O198" s="31">
        <v>1.1299714286</v>
      </c>
      <c r="P198" s="31" t="s">
        <v>13</v>
      </c>
      <c r="Q198" s="17" t="s">
        <v>16</v>
      </c>
      <c r="R198" s="38" t="s">
        <v>722</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277</v>
      </c>
      <c r="D199" s="16" t="s">
        <v>395</v>
      </c>
      <c r="E199" s="16">
        <v>5</v>
      </c>
      <c r="F199" s="15">
        <v>13.89</v>
      </c>
      <c r="G199" s="15">
        <v>12.81</v>
      </c>
      <c r="H199" s="15">
        <v>11.73</v>
      </c>
      <c r="I199" s="14"/>
      <c r="J199" s="15">
        <v>17.079999999999998</v>
      </c>
      <c r="K199" s="15">
        <v>19.23</v>
      </c>
      <c r="L199" s="15">
        <v>22.71</v>
      </c>
      <c r="M199" s="54"/>
      <c r="N199" s="15">
        <v>52.807821666999999</v>
      </c>
      <c r="O199" s="15">
        <v>1.5780545237999999</v>
      </c>
      <c r="P199" s="15" t="s">
        <v>13</v>
      </c>
      <c r="Q199" s="16" t="s">
        <v>16</v>
      </c>
      <c r="R199" s="37" t="s">
        <v>723</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277</v>
      </c>
      <c r="D200" s="17" t="s">
        <v>278</v>
      </c>
      <c r="E200" s="17">
        <v>2</v>
      </c>
      <c r="F200" s="14">
        <v>26.74</v>
      </c>
      <c r="G200" s="14">
        <v>24.36</v>
      </c>
      <c r="H200" s="14">
        <v>21.98</v>
      </c>
      <c r="I200" s="14"/>
      <c r="J200" s="14">
        <v>27.16</v>
      </c>
      <c r="K200" s="14">
        <v>31.91</v>
      </c>
      <c r="L200" s="14">
        <v>39.6</v>
      </c>
      <c r="M200" s="54"/>
      <c r="N200" s="14">
        <v>48.946603070999998</v>
      </c>
      <c r="O200" s="31">
        <v>80.678489571</v>
      </c>
      <c r="P200" s="31" t="s">
        <v>13</v>
      </c>
      <c r="Q200" s="17" t="s">
        <v>13</v>
      </c>
      <c r="R200" s="38" t="s">
        <v>724</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279</v>
      </c>
      <c r="D201" s="16" t="s">
        <v>280</v>
      </c>
      <c r="E201" s="16">
        <v>1</v>
      </c>
      <c r="F201" s="15">
        <v>15.53</v>
      </c>
      <c r="G201" s="15">
        <v>13.27</v>
      </c>
      <c r="H201" s="15">
        <v>11.02</v>
      </c>
      <c r="I201" s="14"/>
      <c r="J201" s="15">
        <v>16.059999999999999</v>
      </c>
      <c r="K201" s="15">
        <v>20.56</v>
      </c>
      <c r="L201" s="15">
        <v>27.85</v>
      </c>
      <c r="M201" s="54"/>
      <c r="N201" s="15">
        <v>49.657267603999998</v>
      </c>
      <c r="O201" s="15">
        <v>30.707551761999998</v>
      </c>
      <c r="P201" s="15" t="s">
        <v>13</v>
      </c>
      <c r="Q201" s="16" t="s">
        <v>13</v>
      </c>
      <c r="R201" s="37" t="s">
        <v>725</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478</v>
      </c>
      <c r="D202" s="17" t="s">
        <v>479</v>
      </c>
      <c r="E202" s="17">
        <v>3</v>
      </c>
      <c r="F202" s="14">
        <v>4.72</v>
      </c>
      <c r="G202" s="14">
        <v>4.43</v>
      </c>
      <c r="H202" s="14">
        <v>4.1500000000000004</v>
      </c>
      <c r="I202" s="14"/>
      <c r="J202" s="14">
        <v>5.55</v>
      </c>
      <c r="K202" s="14">
        <v>6.11</v>
      </c>
      <c r="L202" s="14">
        <v>7.02</v>
      </c>
      <c r="M202" s="54"/>
      <c r="N202" s="14">
        <v>48.451103859</v>
      </c>
      <c r="O202" s="31">
        <v>1.9122654762</v>
      </c>
      <c r="P202" s="31" t="s">
        <v>13</v>
      </c>
      <c r="Q202" s="17" t="s">
        <v>16</v>
      </c>
      <c r="R202" s="38" t="s">
        <v>726</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451</v>
      </c>
      <c r="D203" s="16" t="s">
        <v>452</v>
      </c>
      <c r="E203" s="16">
        <v>3</v>
      </c>
      <c r="F203" s="15">
        <v>4157.3599999999997</v>
      </c>
      <c r="G203" s="15">
        <v>2882.65</v>
      </c>
      <c r="H203" s="15">
        <v>1607.94</v>
      </c>
      <c r="I203" s="14"/>
      <c r="J203" s="15">
        <v>4800</v>
      </c>
      <c r="K203" s="15">
        <v>7349.41</v>
      </c>
      <c r="L203" s="15">
        <v>11474.68</v>
      </c>
      <c r="M203" s="54"/>
      <c r="N203" s="15">
        <v>36.521365404000001</v>
      </c>
      <c r="O203" s="15">
        <v>3.1573570457</v>
      </c>
      <c r="P203" s="15" t="s">
        <v>16</v>
      </c>
      <c r="Q203" s="16" t="s">
        <v>13</v>
      </c>
      <c r="R203" s="37" t="s">
        <v>727</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281</v>
      </c>
      <c r="D204" s="17" t="s">
        <v>282</v>
      </c>
      <c r="E204" s="17">
        <v>7</v>
      </c>
      <c r="F204" s="14">
        <v>11.69</v>
      </c>
      <c r="G204" s="14">
        <v>10.25</v>
      </c>
      <c r="H204" s="14">
        <v>8.82</v>
      </c>
      <c r="I204" s="14"/>
      <c r="J204" s="14">
        <v>14.14</v>
      </c>
      <c r="K204" s="14">
        <v>17</v>
      </c>
      <c r="L204" s="14">
        <v>21.62</v>
      </c>
      <c r="M204" s="54"/>
      <c r="N204" s="14">
        <v>62.776137919999996</v>
      </c>
      <c r="O204" s="31">
        <v>7.7118215713999998</v>
      </c>
      <c r="P204" s="31" t="s">
        <v>16</v>
      </c>
      <c r="Q204" s="17" t="s">
        <v>16</v>
      </c>
      <c r="R204" s="38" t="s">
        <v>728</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523</v>
      </c>
      <c r="D205" s="16" t="s">
        <v>524</v>
      </c>
      <c r="E205" s="16">
        <v>4</v>
      </c>
      <c r="F205" s="15">
        <v>10.84</v>
      </c>
      <c r="G205" s="15">
        <v>9.0299999999999994</v>
      </c>
      <c r="H205" s="15">
        <v>7.22</v>
      </c>
      <c r="I205" s="14"/>
      <c r="J205" s="15">
        <v>14.03</v>
      </c>
      <c r="K205" s="15">
        <v>17.64</v>
      </c>
      <c r="L205" s="15">
        <v>23.49</v>
      </c>
      <c r="M205" s="54"/>
      <c r="N205" s="15">
        <v>56.153667632000001</v>
      </c>
      <c r="O205" s="15">
        <v>1.2233707076</v>
      </c>
      <c r="P205" s="15" t="s">
        <v>13</v>
      </c>
      <c r="Q205" s="16" t="s">
        <v>16</v>
      </c>
      <c r="R205" s="37" t="s">
        <v>729</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283</v>
      </c>
      <c r="D206" s="17" t="s">
        <v>284</v>
      </c>
      <c r="E206" s="17">
        <v>2</v>
      </c>
      <c r="F206" s="14">
        <v>4.5999999999999996</v>
      </c>
      <c r="G206" s="14">
        <v>3.32</v>
      </c>
      <c r="H206" s="14">
        <v>2.04</v>
      </c>
      <c r="I206" s="14"/>
      <c r="J206" s="14">
        <v>4.8499999999999996</v>
      </c>
      <c r="K206" s="14">
        <v>7.4</v>
      </c>
      <c r="L206" s="14">
        <v>11.53</v>
      </c>
      <c r="M206" s="54"/>
      <c r="N206" s="14">
        <v>21.243678173999999</v>
      </c>
      <c r="O206" s="31">
        <v>100.16228</v>
      </c>
      <c r="P206" s="31" t="s">
        <v>13</v>
      </c>
      <c r="Q206" s="17" t="s">
        <v>13</v>
      </c>
      <c r="R206" s="38" t="s">
        <v>730</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285</v>
      </c>
      <c r="D207" s="16" t="s">
        <v>286</v>
      </c>
      <c r="E207" s="16">
        <v>3</v>
      </c>
      <c r="F207" s="15">
        <v>7.41</v>
      </c>
      <c r="G207" s="15">
        <v>5.74</v>
      </c>
      <c r="H207" s="15">
        <v>4.07</v>
      </c>
      <c r="I207" s="14"/>
      <c r="J207" s="15">
        <v>7.88</v>
      </c>
      <c r="K207" s="15">
        <v>11.21</v>
      </c>
      <c r="L207" s="15">
        <v>16.61</v>
      </c>
      <c r="M207" s="54"/>
      <c r="N207" s="15">
        <v>45.620148899</v>
      </c>
      <c r="O207" s="15">
        <v>21.391508475999998</v>
      </c>
      <c r="P207" s="15" t="s">
        <v>13</v>
      </c>
      <c r="Q207" s="16" t="s">
        <v>13</v>
      </c>
      <c r="R207" s="37" t="s">
        <v>731</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453</v>
      </c>
      <c r="D208" s="17" t="s">
        <v>287</v>
      </c>
      <c r="E208" s="17">
        <v>0</v>
      </c>
      <c r="F208" s="14">
        <v>12.6</v>
      </c>
      <c r="G208" s="14">
        <v>10.46</v>
      </c>
      <c r="H208" s="14">
        <v>8.33</v>
      </c>
      <c r="I208" s="14"/>
      <c r="J208" s="14">
        <v>12.89</v>
      </c>
      <c r="K208" s="14">
        <v>17.149999999999999</v>
      </c>
      <c r="L208" s="14">
        <v>24.05</v>
      </c>
      <c r="M208" s="54"/>
      <c r="N208" s="14">
        <v>9.9618885436000006</v>
      </c>
      <c r="O208" s="31">
        <v>51.702965714000001</v>
      </c>
      <c r="P208" s="31" t="s">
        <v>13</v>
      </c>
      <c r="Q208" s="17" t="s">
        <v>13</v>
      </c>
      <c r="R208" s="38" t="s">
        <v>732</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288</v>
      </c>
      <c r="D209" s="16" t="s">
        <v>289</v>
      </c>
      <c r="E209" s="16">
        <v>7</v>
      </c>
      <c r="F209" s="15">
        <v>19.93</v>
      </c>
      <c r="G209" s="15">
        <v>18.57</v>
      </c>
      <c r="H209" s="15">
        <v>17.21</v>
      </c>
      <c r="I209" s="14"/>
      <c r="J209" s="15">
        <v>20.95</v>
      </c>
      <c r="K209" s="15">
        <v>23.66</v>
      </c>
      <c r="L209" s="15">
        <v>28.05</v>
      </c>
      <c r="M209" s="54"/>
      <c r="N209" s="15">
        <v>75.146360715</v>
      </c>
      <c r="O209" s="15">
        <v>102.10796757</v>
      </c>
      <c r="P209" s="15" t="s">
        <v>13</v>
      </c>
      <c r="Q209" s="16" t="s">
        <v>16</v>
      </c>
      <c r="R209" s="37" t="s">
        <v>733</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454</v>
      </c>
      <c r="D210" s="17" t="s">
        <v>455</v>
      </c>
      <c r="E210" s="17">
        <v>6</v>
      </c>
      <c r="F210" s="14">
        <v>55.74</v>
      </c>
      <c r="G210" s="14">
        <v>45.94</v>
      </c>
      <c r="H210" s="14">
        <v>36.14</v>
      </c>
      <c r="I210" s="14"/>
      <c r="J210" s="14">
        <v>79.27</v>
      </c>
      <c r="K210" s="14">
        <v>98.86</v>
      </c>
      <c r="L210" s="14">
        <v>130.56</v>
      </c>
      <c r="M210" s="54"/>
      <c r="N210" s="14">
        <v>62.749115027999999</v>
      </c>
      <c r="O210" s="31">
        <v>6.9443253285999997</v>
      </c>
      <c r="P210" s="31" t="s">
        <v>13</v>
      </c>
      <c r="Q210" s="17" t="s">
        <v>16</v>
      </c>
      <c r="R210" s="38" t="s">
        <v>734</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367</v>
      </c>
      <c r="D211" s="16" t="s">
        <v>290</v>
      </c>
      <c r="E211" s="16">
        <v>3</v>
      </c>
      <c r="F211" s="15">
        <v>7.25</v>
      </c>
      <c r="G211" s="15">
        <v>4.8600000000000003</v>
      </c>
      <c r="H211" s="15">
        <v>2.4700000000000002</v>
      </c>
      <c r="I211" s="14"/>
      <c r="J211" s="15">
        <v>7.71</v>
      </c>
      <c r="K211" s="15">
        <v>12.48</v>
      </c>
      <c r="L211" s="15">
        <v>20.2</v>
      </c>
      <c r="M211" s="54"/>
      <c r="N211" s="15">
        <v>45.121494996999999</v>
      </c>
      <c r="O211" s="15">
        <v>26.232115233000002</v>
      </c>
      <c r="P211" s="15" t="s">
        <v>13</v>
      </c>
      <c r="Q211" s="16" t="s">
        <v>13</v>
      </c>
      <c r="R211" s="37" t="s">
        <v>735</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291</v>
      </c>
      <c r="D212" s="17" t="s">
        <v>292</v>
      </c>
      <c r="E212" s="17">
        <v>2</v>
      </c>
      <c r="F212" s="14">
        <v>40.409999999999997</v>
      </c>
      <c r="G212" s="14">
        <v>34.24</v>
      </c>
      <c r="H212" s="14">
        <v>28.08</v>
      </c>
      <c r="I212" s="14"/>
      <c r="J212" s="14">
        <v>41.21</v>
      </c>
      <c r="K212" s="14">
        <v>53.53</v>
      </c>
      <c r="L212" s="14">
        <v>73.47</v>
      </c>
      <c r="M212" s="54"/>
      <c r="N212" s="14">
        <v>43.699700266000001</v>
      </c>
      <c r="O212" s="31">
        <v>258.22528585999999</v>
      </c>
      <c r="P212" s="31" t="s">
        <v>13</v>
      </c>
      <c r="Q212" s="17" t="s">
        <v>13</v>
      </c>
      <c r="R212" s="38" t="s">
        <v>736</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510</v>
      </c>
      <c r="D213" s="16" t="s">
        <v>511</v>
      </c>
      <c r="E213" s="16">
        <v>6</v>
      </c>
      <c r="F213" s="15">
        <v>4.2300000000000004</v>
      </c>
      <c r="G213" s="15">
        <v>3.79</v>
      </c>
      <c r="H213" s="15">
        <v>3.35</v>
      </c>
      <c r="I213" s="14"/>
      <c r="J213" s="15">
        <v>4.8600000000000003</v>
      </c>
      <c r="K213" s="15">
        <v>5.73</v>
      </c>
      <c r="L213" s="15">
        <v>7.14</v>
      </c>
      <c r="M213" s="54"/>
      <c r="N213" s="15">
        <v>73.500041452000005</v>
      </c>
      <c r="O213" s="15">
        <v>1.8517942381000001</v>
      </c>
      <c r="P213" s="15" t="s">
        <v>13</v>
      </c>
      <c r="Q213" s="16" t="s">
        <v>16</v>
      </c>
      <c r="R213" s="37" t="s">
        <v>737</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293</v>
      </c>
      <c r="D214" s="17" t="s">
        <v>525</v>
      </c>
      <c r="E214" s="17">
        <v>9</v>
      </c>
      <c r="F214" s="14">
        <v>13.25</v>
      </c>
      <c r="G214" s="14">
        <v>12.63</v>
      </c>
      <c r="H214" s="14">
        <v>12.01</v>
      </c>
      <c r="I214" s="14"/>
      <c r="J214" s="14">
        <v>14.55</v>
      </c>
      <c r="K214" s="14">
        <v>15.78</v>
      </c>
      <c r="L214" s="14">
        <v>17.79</v>
      </c>
      <c r="M214" s="54"/>
      <c r="N214" s="14">
        <v>59.224937842999999</v>
      </c>
      <c r="O214" s="31">
        <v>1.2321747142999999</v>
      </c>
      <c r="P214" s="31" t="s">
        <v>16</v>
      </c>
      <c r="Q214" s="17" t="s">
        <v>16</v>
      </c>
      <c r="R214" s="38" t="s">
        <v>738</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293</v>
      </c>
      <c r="D215" s="16" t="s">
        <v>294</v>
      </c>
      <c r="E215" s="16">
        <v>9</v>
      </c>
      <c r="F215" s="15">
        <v>13.42</v>
      </c>
      <c r="G215" s="15">
        <v>12.73</v>
      </c>
      <c r="H215" s="15">
        <v>12.04</v>
      </c>
      <c r="I215" s="14"/>
      <c r="J215" s="15">
        <v>14.95</v>
      </c>
      <c r="K215" s="15">
        <v>16.32</v>
      </c>
      <c r="L215" s="15">
        <v>18.53</v>
      </c>
      <c r="M215" s="54"/>
      <c r="N215" s="15">
        <v>61.274063304000002</v>
      </c>
      <c r="O215" s="15">
        <v>1.9028450476000001</v>
      </c>
      <c r="P215" s="15" t="s">
        <v>16</v>
      </c>
      <c r="Q215" s="16" t="s">
        <v>16</v>
      </c>
      <c r="R215" s="37" t="s">
        <v>739</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293</v>
      </c>
      <c r="D216" s="17" t="s">
        <v>295</v>
      </c>
      <c r="E216" s="17">
        <v>10</v>
      </c>
      <c r="F216" s="14">
        <v>40.03</v>
      </c>
      <c r="G216" s="14">
        <v>37.99</v>
      </c>
      <c r="H216" s="14">
        <v>35.96</v>
      </c>
      <c r="I216" s="14"/>
      <c r="J216" s="14">
        <v>44.49</v>
      </c>
      <c r="K216" s="14">
        <v>48.55</v>
      </c>
      <c r="L216" s="14">
        <v>55.13</v>
      </c>
      <c r="M216" s="54"/>
      <c r="N216" s="14">
        <v>69.583396828000005</v>
      </c>
      <c r="O216" s="31">
        <v>57.724115762000004</v>
      </c>
      <c r="P216" s="31" t="s">
        <v>16</v>
      </c>
      <c r="Q216" s="17" t="s">
        <v>16</v>
      </c>
      <c r="R216" s="38" t="s">
        <v>740</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296</v>
      </c>
      <c r="D217" s="16" t="s">
        <v>297</v>
      </c>
      <c r="E217" s="16">
        <v>7</v>
      </c>
      <c r="F217" s="15">
        <v>280.3</v>
      </c>
      <c r="G217" s="15">
        <v>248.76</v>
      </c>
      <c r="H217" s="15">
        <v>217.22</v>
      </c>
      <c r="I217" s="14"/>
      <c r="J217" s="15">
        <v>308.02999999999997</v>
      </c>
      <c r="K217" s="15">
        <v>371.1</v>
      </c>
      <c r="L217" s="15">
        <v>473.17</v>
      </c>
      <c r="M217" s="54"/>
      <c r="N217" s="15">
        <v>49.553798084999997</v>
      </c>
      <c r="O217" s="15">
        <v>26.047899468000001</v>
      </c>
      <c r="P217" s="15" t="s">
        <v>16</v>
      </c>
      <c r="Q217" s="16" t="s">
        <v>16</v>
      </c>
      <c r="R217" s="37" t="s">
        <v>741</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512</v>
      </c>
      <c r="D218" s="17" t="s">
        <v>513</v>
      </c>
      <c r="E218" s="17">
        <v>4</v>
      </c>
      <c r="F218" s="14">
        <v>4.66</v>
      </c>
      <c r="G218" s="14">
        <v>4.04</v>
      </c>
      <c r="H218" s="14">
        <v>3.42</v>
      </c>
      <c r="I218" s="14"/>
      <c r="J218" s="14">
        <v>6.06</v>
      </c>
      <c r="K218" s="14">
        <v>7.29</v>
      </c>
      <c r="L218" s="14">
        <v>9.3000000000000007</v>
      </c>
      <c r="M218" s="54"/>
      <c r="N218" s="14">
        <v>52.723342807999998</v>
      </c>
      <c r="O218" s="31">
        <v>1.9818030951999999</v>
      </c>
      <c r="P218" s="31" t="s">
        <v>13</v>
      </c>
      <c r="Q218" s="17" t="s">
        <v>16</v>
      </c>
      <c r="R218" s="38" t="s">
        <v>742</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298</v>
      </c>
      <c r="D219" s="16" t="s">
        <v>299</v>
      </c>
      <c r="E219" s="16">
        <v>2</v>
      </c>
      <c r="F219" s="15">
        <v>29.76</v>
      </c>
      <c r="G219" s="15">
        <v>25.67</v>
      </c>
      <c r="H219" s="15">
        <v>21.59</v>
      </c>
      <c r="I219" s="14"/>
      <c r="J219" s="15">
        <v>30.79</v>
      </c>
      <c r="K219" s="15">
        <v>38.950000000000003</v>
      </c>
      <c r="L219" s="15">
        <v>52.17</v>
      </c>
      <c r="M219" s="54"/>
      <c r="N219" s="15">
        <v>50.302644047999998</v>
      </c>
      <c r="O219" s="15">
        <v>4.8596208095</v>
      </c>
      <c r="P219" s="15" t="s">
        <v>13</v>
      </c>
      <c r="Q219" s="16" t="s">
        <v>13</v>
      </c>
      <c r="R219" s="37" t="s">
        <v>743</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300</v>
      </c>
      <c r="D220" s="17" t="s">
        <v>301</v>
      </c>
      <c r="E220" s="17">
        <v>9</v>
      </c>
      <c r="F220" s="14">
        <v>34</v>
      </c>
      <c r="G220" s="14">
        <v>31.13</v>
      </c>
      <c r="H220" s="14">
        <v>28.26</v>
      </c>
      <c r="I220" s="14"/>
      <c r="J220" s="14">
        <v>41.4</v>
      </c>
      <c r="K220" s="14">
        <v>47.13</v>
      </c>
      <c r="L220" s="14">
        <v>56.4</v>
      </c>
      <c r="M220" s="54"/>
      <c r="N220" s="14">
        <v>60.304371039999999</v>
      </c>
      <c r="O220" s="31">
        <v>174.75759966999999</v>
      </c>
      <c r="P220" s="31" t="s">
        <v>16</v>
      </c>
      <c r="Q220" s="17" t="s">
        <v>16</v>
      </c>
      <c r="R220" s="38" t="s">
        <v>744</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302</v>
      </c>
      <c r="D221" s="16" t="s">
        <v>303</v>
      </c>
      <c r="E221" s="16">
        <v>7</v>
      </c>
      <c r="F221" s="15">
        <v>36.74</v>
      </c>
      <c r="G221" s="15">
        <v>33.33</v>
      </c>
      <c r="H221" s="15">
        <v>29.93</v>
      </c>
      <c r="I221" s="14"/>
      <c r="J221" s="15">
        <v>37.94</v>
      </c>
      <c r="K221" s="15">
        <v>44.74</v>
      </c>
      <c r="L221" s="15">
        <v>55.75</v>
      </c>
      <c r="M221" s="54"/>
      <c r="N221" s="15">
        <v>75.028392796000006</v>
      </c>
      <c r="O221" s="15">
        <v>90.206041475999996</v>
      </c>
      <c r="P221" s="15" t="s">
        <v>16</v>
      </c>
      <c r="Q221" s="16" t="s">
        <v>16</v>
      </c>
      <c r="R221" s="37" t="s">
        <v>745</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304</v>
      </c>
      <c r="D222" s="17" t="s">
        <v>305</v>
      </c>
      <c r="E222" s="17">
        <v>1</v>
      </c>
      <c r="F222" s="14">
        <v>63.41</v>
      </c>
      <c r="G222" s="14">
        <v>58.18</v>
      </c>
      <c r="H222" s="14">
        <v>52.95</v>
      </c>
      <c r="I222" s="14"/>
      <c r="J222" s="14">
        <v>70.260000000000005</v>
      </c>
      <c r="K222" s="14">
        <v>80.709999999999994</v>
      </c>
      <c r="L222" s="14">
        <v>97.63</v>
      </c>
      <c r="M222" s="54"/>
      <c r="N222" s="14">
        <v>47.847335821999998</v>
      </c>
      <c r="O222" s="31">
        <v>60.652233514000002</v>
      </c>
      <c r="P222" s="31" t="s">
        <v>13</v>
      </c>
      <c r="Q222" s="17" t="s">
        <v>13</v>
      </c>
      <c r="R222" s="38" t="s">
        <v>746</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385</v>
      </c>
      <c r="D223" s="16" t="s">
        <v>386</v>
      </c>
      <c r="E223" s="16">
        <v>3</v>
      </c>
      <c r="F223" s="15">
        <v>175.38</v>
      </c>
      <c r="G223" s="15">
        <v>157.63999999999999</v>
      </c>
      <c r="H223" s="15">
        <v>139.91</v>
      </c>
      <c r="I223" s="14"/>
      <c r="J223" s="15">
        <v>179.36</v>
      </c>
      <c r="K223" s="15">
        <v>214.82</v>
      </c>
      <c r="L223" s="15">
        <v>272.22000000000003</v>
      </c>
      <c r="M223" s="54"/>
      <c r="N223" s="15">
        <v>44.742705911999998</v>
      </c>
      <c r="O223" s="15">
        <v>4.3497374081000002</v>
      </c>
      <c r="P223" s="15" t="s">
        <v>16</v>
      </c>
      <c r="Q223" s="16" t="s">
        <v>13</v>
      </c>
      <c r="R223" s="37" t="s">
        <v>747</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306</v>
      </c>
      <c r="D224" s="17" t="s">
        <v>307</v>
      </c>
      <c r="E224" s="17">
        <v>6</v>
      </c>
      <c r="F224" s="14">
        <v>22.29</v>
      </c>
      <c r="G224" s="14">
        <v>20.079999999999998</v>
      </c>
      <c r="H224" s="14">
        <v>17.87</v>
      </c>
      <c r="I224" s="14"/>
      <c r="J224" s="14">
        <v>28.05</v>
      </c>
      <c r="K224" s="14">
        <v>32.46</v>
      </c>
      <c r="L224" s="14">
        <v>39.61</v>
      </c>
      <c r="M224" s="54"/>
      <c r="N224" s="14">
        <v>58.165248638000001</v>
      </c>
      <c r="O224" s="31">
        <v>123.09516481</v>
      </c>
      <c r="P224" s="31" t="s">
        <v>13</v>
      </c>
      <c r="Q224" s="17" t="s">
        <v>16</v>
      </c>
      <c r="R224" s="38" t="s">
        <v>748</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308</v>
      </c>
      <c r="D225" s="16" t="s">
        <v>309</v>
      </c>
      <c r="E225" s="16">
        <v>6</v>
      </c>
      <c r="F225" s="15">
        <v>28.95</v>
      </c>
      <c r="G225" s="15">
        <v>25.5</v>
      </c>
      <c r="H225" s="15">
        <v>22.05</v>
      </c>
      <c r="I225" s="14"/>
      <c r="J225" s="15">
        <v>37.96</v>
      </c>
      <c r="K225" s="15">
        <v>44.85</v>
      </c>
      <c r="L225" s="15">
        <v>56.01</v>
      </c>
      <c r="M225" s="54"/>
      <c r="N225" s="15">
        <v>57.755319907999997</v>
      </c>
      <c r="O225" s="15">
        <v>154.51596952000003</v>
      </c>
      <c r="P225" s="15" t="s">
        <v>13</v>
      </c>
      <c r="Q225" s="16" t="s">
        <v>16</v>
      </c>
      <c r="R225" s="37" t="s">
        <v>749</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310</v>
      </c>
      <c r="D226" s="17" t="s">
        <v>311</v>
      </c>
      <c r="E226" s="17">
        <v>5</v>
      </c>
      <c r="F226" s="14">
        <v>15.02</v>
      </c>
      <c r="G226" s="14">
        <v>13.88</v>
      </c>
      <c r="H226" s="14">
        <v>12.75</v>
      </c>
      <c r="I226" s="14"/>
      <c r="J226" s="14">
        <v>17.68</v>
      </c>
      <c r="K226" s="14">
        <v>19.940000000000001</v>
      </c>
      <c r="L226" s="14">
        <v>23.6</v>
      </c>
      <c r="M226" s="54"/>
      <c r="N226" s="14">
        <v>57.272248912999999</v>
      </c>
      <c r="O226" s="31">
        <v>9.6980016190000011</v>
      </c>
      <c r="P226" s="31" t="s">
        <v>13</v>
      </c>
      <c r="Q226" s="17" t="s">
        <v>16</v>
      </c>
      <c r="R226" s="38" t="s">
        <v>750</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526</v>
      </c>
      <c r="D227" s="16" t="s">
        <v>527</v>
      </c>
      <c r="E227" s="16">
        <v>5</v>
      </c>
      <c r="F227" s="15">
        <v>4.17</v>
      </c>
      <c r="G227" s="15">
        <v>3.03</v>
      </c>
      <c r="H227" s="15">
        <v>1.89</v>
      </c>
      <c r="I227" s="14"/>
      <c r="J227" s="15">
        <v>7.53</v>
      </c>
      <c r="K227" s="15">
        <v>9.8000000000000007</v>
      </c>
      <c r="L227" s="15">
        <v>13.48</v>
      </c>
      <c r="M227" s="54"/>
      <c r="N227" s="15">
        <v>52.909455012000002</v>
      </c>
      <c r="O227" s="15">
        <v>1.2830128095</v>
      </c>
      <c r="P227" s="15" t="s">
        <v>13</v>
      </c>
      <c r="Q227" s="16" t="s">
        <v>16</v>
      </c>
      <c r="R227" s="37" t="s">
        <v>751</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312</v>
      </c>
      <c r="D228" s="17" t="s">
        <v>313</v>
      </c>
      <c r="E228" s="17">
        <v>9</v>
      </c>
      <c r="F228" s="14">
        <v>14.46</v>
      </c>
      <c r="G228" s="14">
        <v>12.77</v>
      </c>
      <c r="H228" s="14">
        <v>11.09</v>
      </c>
      <c r="I228" s="14"/>
      <c r="J228" s="14">
        <v>16.03</v>
      </c>
      <c r="K228" s="14">
        <v>19.39</v>
      </c>
      <c r="L228" s="14">
        <v>24.83</v>
      </c>
      <c r="M228" s="54"/>
      <c r="N228" s="14">
        <v>59.878994511000002</v>
      </c>
      <c r="O228" s="31">
        <v>12.605844999999999</v>
      </c>
      <c r="P228" s="31" t="s">
        <v>16</v>
      </c>
      <c r="Q228" s="17" t="s">
        <v>16</v>
      </c>
      <c r="R228" s="38" t="s">
        <v>752</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314</v>
      </c>
      <c r="D229" s="16" t="s">
        <v>315</v>
      </c>
      <c r="E229" s="16">
        <v>9</v>
      </c>
      <c r="F229" s="15">
        <v>26.2</v>
      </c>
      <c r="G229" s="15">
        <v>23.94</v>
      </c>
      <c r="H229" s="15">
        <v>21.68</v>
      </c>
      <c r="I229" s="14"/>
      <c r="J229" s="15">
        <v>30.81</v>
      </c>
      <c r="K229" s="15">
        <v>35.32</v>
      </c>
      <c r="L229" s="15">
        <v>42.62</v>
      </c>
      <c r="M229" s="54"/>
      <c r="N229" s="15">
        <v>66.330804864000001</v>
      </c>
      <c r="O229" s="15">
        <v>138.51333595</v>
      </c>
      <c r="P229" s="15" t="s">
        <v>16</v>
      </c>
      <c r="Q229" s="16" t="s">
        <v>16</v>
      </c>
      <c r="R229" s="37" t="s">
        <v>753</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316</v>
      </c>
      <c r="D230" s="17" t="s">
        <v>317</v>
      </c>
      <c r="E230" s="17">
        <v>6</v>
      </c>
      <c r="F230" s="14">
        <v>5.59</v>
      </c>
      <c r="G230" s="14">
        <v>4.78</v>
      </c>
      <c r="H230" s="14">
        <v>3.98</v>
      </c>
      <c r="I230" s="14"/>
      <c r="J230" s="14">
        <v>5.77</v>
      </c>
      <c r="K230" s="14">
        <v>7.37</v>
      </c>
      <c r="L230" s="14">
        <v>9.9700000000000006</v>
      </c>
      <c r="M230" s="54"/>
      <c r="N230" s="14">
        <v>38.572135396</v>
      </c>
      <c r="O230" s="31">
        <v>3.6779674762000001</v>
      </c>
      <c r="P230" s="31" t="s">
        <v>16</v>
      </c>
      <c r="Q230" s="17" t="s">
        <v>13</v>
      </c>
      <c r="R230" s="38" t="s">
        <v>754</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318</v>
      </c>
      <c r="D231" s="16" t="s">
        <v>319</v>
      </c>
      <c r="E231" s="16">
        <v>5</v>
      </c>
      <c r="F231" s="15">
        <v>59.71</v>
      </c>
      <c r="G231" s="15">
        <v>55.09</v>
      </c>
      <c r="H231" s="15">
        <v>50.47</v>
      </c>
      <c r="I231" s="14"/>
      <c r="J231" s="15">
        <v>71.989999999999995</v>
      </c>
      <c r="K231" s="15">
        <v>81.22</v>
      </c>
      <c r="L231" s="15">
        <v>96.17</v>
      </c>
      <c r="M231" s="54"/>
      <c r="N231" s="15">
        <v>51.338799094999999</v>
      </c>
      <c r="O231" s="15">
        <v>9.889842142900001</v>
      </c>
      <c r="P231" s="15" t="s">
        <v>13</v>
      </c>
      <c r="Q231" s="16" t="s">
        <v>16</v>
      </c>
      <c r="R231" s="37" t="s">
        <v>755</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320</v>
      </c>
      <c r="D232" s="17" t="s">
        <v>350</v>
      </c>
      <c r="E232" s="17">
        <v>3</v>
      </c>
      <c r="F232" s="14">
        <v>7.73</v>
      </c>
      <c r="G232" s="14">
        <v>6.23</v>
      </c>
      <c r="H232" s="14">
        <v>4.74</v>
      </c>
      <c r="I232" s="14"/>
      <c r="J232" s="14">
        <v>8.0399999999999991</v>
      </c>
      <c r="K232" s="14">
        <v>11.02</v>
      </c>
      <c r="L232" s="14">
        <v>15.85</v>
      </c>
      <c r="M232" s="54"/>
      <c r="N232" s="14">
        <v>31.545136855999999</v>
      </c>
      <c r="O232" s="31">
        <v>5.0712176190000005</v>
      </c>
      <c r="P232" s="31" t="s">
        <v>16</v>
      </c>
      <c r="Q232" s="17" t="s">
        <v>13</v>
      </c>
      <c r="R232" s="38" t="s">
        <v>756</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320</v>
      </c>
      <c r="D233" s="16" t="s">
        <v>321</v>
      </c>
      <c r="E233" s="16">
        <v>3</v>
      </c>
      <c r="F233" s="15">
        <v>8.56</v>
      </c>
      <c r="G233" s="15">
        <v>6.67</v>
      </c>
      <c r="H233" s="15">
        <v>4.79</v>
      </c>
      <c r="I233" s="14"/>
      <c r="J233" s="15">
        <v>8.8800000000000008</v>
      </c>
      <c r="K233" s="15">
        <v>12.64</v>
      </c>
      <c r="L233" s="15">
        <v>18.739999999999998</v>
      </c>
      <c r="M233" s="54"/>
      <c r="N233" s="15">
        <v>31.944660588000001</v>
      </c>
      <c r="O233" s="15">
        <v>132.93462009999999</v>
      </c>
      <c r="P233" s="15" t="s">
        <v>16</v>
      </c>
      <c r="Q233" s="16" t="s">
        <v>13</v>
      </c>
      <c r="R233" s="37" t="s">
        <v>757</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322</v>
      </c>
      <c r="D234" s="17" t="s">
        <v>323</v>
      </c>
      <c r="E234" s="17">
        <v>5</v>
      </c>
      <c r="F234" s="14">
        <v>77.72</v>
      </c>
      <c r="G234" s="14">
        <v>72.87</v>
      </c>
      <c r="H234" s="14">
        <v>68.02</v>
      </c>
      <c r="I234" s="14"/>
      <c r="J234" s="14">
        <v>79.319999999999993</v>
      </c>
      <c r="K234" s="14">
        <v>89.01</v>
      </c>
      <c r="L234" s="14">
        <v>104.7</v>
      </c>
      <c r="M234" s="54"/>
      <c r="N234" s="14">
        <v>42.133206100000002</v>
      </c>
      <c r="O234" s="31">
        <v>1432.997623</v>
      </c>
      <c r="P234" s="31" t="s">
        <v>16</v>
      </c>
      <c r="Q234" s="17" t="s">
        <v>13</v>
      </c>
      <c r="R234" s="38" t="s">
        <v>758</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324</v>
      </c>
      <c r="D235" s="16" t="s">
        <v>325</v>
      </c>
      <c r="E235" s="16">
        <v>5</v>
      </c>
      <c r="F235" s="15">
        <v>17.3</v>
      </c>
      <c r="G235" s="15">
        <v>15.61</v>
      </c>
      <c r="H235" s="15">
        <v>13.92</v>
      </c>
      <c r="I235" s="14"/>
      <c r="J235" s="15">
        <v>21.97</v>
      </c>
      <c r="K235" s="15">
        <v>25.34</v>
      </c>
      <c r="L235" s="15">
        <v>30.8</v>
      </c>
      <c r="M235" s="54"/>
      <c r="N235" s="15">
        <v>55.621282559000001</v>
      </c>
      <c r="O235" s="15">
        <v>4.8083492857000003</v>
      </c>
      <c r="P235" s="15" t="s">
        <v>13</v>
      </c>
      <c r="Q235" s="16" t="s">
        <v>16</v>
      </c>
      <c r="R235" s="37" t="s">
        <v>759</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326</v>
      </c>
      <c r="D236" s="17" t="s">
        <v>327</v>
      </c>
      <c r="E236" s="17">
        <v>2</v>
      </c>
      <c r="F236" s="14">
        <v>2.76</v>
      </c>
      <c r="G236" s="14">
        <v>2.15</v>
      </c>
      <c r="H236" s="14">
        <v>1.54</v>
      </c>
      <c r="I236" s="14"/>
      <c r="J236" s="14">
        <v>2.85</v>
      </c>
      <c r="K236" s="14">
        <v>4.0599999999999996</v>
      </c>
      <c r="L236" s="14">
        <v>6.02</v>
      </c>
      <c r="M236" s="54"/>
      <c r="N236" s="14">
        <v>43.853882521000003</v>
      </c>
      <c r="O236" s="31">
        <v>34.635023619000002</v>
      </c>
      <c r="P236" s="31" t="s">
        <v>13</v>
      </c>
      <c r="Q236" s="17" t="s">
        <v>13</v>
      </c>
      <c r="R236" s="38" t="s">
        <v>760</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328</v>
      </c>
      <c r="D237" s="16" t="s">
        <v>329</v>
      </c>
      <c r="E237" s="16">
        <v>9</v>
      </c>
      <c r="F237" s="15">
        <v>29.41</v>
      </c>
      <c r="G237" s="15">
        <v>27.39</v>
      </c>
      <c r="H237" s="15">
        <v>25.38</v>
      </c>
      <c r="I237" s="14"/>
      <c r="J237" s="15">
        <v>33.65</v>
      </c>
      <c r="K237" s="15">
        <v>37.67</v>
      </c>
      <c r="L237" s="15">
        <v>44.19</v>
      </c>
      <c r="M237" s="54"/>
      <c r="N237" s="15">
        <v>58.310331849999997</v>
      </c>
      <c r="O237" s="15">
        <v>239.05535542999999</v>
      </c>
      <c r="P237" s="15" t="s">
        <v>16</v>
      </c>
      <c r="Q237" s="16" t="s">
        <v>16</v>
      </c>
      <c r="R237" s="37" t="s">
        <v>761</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528</v>
      </c>
      <c r="D238" s="17" t="s">
        <v>529</v>
      </c>
      <c r="E238" s="17">
        <v>9</v>
      </c>
      <c r="F238" s="14">
        <v>91.33</v>
      </c>
      <c r="G238" s="14">
        <v>85.58</v>
      </c>
      <c r="H238" s="14">
        <v>79.83</v>
      </c>
      <c r="I238" s="14"/>
      <c r="J238" s="14">
        <v>94.21</v>
      </c>
      <c r="K238" s="14">
        <v>105.7</v>
      </c>
      <c r="L238" s="14">
        <v>124.29</v>
      </c>
      <c r="M238" s="54"/>
      <c r="N238" s="14">
        <v>80.226586069999996</v>
      </c>
      <c r="O238" s="31">
        <v>1.4330525004999999</v>
      </c>
      <c r="P238" s="31" t="s">
        <v>16</v>
      </c>
      <c r="Q238" s="17" t="s">
        <v>16</v>
      </c>
      <c r="R238" s="38" t="s">
        <v>762</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330</v>
      </c>
      <c r="D239" s="16" t="s">
        <v>331</v>
      </c>
      <c r="E239" s="16">
        <v>10</v>
      </c>
      <c r="F239" s="15">
        <v>13.36</v>
      </c>
      <c r="G239" s="15">
        <v>12.25</v>
      </c>
      <c r="H239" s="15">
        <v>11.15</v>
      </c>
      <c r="I239" s="14"/>
      <c r="J239" s="15">
        <v>15.56</v>
      </c>
      <c r="K239" s="15">
        <v>17.760000000000002</v>
      </c>
      <c r="L239" s="15">
        <v>21.32</v>
      </c>
      <c r="M239" s="54"/>
      <c r="N239" s="15">
        <v>58.022846082999997</v>
      </c>
      <c r="O239" s="15">
        <v>8.9350320952000004</v>
      </c>
      <c r="P239" s="15" t="s">
        <v>16</v>
      </c>
      <c r="Q239" s="16" t="s">
        <v>16</v>
      </c>
      <c r="R239" s="37" t="s">
        <v>763</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332</v>
      </c>
      <c r="D240" s="17" t="s">
        <v>333</v>
      </c>
      <c r="E240" s="17">
        <v>6</v>
      </c>
      <c r="F240" s="14">
        <v>22.6</v>
      </c>
      <c r="G240" s="14">
        <v>18.760000000000002</v>
      </c>
      <c r="H240" s="14">
        <v>14.93</v>
      </c>
      <c r="I240" s="14"/>
      <c r="J240" s="14">
        <v>32.44</v>
      </c>
      <c r="K240" s="14">
        <v>40.1</v>
      </c>
      <c r="L240" s="14">
        <v>52.5</v>
      </c>
      <c r="M240" s="54"/>
      <c r="N240" s="14">
        <v>58.563352152</v>
      </c>
      <c r="O240" s="31">
        <v>62.534730142999997</v>
      </c>
      <c r="P240" s="31" t="s">
        <v>13</v>
      </c>
      <c r="Q240" s="17" t="s">
        <v>16</v>
      </c>
      <c r="R240" s="38" t="s">
        <v>764</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486</v>
      </c>
      <c r="D241" s="16" t="s">
        <v>487</v>
      </c>
      <c r="E241" s="16">
        <v>0</v>
      </c>
      <c r="F241" s="15">
        <v>0.62</v>
      </c>
      <c r="G241" s="15">
        <v>0.23</v>
      </c>
      <c r="H241" s="15">
        <v>-0.14000000000000001</v>
      </c>
      <c r="I241" s="14"/>
      <c r="J241" s="15">
        <v>0.68</v>
      </c>
      <c r="K241" s="15">
        <v>1.44</v>
      </c>
      <c r="L241" s="15">
        <v>2.68</v>
      </c>
      <c r="M241" s="54"/>
      <c r="N241" s="15">
        <v>19.523916739000001</v>
      </c>
      <c r="O241" s="15">
        <v>3.0036991904999999</v>
      </c>
      <c r="P241" s="15" t="s">
        <v>13</v>
      </c>
      <c r="Q241" s="16" t="s">
        <v>13</v>
      </c>
      <c r="R241" s="37" t="s">
        <v>765</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334</v>
      </c>
      <c r="D242" s="17" t="s">
        <v>335</v>
      </c>
      <c r="E242" s="17">
        <v>2</v>
      </c>
      <c r="F242" s="14">
        <v>13.87</v>
      </c>
      <c r="G242" s="14">
        <v>12.04</v>
      </c>
      <c r="H242" s="14">
        <v>10.220000000000001</v>
      </c>
      <c r="I242" s="14"/>
      <c r="J242" s="14">
        <v>14.08</v>
      </c>
      <c r="K242" s="14">
        <v>17.72</v>
      </c>
      <c r="L242" s="14">
        <v>23.62</v>
      </c>
      <c r="M242" s="54"/>
      <c r="N242" s="14">
        <v>31.814474248</v>
      </c>
      <c r="O242" s="31">
        <v>17.488440142999998</v>
      </c>
      <c r="P242" s="31" t="s">
        <v>13</v>
      </c>
      <c r="Q242" s="17" t="s">
        <v>13</v>
      </c>
      <c r="R242" s="38" t="s">
        <v>766</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336</v>
      </c>
      <c r="D243" s="16" t="s">
        <v>337</v>
      </c>
      <c r="E243" s="16">
        <v>8</v>
      </c>
      <c r="F243" s="15">
        <v>45.91</v>
      </c>
      <c r="G243" s="15">
        <v>42.19</v>
      </c>
      <c r="H243" s="15">
        <v>38.479999999999997</v>
      </c>
      <c r="I243" s="14"/>
      <c r="J243" s="15">
        <v>53.21</v>
      </c>
      <c r="K243" s="15">
        <v>60.63</v>
      </c>
      <c r="L243" s="15">
        <v>72.66</v>
      </c>
      <c r="M243" s="54"/>
      <c r="N243" s="15">
        <v>62.494032294</v>
      </c>
      <c r="O243" s="15">
        <v>346.65918281</v>
      </c>
      <c r="P243" s="15" t="s">
        <v>16</v>
      </c>
      <c r="Q243" s="16" t="s">
        <v>16</v>
      </c>
      <c r="R243" s="37" t="s">
        <v>767</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456</v>
      </c>
      <c r="D244" s="17" t="s">
        <v>457</v>
      </c>
      <c r="E244" s="17">
        <v>3</v>
      </c>
      <c r="F244" s="14">
        <v>2750</v>
      </c>
      <c r="G244" s="14">
        <v>1859.24</v>
      </c>
      <c r="H244" s="14">
        <v>968.48</v>
      </c>
      <c r="I244" s="14"/>
      <c r="J244" s="14">
        <v>3141.55</v>
      </c>
      <c r="K244" s="14">
        <v>4923.0600000000004</v>
      </c>
      <c r="L244" s="14">
        <v>7805.77</v>
      </c>
      <c r="M244" s="54"/>
      <c r="N244" s="14">
        <v>39.207696073999998</v>
      </c>
      <c r="O244" s="31">
        <v>4.6607798738000001</v>
      </c>
      <c r="P244" s="31" t="s">
        <v>16</v>
      </c>
      <c r="Q244" s="17" t="s">
        <v>13</v>
      </c>
      <c r="R244" s="38" t="s">
        <v>768</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338</v>
      </c>
      <c r="D245" s="16" t="s">
        <v>339</v>
      </c>
      <c r="E245" s="16">
        <v>6</v>
      </c>
      <c r="F245" s="15">
        <v>7.92</v>
      </c>
      <c r="G245" s="15">
        <v>7.26</v>
      </c>
      <c r="H245" s="15">
        <v>6.6</v>
      </c>
      <c r="I245" s="14"/>
      <c r="J245" s="15">
        <v>9.4499999999999993</v>
      </c>
      <c r="K245" s="15">
        <v>10.76</v>
      </c>
      <c r="L245" s="15">
        <v>12.88</v>
      </c>
      <c r="M245" s="54"/>
      <c r="N245" s="15">
        <v>64.252470450000004</v>
      </c>
      <c r="O245" s="15">
        <v>2.7846922380999999</v>
      </c>
      <c r="P245" s="15" t="s">
        <v>13</v>
      </c>
      <c r="Q245" s="16" t="s">
        <v>16</v>
      </c>
      <c r="R245" s="37" t="s">
        <v>769</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340</v>
      </c>
      <c r="D246" s="17" t="s">
        <v>341</v>
      </c>
      <c r="E246" s="17">
        <v>7</v>
      </c>
      <c r="F246" s="14" t="s">
        <v>29</v>
      </c>
      <c r="G246" s="14" t="s">
        <v>29</v>
      </c>
      <c r="H246" s="14" t="s">
        <v>29</v>
      </c>
      <c r="I246" s="14"/>
      <c r="J246" s="14" t="s">
        <v>29</v>
      </c>
      <c r="K246" s="14" t="s">
        <v>29</v>
      </c>
      <c r="L246" s="14" t="s">
        <v>29</v>
      </c>
      <c r="M246" s="54"/>
      <c r="N246" s="14" t="s">
        <v>29</v>
      </c>
      <c r="O246" s="31" t="s">
        <v>29</v>
      </c>
      <c r="P246" s="31" t="s">
        <v>29</v>
      </c>
      <c r="Q246" s="17" t="s">
        <v>29</v>
      </c>
      <c r="R246" s="38" t="s">
        <v>30</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342</v>
      </c>
      <c r="D247" s="16" t="s">
        <v>343</v>
      </c>
      <c r="E247" s="16">
        <v>6</v>
      </c>
      <c r="F247" s="15">
        <v>8.8699999999999992</v>
      </c>
      <c r="G247" s="15">
        <v>7.11</v>
      </c>
      <c r="H247" s="15">
        <v>5.35</v>
      </c>
      <c r="I247" s="14"/>
      <c r="J247" s="15">
        <v>13.53</v>
      </c>
      <c r="K247" s="15">
        <v>17.04</v>
      </c>
      <c r="L247" s="15">
        <v>22.72</v>
      </c>
      <c r="M247" s="54"/>
      <c r="N247" s="15">
        <v>56.142386582</v>
      </c>
      <c r="O247" s="15">
        <v>32.897699142999997</v>
      </c>
      <c r="P247" s="15" t="s">
        <v>13</v>
      </c>
      <c r="Q247" s="16" t="s">
        <v>16</v>
      </c>
      <c r="R247" s="37" t="s">
        <v>770</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492</v>
      </c>
      <c r="D248" s="17" t="s">
        <v>493</v>
      </c>
      <c r="E248" s="17">
        <v>2</v>
      </c>
      <c r="F248" s="14">
        <v>102.17</v>
      </c>
      <c r="G248" s="14">
        <v>91.63</v>
      </c>
      <c r="H248" s="14">
        <v>81.09</v>
      </c>
      <c r="I248" s="14"/>
      <c r="J248" s="14">
        <v>103.26</v>
      </c>
      <c r="K248" s="14">
        <v>124.33</v>
      </c>
      <c r="L248" s="14">
        <v>158.43</v>
      </c>
      <c r="M248" s="54"/>
      <c r="N248" s="14">
        <v>46.667235792</v>
      </c>
      <c r="O248" s="31">
        <v>2.6261977738</v>
      </c>
      <c r="P248" s="31" t="s">
        <v>13</v>
      </c>
      <c r="Q248" s="17" t="s">
        <v>13</v>
      </c>
      <c r="R248" s="38" t="s">
        <v>771</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772</v>
      </c>
      <c r="D249" s="16" t="s">
        <v>773</v>
      </c>
      <c r="E249" s="16">
        <v>9</v>
      </c>
      <c r="F249" s="15">
        <v>176.05</v>
      </c>
      <c r="G249" s="15">
        <v>166.11</v>
      </c>
      <c r="H249" s="15">
        <v>156.18</v>
      </c>
      <c r="I249" s="14"/>
      <c r="J249" s="15">
        <v>203.69</v>
      </c>
      <c r="K249" s="15">
        <v>223.55</v>
      </c>
      <c r="L249" s="15">
        <v>255.7</v>
      </c>
      <c r="M249" s="54"/>
      <c r="N249" s="15">
        <v>56.037731968999999</v>
      </c>
      <c r="O249" s="15">
        <v>3.0974818110000002</v>
      </c>
      <c r="P249" s="15" t="s">
        <v>16</v>
      </c>
      <c r="Q249" s="16" t="s">
        <v>16</v>
      </c>
      <c r="R249" s="37" t="s">
        <v>774</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458</v>
      </c>
      <c r="D250" s="17" t="s">
        <v>459</v>
      </c>
      <c r="E250" s="17">
        <v>2</v>
      </c>
      <c r="F250" s="14">
        <v>38.200000000000003</v>
      </c>
      <c r="G250" s="14">
        <v>34.65</v>
      </c>
      <c r="H250" s="14">
        <v>31.11</v>
      </c>
      <c r="I250" s="14"/>
      <c r="J250" s="14">
        <v>38.83</v>
      </c>
      <c r="K250" s="14">
        <v>45.91</v>
      </c>
      <c r="L250" s="14">
        <v>57.37</v>
      </c>
      <c r="M250" s="54"/>
      <c r="N250" s="14">
        <v>47.504700090999997</v>
      </c>
      <c r="O250" s="31">
        <v>3.9590121966999998</v>
      </c>
      <c r="P250" s="31" t="s">
        <v>13</v>
      </c>
      <c r="Q250" s="17" t="s">
        <v>13</v>
      </c>
      <c r="R250" s="38" t="s">
        <v>775</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392</v>
      </c>
      <c r="D251" s="16" t="s">
        <v>393</v>
      </c>
      <c r="E251" s="16">
        <v>7</v>
      </c>
      <c r="F251" s="15">
        <v>108.6</v>
      </c>
      <c r="G251" s="15">
        <v>104.48</v>
      </c>
      <c r="H251" s="15">
        <v>100.37</v>
      </c>
      <c r="I251" s="14"/>
      <c r="J251" s="15">
        <v>109.72</v>
      </c>
      <c r="K251" s="15">
        <v>117.94</v>
      </c>
      <c r="L251" s="15">
        <v>131.26</v>
      </c>
      <c r="M251" s="54"/>
      <c r="N251" s="15">
        <v>67.024094959999999</v>
      </c>
      <c r="O251" s="15">
        <v>3.4059121085999999</v>
      </c>
      <c r="P251" s="15" t="s">
        <v>16</v>
      </c>
      <c r="Q251" s="16" t="s">
        <v>16</v>
      </c>
      <c r="R251" s="37" t="s">
        <v>776</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777</v>
      </c>
      <c r="D252" s="17" t="s">
        <v>778</v>
      </c>
      <c r="E252" s="17">
        <v>7</v>
      </c>
      <c r="F252" s="14">
        <v>98.19</v>
      </c>
      <c r="G252" s="14">
        <v>92.78</v>
      </c>
      <c r="H252" s="14">
        <v>87.37</v>
      </c>
      <c r="I252" s="14"/>
      <c r="J252" s="14">
        <v>101.01</v>
      </c>
      <c r="K252" s="14">
        <v>111.82</v>
      </c>
      <c r="L252" s="14">
        <v>129.31</v>
      </c>
      <c r="M252" s="54"/>
      <c r="N252" s="14">
        <v>50.988728645999998</v>
      </c>
      <c r="O252" s="31">
        <v>2.1685799656999998</v>
      </c>
      <c r="P252" s="31" t="s">
        <v>16</v>
      </c>
      <c r="Q252" s="17" t="s">
        <v>16</v>
      </c>
      <c r="R252" s="38" t="s">
        <v>779</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368</v>
      </c>
      <c r="D253" s="16" t="s">
        <v>344</v>
      </c>
      <c r="E253" s="16">
        <v>2</v>
      </c>
      <c r="F253" s="15">
        <v>71.75</v>
      </c>
      <c r="G253" s="15">
        <v>64.17</v>
      </c>
      <c r="H253" s="15">
        <v>56.6</v>
      </c>
      <c r="I253" s="14"/>
      <c r="J253" s="15">
        <v>72.739999999999995</v>
      </c>
      <c r="K253" s="15">
        <v>87.88</v>
      </c>
      <c r="L253" s="15">
        <v>112.38</v>
      </c>
      <c r="M253" s="54"/>
      <c r="N253" s="15">
        <v>48.166594256000003</v>
      </c>
      <c r="O253" s="15">
        <v>12.349159511</v>
      </c>
      <c r="P253" s="15" t="s">
        <v>13</v>
      </c>
      <c r="Q253" s="16" t="s">
        <v>13</v>
      </c>
      <c r="R253" s="37" t="s">
        <v>780</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369</v>
      </c>
      <c r="D254" s="17" t="s">
        <v>345</v>
      </c>
      <c r="E254" s="17">
        <v>5</v>
      </c>
      <c r="F254" s="14">
        <v>24.77</v>
      </c>
      <c r="G254" s="14">
        <v>20.83</v>
      </c>
      <c r="H254" s="14">
        <v>16.89</v>
      </c>
      <c r="I254" s="14"/>
      <c r="J254" s="14">
        <v>35.56</v>
      </c>
      <c r="K254" s="14">
        <v>43.43</v>
      </c>
      <c r="L254" s="14">
        <v>56.17</v>
      </c>
      <c r="M254" s="54"/>
      <c r="N254" s="14">
        <v>54.177439069000002</v>
      </c>
      <c r="O254" s="31">
        <v>7.5200846724000003</v>
      </c>
      <c r="P254" s="31" t="s">
        <v>13</v>
      </c>
      <c r="Q254" s="17" t="s">
        <v>16</v>
      </c>
      <c r="R254" s="38" t="s">
        <v>781</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370</v>
      </c>
      <c r="D255" s="16" t="s">
        <v>371</v>
      </c>
      <c r="E255" s="16">
        <v>5</v>
      </c>
      <c r="F255" s="15">
        <v>40.94</v>
      </c>
      <c r="G255" s="15">
        <v>36.549999999999997</v>
      </c>
      <c r="H255" s="15">
        <v>32.159999999999997</v>
      </c>
      <c r="I255" s="14"/>
      <c r="J255" s="15">
        <v>53</v>
      </c>
      <c r="K255" s="15">
        <v>61.77</v>
      </c>
      <c r="L255" s="15">
        <v>75.97</v>
      </c>
      <c r="M255" s="54"/>
      <c r="N255" s="15">
        <v>50.716990228</v>
      </c>
      <c r="O255" s="15">
        <v>19.431870703000001</v>
      </c>
      <c r="P255" s="15" t="s">
        <v>13</v>
      </c>
      <c r="Q255" s="16" t="s">
        <v>16</v>
      </c>
      <c r="R255" s="37" t="s">
        <v>782</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460</v>
      </c>
      <c r="D256" s="17" t="s">
        <v>461</v>
      </c>
      <c r="E256" s="17">
        <v>4</v>
      </c>
      <c r="F256" s="14">
        <v>37.36</v>
      </c>
      <c r="G256" s="14">
        <v>31.07</v>
      </c>
      <c r="H256" s="14">
        <v>24.78</v>
      </c>
      <c r="I256" s="14"/>
      <c r="J256" s="14">
        <v>40.200000000000003</v>
      </c>
      <c r="K256" s="14">
        <v>52.77</v>
      </c>
      <c r="L256" s="14">
        <v>73.11</v>
      </c>
      <c r="M256" s="54"/>
      <c r="N256" s="14">
        <v>43.541136209999998</v>
      </c>
      <c r="O256" s="31">
        <v>8.7573990091000002</v>
      </c>
      <c r="P256" s="31" t="s">
        <v>16</v>
      </c>
      <c r="Q256" s="17" t="s">
        <v>13</v>
      </c>
      <c r="R256" s="38" t="s">
        <v>783</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462</v>
      </c>
      <c r="D257" s="16" t="s">
        <v>463</v>
      </c>
      <c r="E257" s="16">
        <v>2</v>
      </c>
      <c r="F257" s="15">
        <v>53.46</v>
      </c>
      <c r="G257" s="15">
        <v>47.66</v>
      </c>
      <c r="H257" s="15">
        <v>41.87</v>
      </c>
      <c r="I257" s="14"/>
      <c r="J257" s="15">
        <v>54.36</v>
      </c>
      <c r="K257" s="15">
        <v>65.94</v>
      </c>
      <c r="L257" s="15">
        <v>84.68</v>
      </c>
      <c r="M257" s="54"/>
      <c r="N257" s="15">
        <v>48.077850581</v>
      </c>
      <c r="O257" s="15">
        <v>1.9067662399999998</v>
      </c>
      <c r="P257" s="15" t="s">
        <v>13</v>
      </c>
      <c r="Q257" s="16" t="s">
        <v>13</v>
      </c>
      <c r="R257" s="37" t="s">
        <v>784</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346</v>
      </c>
      <c r="D258" s="17" t="s">
        <v>347</v>
      </c>
      <c r="E258" s="17">
        <v>9</v>
      </c>
      <c r="F258" s="14">
        <v>146.19999999999999</v>
      </c>
      <c r="G258" s="14">
        <v>139.47999999999999</v>
      </c>
      <c r="H258" s="14">
        <v>132.77000000000001</v>
      </c>
      <c r="I258" s="14"/>
      <c r="J258" s="14">
        <v>148.78</v>
      </c>
      <c r="K258" s="14">
        <v>162.19999999999999</v>
      </c>
      <c r="L258" s="14">
        <v>183.92</v>
      </c>
      <c r="M258" s="54"/>
      <c r="N258" s="14">
        <v>64.106701770000001</v>
      </c>
      <c r="O258" s="31">
        <v>6.4050834191000003</v>
      </c>
      <c r="P258" s="31" t="s">
        <v>16</v>
      </c>
      <c r="Q258" s="17" t="s">
        <v>16</v>
      </c>
      <c r="R258" s="38" t="s">
        <v>785</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786</v>
      </c>
      <c r="D259" s="16" t="s">
        <v>787</v>
      </c>
      <c r="E259" s="16">
        <v>7</v>
      </c>
      <c r="F259" s="15">
        <v>124.88</v>
      </c>
      <c r="G259" s="15">
        <v>116.7</v>
      </c>
      <c r="H259" s="15">
        <v>108.52</v>
      </c>
      <c r="I259" s="14"/>
      <c r="J259" s="15">
        <v>143.85</v>
      </c>
      <c r="K259" s="15">
        <v>160.19999999999999</v>
      </c>
      <c r="L259" s="15">
        <v>186.66</v>
      </c>
      <c r="M259" s="54"/>
      <c r="N259" s="15">
        <v>62.957123150999998</v>
      </c>
      <c r="O259" s="15">
        <v>1.6005947124</v>
      </c>
      <c r="P259" s="15" t="s">
        <v>13</v>
      </c>
      <c r="Q259" s="16" t="s">
        <v>16</v>
      </c>
      <c r="R259" s="37" t="s">
        <v>788</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372</v>
      </c>
      <c r="D260" s="17" t="s">
        <v>348</v>
      </c>
      <c r="E260" s="17">
        <v>9</v>
      </c>
      <c r="F260" s="14">
        <v>168.83</v>
      </c>
      <c r="G260" s="14">
        <v>159.21</v>
      </c>
      <c r="H260" s="14">
        <v>149.59</v>
      </c>
      <c r="I260" s="14"/>
      <c r="J260" s="14">
        <v>195.73</v>
      </c>
      <c r="K260" s="14">
        <v>214.96</v>
      </c>
      <c r="L260" s="14">
        <v>246.08</v>
      </c>
      <c r="M260" s="54"/>
      <c r="N260" s="14">
        <v>57.362443988000003</v>
      </c>
      <c r="O260" s="31">
        <v>514.96499667</v>
      </c>
      <c r="P260" s="31" t="s">
        <v>16</v>
      </c>
      <c r="Q260" s="17" t="s">
        <v>16</v>
      </c>
      <c r="R260" s="38" t="s">
        <v>789</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494</v>
      </c>
      <c r="D261" s="16" t="s">
        <v>495</v>
      </c>
      <c r="E261" s="16">
        <v>7</v>
      </c>
      <c r="F261" s="15">
        <v>138.58000000000001</v>
      </c>
      <c r="G261" s="15">
        <v>130.78</v>
      </c>
      <c r="H261" s="15">
        <v>122.98</v>
      </c>
      <c r="I261" s="14"/>
      <c r="J261" s="15">
        <v>158.13</v>
      </c>
      <c r="K261" s="15">
        <v>173.72</v>
      </c>
      <c r="L261" s="15">
        <v>198.95</v>
      </c>
      <c r="M261" s="54"/>
      <c r="N261" s="15">
        <v>57.939817943999998</v>
      </c>
      <c r="O261" s="15">
        <v>1.1642871509999999</v>
      </c>
      <c r="P261" s="15" t="s">
        <v>13</v>
      </c>
      <c r="Q261" s="16" t="s">
        <v>16</v>
      </c>
      <c r="R261" s="37" t="s">
        <v>790</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791</v>
      </c>
      <c r="D262" s="17" t="s">
        <v>792</v>
      </c>
      <c r="E262" s="17">
        <v>10</v>
      </c>
      <c r="F262" s="14">
        <v>96.93</v>
      </c>
      <c r="G262" s="14">
        <v>92.21</v>
      </c>
      <c r="H262" s="14">
        <v>87.5</v>
      </c>
      <c r="I262" s="14"/>
      <c r="J262" s="14">
        <v>98.32</v>
      </c>
      <c r="K262" s="14">
        <v>107.74</v>
      </c>
      <c r="L262" s="14">
        <v>122.99</v>
      </c>
      <c r="M262" s="54"/>
      <c r="N262" s="14">
        <v>68.402246168000005</v>
      </c>
      <c r="O262" s="31">
        <v>4.0616836519000001</v>
      </c>
      <c r="P262" s="31" t="s">
        <v>16</v>
      </c>
      <c r="Q262" s="17" t="s">
        <v>16</v>
      </c>
      <c r="R262" s="38" t="s">
        <v>793</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530</v>
      </c>
      <c r="D263" s="16" t="s">
        <v>531</v>
      </c>
      <c r="E263" s="16">
        <v>2</v>
      </c>
      <c r="F263" s="15">
        <v>100.01</v>
      </c>
      <c r="G263" s="15">
        <v>88.31</v>
      </c>
      <c r="H263" s="15">
        <v>76.61</v>
      </c>
      <c r="I263" s="14"/>
      <c r="J263" s="15">
        <v>101.09</v>
      </c>
      <c r="K263" s="15">
        <v>124.48</v>
      </c>
      <c r="L263" s="15">
        <v>162.33000000000001</v>
      </c>
      <c r="M263" s="54"/>
      <c r="N263" s="15">
        <v>50.851708295999998</v>
      </c>
      <c r="O263" s="15">
        <v>37.837831696999999</v>
      </c>
      <c r="P263" s="15" t="s">
        <v>13</v>
      </c>
      <c r="Q263" s="16" t="s">
        <v>13</v>
      </c>
      <c r="R263" s="37" t="s">
        <v>794</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464</v>
      </c>
      <c r="D264" s="17" t="s">
        <v>465</v>
      </c>
      <c r="E264" s="17">
        <v>3</v>
      </c>
      <c r="F264" s="14">
        <v>114</v>
      </c>
      <c r="G264" s="14">
        <v>92.23</v>
      </c>
      <c r="H264" s="14">
        <v>70.459999999999994</v>
      </c>
      <c r="I264" s="14"/>
      <c r="J264" s="14">
        <v>122.2</v>
      </c>
      <c r="K264" s="14">
        <v>165.73</v>
      </c>
      <c r="L264" s="14">
        <v>236.17</v>
      </c>
      <c r="M264" s="54"/>
      <c r="N264" s="14">
        <v>36.872569597000002</v>
      </c>
      <c r="O264" s="31">
        <v>4.1624040210000004</v>
      </c>
      <c r="P264" s="31" t="s">
        <v>16</v>
      </c>
      <c r="Q264" s="17" t="s">
        <v>13</v>
      </c>
      <c r="R264" s="38" t="s">
        <v>795</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396</v>
      </c>
      <c r="D265" s="16" t="s">
        <v>397</v>
      </c>
      <c r="E265" s="16">
        <v>7</v>
      </c>
      <c r="F265" s="15">
        <v>436.51</v>
      </c>
      <c r="G265" s="15">
        <v>415.47</v>
      </c>
      <c r="H265" s="15">
        <v>394.43</v>
      </c>
      <c r="I265" s="14"/>
      <c r="J265" s="15">
        <v>442.34</v>
      </c>
      <c r="K265" s="15">
        <v>484.41</v>
      </c>
      <c r="L265" s="15">
        <v>552.5</v>
      </c>
      <c r="M265" s="54"/>
      <c r="N265" s="15">
        <v>65.921707783000002</v>
      </c>
      <c r="O265" s="15">
        <v>56.218415272999998</v>
      </c>
      <c r="P265" s="15" t="s">
        <v>16</v>
      </c>
      <c r="Q265" s="16" t="s">
        <v>16</v>
      </c>
      <c r="R265" s="37" t="s">
        <v>796</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514</v>
      </c>
      <c r="D266" s="17" t="s">
        <v>515</v>
      </c>
      <c r="E266" s="17">
        <v>4</v>
      </c>
      <c r="F266" s="14">
        <v>72.42</v>
      </c>
      <c r="G266" s="14">
        <v>58.21</v>
      </c>
      <c r="H266" s="14">
        <v>44.01</v>
      </c>
      <c r="I266" s="14"/>
      <c r="J266" s="14">
        <v>79.010000000000005</v>
      </c>
      <c r="K266" s="14">
        <v>107.41</v>
      </c>
      <c r="L266" s="14">
        <v>153.37</v>
      </c>
      <c r="M266" s="54"/>
      <c r="N266" s="14">
        <v>43.003736609000001</v>
      </c>
      <c r="O266" s="31">
        <v>2.9021503367000001</v>
      </c>
      <c r="P266" s="31" t="s">
        <v>16</v>
      </c>
      <c r="Q266" s="17" t="s">
        <v>13</v>
      </c>
      <c r="R266" s="38" t="s">
        <v>797</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398</v>
      </c>
      <c r="D267" s="16" t="s">
        <v>399</v>
      </c>
      <c r="E267" s="16">
        <v>2</v>
      </c>
      <c r="F267" s="15">
        <v>94.75</v>
      </c>
      <c r="G267" s="15">
        <v>75.58</v>
      </c>
      <c r="H267" s="15">
        <v>56.42</v>
      </c>
      <c r="I267" s="14"/>
      <c r="J267" s="15">
        <v>96.91</v>
      </c>
      <c r="K267" s="15">
        <v>135.22999999999999</v>
      </c>
      <c r="L267" s="15">
        <v>197.25</v>
      </c>
      <c r="M267" s="54"/>
      <c r="N267" s="15">
        <v>41.703271927000003</v>
      </c>
      <c r="O267" s="15">
        <v>5.7398700962000007</v>
      </c>
      <c r="P267" s="15" t="s">
        <v>13</v>
      </c>
      <c r="Q267" s="16" t="s">
        <v>13</v>
      </c>
      <c r="R267" s="37" t="s">
        <v>798</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400</v>
      </c>
      <c r="D268" s="17" t="s">
        <v>401</v>
      </c>
      <c r="E268" s="17">
        <v>5</v>
      </c>
      <c r="F268" s="14">
        <v>107.82</v>
      </c>
      <c r="G268" s="14">
        <v>100.16</v>
      </c>
      <c r="H268" s="14">
        <v>92.5</v>
      </c>
      <c r="I268" s="14"/>
      <c r="J268" s="14">
        <v>128.52000000000001</v>
      </c>
      <c r="K268" s="14">
        <v>143.83000000000001</v>
      </c>
      <c r="L268" s="14">
        <v>168.61</v>
      </c>
      <c r="M268" s="54"/>
      <c r="N268" s="14">
        <v>53.743526117000002</v>
      </c>
      <c r="O268" s="31">
        <v>269.11727502000002</v>
      </c>
      <c r="P268" s="31" t="s">
        <v>13</v>
      </c>
      <c r="Q268" s="17" t="s">
        <v>16</v>
      </c>
      <c r="R268" s="38" t="s">
        <v>799</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488</v>
      </c>
      <c r="D269" s="16" t="s">
        <v>489</v>
      </c>
      <c r="E269" s="16">
        <v>9</v>
      </c>
      <c r="F269" s="15">
        <v>61.7</v>
      </c>
      <c r="G269" s="15">
        <v>58.21</v>
      </c>
      <c r="H269" s="15">
        <v>54.72</v>
      </c>
      <c r="I269" s="14"/>
      <c r="J269" s="15">
        <v>70.47</v>
      </c>
      <c r="K269" s="15">
        <v>77.44</v>
      </c>
      <c r="L269" s="15">
        <v>88.73</v>
      </c>
      <c r="M269" s="54"/>
      <c r="N269" s="15">
        <v>60.309669290000002</v>
      </c>
      <c r="O269" s="15">
        <v>1.2474943805000001</v>
      </c>
      <c r="P269" s="15" t="s">
        <v>16</v>
      </c>
      <c r="Q269" s="16" t="s">
        <v>16</v>
      </c>
      <c r="R269" s="37" t="s">
        <v>800</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402</v>
      </c>
      <c r="D270" s="17" t="s">
        <v>403</v>
      </c>
      <c r="E270" s="17">
        <v>8</v>
      </c>
      <c r="F270" s="14">
        <v>177.28</v>
      </c>
      <c r="G270" s="14">
        <v>167.24</v>
      </c>
      <c r="H270" s="14">
        <v>157.19999999999999</v>
      </c>
      <c r="I270" s="14"/>
      <c r="J270" s="14">
        <v>205.42</v>
      </c>
      <c r="K270" s="14">
        <v>225.49</v>
      </c>
      <c r="L270" s="14">
        <v>257.97000000000003</v>
      </c>
      <c r="M270" s="54"/>
      <c r="N270" s="14">
        <v>56.159027442000003</v>
      </c>
      <c r="O270" s="31">
        <v>64.395930307</v>
      </c>
      <c r="P270" s="31" t="s">
        <v>16</v>
      </c>
      <c r="Q270" s="17" t="s">
        <v>16</v>
      </c>
      <c r="R270" s="38" t="s">
        <v>801</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404</v>
      </c>
      <c r="D271" s="16" t="s">
        <v>405</v>
      </c>
      <c r="E271" s="16">
        <v>10</v>
      </c>
      <c r="F271" s="15">
        <v>125.05</v>
      </c>
      <c r="G271" s="15">
        <v>118.08</v>
      </c>
      <c r="H271" s="15">
        <v>111.12</v>
      </c>
      <c r="I271" s="14"/>
      <c r="J271" s="15">
        <v>142.37</v>
      </c>
      <c r="K271" s="15">
        <v>156.29</v>
      </c>
      <c r="L271" s="15">
        <v>178.82</v>
      </c>
      <c r="M271" s="54"/>
      <c r="N271" s="15">
        <v>63.313901870000002</v>
      </c>
      <c r="O271" s="15">
        <v>17.735901976000001</v>
      </c>
      <c r="P271" s="15" t="s">
        <v>16</v>
      </c>
      <c r="Q271" s="16" t="s">
        <v>16</v>
      </c>
      <c r="R271" s="37" t="s">
        <v>802</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466</v>
      </c>
      <c r="D272" s="17" t="s">
        <v>467</v>
      </c>
      <c r="E272" s="17">
        <v>9</v>
      </c>
      <c r="F272" s="14">
        <v>174</v>
      </c>
      <c r="G272" s="14">
        <v>161.30000000000001</v>
      </c>
      <c r="H272" s="14">
        <v>148.61000000000001</v>
      </c>
      <c r="I272" s="14"/>
      <c r="J272" s="14">
        <v>205.98</v>
      </c>
      <c r="K272" s="14">
        <v>231.36</v>
      </c>
      <c r="L272" s="14">
        <v>272.43</v>
      </c>
      <c r="M272" s="54"/>
      <c r="N272" s="14">
        <v>63.567081254000001</v>
      </c>
      <c r="O272" s="31">
        <v>7.0468525628999998</v>
      </c>
      <c r="P272" s="31" t="s">
        <v>16</v>
      </c>
      <c r="Q272" s="17" t="s">
        <v>16</v>
      </c>
      <c r="R272" s="38" t="s">
        <v>803</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804</v>
      </c>
      <c r="D273" s="16" t="s">
        <v>805</v>
      </c>
      <c r="E273" s="16">
        <v>5</v>
      </c>
      <c r="F273" s="15">
        <v>56.42</v>
      </c>
      <c r="G273" s="15">
        <v>52.36</v>
      </c>
      <c r="H273" s="15">
        <v>48.31</v>
      </c>
      <c r="I273" s="14"/>
      <c r="J273" s="15">
        <v>67.209999999999994</v>
      </c>
      <c r="K273" s="15">
        <v>75.31</v>
      </c>
      <c r="L273" s="15">
        <v>88.42</v>
      </c>
      <c r="M273" s="54"/>
      <c r="N273" s="15">
        <v>52.728574086000002</v>
      </c>
      <c r="O273" s="15">
        <v>1.2515343499999998</v>
      </c>
      <c r="P273" s="15" t="s">
        <v>13</v>
      </c>
      <c r="Q273" s="16" t="s">
        <v>16</v>
      </c>
      <c r="R273" s="37" t="s">
        <v>806</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406</v>
      </c>
      <c r="D274" s="17" t="s">
        <v>407</v>
      </c>
      <c r="E274" s="17">
        <v>7</v>
      </c>
      <c r="F274" s="14">
        <v>71.739999999999995</v>
      </c>
      <c r="G274" s="14">
        <v>67.53</v>
      </c>
      <c r="H274" s="14">
        <v>63.33</v>
      </c>
      <c r="I274" s="14"/>
      <c r="J274" s="14">
        <v>73.16</v>
      </c>
      <c r="K274" s="14">
        <v>81.56</v>
      </c>
      <c r="L274" s="14">
        <v>95.16</v>
      </c>
      <c r="M274" s="54"/>
      <c r="N274" s="14">
        <v>54.224066788999998</v>
      </c>
      <c r="O274" s="31">
        <v>16.305657459999999</v>
      </c>
      <c r="P274" s="31" t="s">
        <v>16</v>
      </c>
      <c r="Q274" s="17" t="s">
        <v>16</v>
      </c>
      <c r="R274" s="38" t="s">
        <v>807</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408</v>
      </c>
      <c r="D275" s="16" t="s">
        <v>409</v>
      </c>
      <c r="E275" s="16">
        <v>7</v>
      </c>
      <c r="F275" s="15">
        <v>52.93</v>
      </c>
      <c r="G275" s="15">
        <v>50.33</v>
      </c>
      <c r="H275" s="15">
        <v>47.73</v>
      </c>
      <c r="I275" s="14"/>
      <c r="J275" s="15">
        <v>53.86</v>
      </c>
      <c r="K275" s="15">
        <v>59.05</v>
      </c>
      <c r="L275" s="15">
        <v>67.459999999999994</v>
      </c>
      <c r="M275" s="54"/>
      <c r="N275" s="15">
        <v>60.004597572999998</v>
      </c>
      <c r="O275" s="15">
        <v>10.366160782000001</v>
      </c>
      <c r="P275" s="15" t="s">
        <v>16</v>
      </c>
      <c r="Q275" s="16" t="s">
        <v>16</v>
      </c>
      <c r="R275" s="37" t="s">
        <v>808</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410</v>
      </c>
      <c r="D276" s="17" t="s">
        <v>411</v>
      </c>
      <c r="E276" s="17">
        <v>9</v>
      </c>
      <c r="F276" s="14">
        <v>114.68</v>
      </c>
      <c r="G276" s="14">
        <v>104.61</v>
      </c>
      <c r="H276" s="14">
        <v>94.55</v>
      </c>
      <c r="I276" s="14"/>
      <c r="J276" s="14">
        <v>122.25</v>
      </c>
      <c r="K276" s="14">
        <v>142.37</v>
      </c>
      <c r="L276" s="14">
        <v>174.93</v>
      </c>
      <c r="M276" s="54"/>
      <c r="N276" s="14">
        <v>57.782543998000001</v>
      </c>
      <c r="O276" s="31">
        <v>12.244082221000001</v>
      </c>
      <c r="P276" s="31" t="s">
        <v>16</v>
      </c>
      <c r="Q276" s="17" t="s">
        <v>16</v>
      </c>
      <c r="R276" s="38" t="s">
        <v>809</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412</v>
      </c>
      <c r="D277" s="16" t="s">
        <v>413</v>
      </c>
      <c r="E277" s="16">
        <v>3</v>
      </c>
      <c r="F277" s="15">
        <v>80.5</v>
      </c>
      <c r="G277" s="15">
        <v>71.72</v>
      </c>
      <c r="H277" s="15">
        <v>62.94</v>
      </c>
      <c r="I277" s="14"/>
      <c r="J277" s="15">
        <v>82.27</v>
      </c>
      <c r="K277" s="15">
        <v>99.82</v>
      </c>
      <c r="L277" s="15">
        <v>128.22</v>
      </c>
      <c r="M277" s="54"/>
      <c r="N277" s="15">
        <v>45.107274695000001</v>
      </c>
      <c r="O277" s="15">
        <v>2.2286799586000003</v>
      </c>
      <c r="P277" s="15" t="s">
        <v>13</v>
      </c>
      <c r="Q277" s="16" t="s">
        <v>13</v>
      </c>
      <c r="R277" s="37" t="s">
        <v>810</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414</v>
      </c>
      <c r="D278" s="17" t="s">
        <v>415</v>
      </c>
      <c r="E278" s="17">
        <v>2</v>
      </c>
      <c r="F278" s="14">
        <v>19.18</v>
      </c>
      <c r="G278" s="14">
        <v>17.170000000000002</v>
      </c>
      <c r="H278" s="14">
        <v>15.16</v>
      </c>
      <c r="I278" s="14"/>
      <c r="J278" s="14">
        <v>19.649999999999999</v>
      </c>
      <c r="K278" s="14">
        <v>23.66</v>
      </c>
      <c r="L278" s="14">
        <v>30.15</v>
      </c>
      <c r="M278" s="54"/>
      <c r="N278" s="14">
        <v>48.468506324000003</v>
      </c>
      <c r="O278" s="31">
        <v>4.8615667771000002</v>
      </c>
      <c r="P278" s="31" t="s">
        <v>13</v>
      </c>
      <c r="Q278" s="17" t="s">
        <v>13</v>
      </c>
      <c r="R278" s="38" t="s">
        <v>811</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468</v>
      </c>
      <c r="D279" s="16" t="s">
        <v>469</v>
      </c>
      <c r="E279" s="16">
        <v>7</v>
      </c>
      <c r="F279" s="15">
        <v>16.45</v>
      </c>
      <c r="G279" s="15">
        <v>15.63</v>
      </c>
      <c r="H279" s="15">
        <v>14.81</v>
      </c>
      <c r="I279" s="14"/>
      <c r="J279" s="15">
        <v>16.899999999999999</v>
      </c>
      <c r="K279" s="15">
        <v>18.53</v>
      </c>
      <c r="L279" s="15">
        <v>21.17</v>
      </c>
      <c r="M279" s="54"/>
      <c r="N279" s="15">
        <v>60.796089733000002</v>
      </c>
      <c r="O279" s="15">
        <v>5.9527442413999996</v>
      </c>
      <c r="P279" s="15" t="s">
        <v>16</v>
      </c>
      <c r="Q279" s="16" t="s">
        <v>16</v>
      </c>
      <c r="R279" s="37" t="s">
        <v>812</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532</v>
      </c>
      <c r="D280" s="17" t="s">
        <v>533</v>
      </c>
      <c r="E280" s="17">
        <v>0</v>
      </c>
      <c r="F280" s="14">
        <v>6.84</v>
      </c>
      <c r="G280" s="14">
        <v>6.41</v>
      </c>
      <c r="H280" s="14">
        <v>5.98</v>
      </c>
      <c r="I280" s="14"/>
      <c r="J280" s="14">
        <v>6.96</v>
      </c>
      <c r="K280" s="14">
        <v>7.81</v>
      </c>
      <c r="L280" s="14">
        <v>9.19</v>
      </c>
      <c r="M280" s="54"/>
      <c r="N280" s="14">
        <v>38.335948504999998</v>
      </c>
      <c r="O280" s="31">
        <v>1.1486478086</v>
      </c>
      <c r="P280" s="31" t="s">
        <v>13</v>
      </c>
      <c r="Q280" s="17" t="s">
        <v>13</v>
      </c>
      <c r="R280" s="38" t="s">
        <v>813</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516</v>
      </c>
      <c r="D281" s="16" t="s">
        <v>517</v>
      </c>
      <c r="E281" s="16">
        <v>4</v>
      </c>
      <c r="F281" s="15">
        <v>47.57</v>
      </c>
      <c r="G281" s="15">
        <v>46.09</v>
      </c>
      <c r="H281" s="15">
        <v>44.62</v>
      </c>
      <c r="I281" s="14"/>
      <c r="J281" s="15">
        <v>49.02</v>
      </c>
      <c r="K281" s="15">
        <v>51.96</v>
      </c>
      <c r="L281" s="15">
        <v>56.72</v>
      </c>
      <c r="M281" s="54"/>
      <c r="N281" s="15">
        <v>65.513199282000002</v>
      </c>
      <c r="O281" s="15">
        <v>2.9615279294999999</v>
      </c>
      <c r="P281" s="15" t="s">
        <v>13</v>
      </c>
      <c r="Q281" s="16" t="s">
        <v>16</v>
      </c>
      <c r="R281" s="37" t="s">
        <v>814</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t="s">
        <v>416</v>
      </c>
      <c r="D282" s="17" t="s">
        <v>417</v>
      </c>
      <c r="E282" s="17">
        <v>7</v>
      </c>
      <c r="F282" s="14" t="s">
        <v>29</v>
      </c>
      <c r="G282" s="14" t="s">
        <v>29</v>
      </c>
      <c r="H282" s="14" t="s">
        <v>29</v>
      </c>
      <c r="I282" s="14"/>
      <c r="J282" s="14" t="s">
        <v>29</v>
      </c>
      <c r="K282" s="14" t="s">
        <v>29</v>
      </c>
      <c r="L282" s="14" t="s">
        <v>29</v>
      </c>
      <c r="M282" s="54"/>
      <c r="N282" s="14" t="s">
        <v>29</v>
      </c>
      <c r="O282" s="31" t="s">
        <v>29</v>
      </c>
      <c r="P282" s="31" t="s">
        <v>29</v>
      </c>
      <c r="Q282" s="17" t="s">
        <v>29</v>
      </c>
      <c r="R282" s="38" t="s">
        <v>30</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t="s">
        <v>418</v>
      </c>
      <c r="D283" s="16" t="s">
        <v>419</v>
      </c>
      <c r="E283" s="16">
        <v>9</v>
      </c>
      <c r="F283" s="15">
        <v>17.63</v>
      </c>
      <c r="G283" s="15">
        <v>16.61</v>
      </c>
      <c r="H283" s="15">
        <v>15.59</v>
      </c>
      <c r="I283" s="14"/>
      <c r="J283" s="15">
        <v>20.48</v>
      </c>
      <c r="K283" s="15">
        <v>22.51</v>
      </c>
      <c r="L283" s="15">
        <v>25.8</v>
      </c>
      <c r="M283" s="54"/>
      <c r="N283" s="15">
        <v>56.699308162999998</v>
      </c>
      <c r="O283" s="15">
        <v>7.0608715438000003</v>
      </c>
      <c r="P283" s="15" t="s">
        <v>16</v>
      </c>
      <c r="Q283" s="16" t="s">
        <v>16</v>
      </c>
      <c r="R283" s="37" t="s">
        <v>815</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t="s">
        <v>420</v>
      </c>
      <c r="D284" s="17" t="s">
        <v>421</v>
      </c>
      <c r="E284" s="17">
        <v>4</v>
      </c>
      <c r="F284" s="14">
        <v>21.12</v>
      </c>
      <c r="G284" s="14">
        <v>19.48</v>
      </c>
      <c r="H284" s="14">
        <v>17.84</v>
      </c>
      <c r="I284" s="14"/>
      <c r="J284" s="14">
        <v>21.77</v>
      </c>
      <c r="K284" s="14">
        <v>25.04</v>
      </c>
      <c r="L284" s="14">
        <v>30.34</v>
      </c>
      <c r="M284" s="54"/>
      <c r="N284" s="14">
        <v>48.491379854999998</v>
      </c>
      <c r="O284" s="31">
        <v>24.478303484000001</v>
      </c>
      <c r="P284" s="31" t="s">
        <v>16</v>
      </c>
      <c r="Q284" s="17" t="s">
        <v>13</v>
      </c>
      <c r="R284" s="38" t="s">
        <v>816</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t="s">
        <v>422</v>
      </c>
      <c r="D285" s="16" t="s">
        <v>423</v>
      </c>
      <c r="E285" s="16">
        <v>2</v>
      </c>
      <c r="F285" s="15">
        <v>22.17</v>
      </c>
      <c r="G285" s="15">
        <v>19.7</v>
      </c>
      <c r="H285" s="15">
        <v>17.23</v>
      </c>
      <c r="I285" s="14"/>
      <c r="J285" s="15">
        <v>22.35</v>
      </c>
      <c r="K285" s="15">
        <v>27.28</v>
      </c>
      <c r="L285" s="15">
        <v>35.270000000000003</v>
      </c>
      <c r="M285" s="54"/>
      <c r="N285" s="15">
        <v>51.637941476000002</v>
      </c>
      <c r="O285" s="15">
        <v>77.101215605999997</v>
      </c>
      <c r="P285" s="15" t="s">
        <v>13</v>
      </c>
      <c r="Q285" s="16" t="s">
        <v>13</v>
      </c>
      <c r="R285" s="37" t="s">
        <v>817</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t="s">
        <v>480</v>
      </c>
      <c r="D286" s="17" t="s">
        <v>481</v>
      </c>
      <c r="E286" s="17">
        <v>3</v>
      </c>
      <c r="F286" s="14">
        <v>48.1</v>
      </c>
      <c r="G286" s="14">
        <v>42.88</v>
      </c>
      <c r="H286" s="14">
        <v>37.659999999999997</v>
      </c>
      <c r="I286" s="14"/>
      <c r="J286" s="14">
        <v>49</v>
      </c>
      <c r="K286" s="14">
        <v>59.43</v>
      </c>
      <c r="L286" s="14">
        <v>76.319999999999993</v>
      </c>
      <c r="M286" s="54"/>
      <c r="N286" s="14">
        <v>47.637475522999999</v>
      </c>
      <c r="O286" s="31">
        <v>35.319295672999999</v>
      </c>
      <c r="P286" s="31" t="s">
        <v>13</v>
      </c>
      <c r="Q286" s="17" t="s">
        <v>13</v>
      </c>
      <c r="R286" s="38" t="s">
        <v>818</v>
      </c>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t="s">
        <v>819</v>
      </c>
      <c r="D287" s="16" t="s">
        <v>820</v>
      </c>
      <c r="E287" s="16">
        <v>4</v>
      </c>
      <c r="F287" s="15">
        <v>56.19</v>
      </c>
      <c r="G287" s="15">
        <v>52.21</v>
      </c>
      <c r="H287" s="15">
        <v>48.24</v>
      </c>
      <c r="I287" s="14"/>
      <c r="J287" s="15">
        <v>59.59</v>
      </c>
      <c r="K287" s="15">
        <v>67.53</v>
      </c>
      <c r="L287" s="15">
        <v>80.38</v>
      </c>
      <c r="M287" s="54"/>
      <c r="N287" s="15">
        <v>55.712899215999997</v>
      </c>
      <c r="O287" s="15">
        <v>1.5922261610000001</v>
      </c>
      <c r="P287" s="15" t="s">
        <v>13</v>
      </c>
      <c r="Q287" s="16" t="s">
        <v>16</v>
      </c>
      <c r="R287" s="37" t="s">
        <v>821</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t="s">
        <v>534</v>
      </c>
      <c r="D288" s="17" t="s">
        <v>535</v>
      </c>
      <c r="E288" s="17">
        <v>4</v>
      </c>
      <c r="F288" s="14">
        <v>28.14</v>
      </c>
      <c r="G288" s="14">
        <v>25.17</v>
      </c>
      <c r="H288" s="14">
        <v>22.21</v>
      </c>
      <c r="I288" s="14"/>
      <c r="J288" s="14">
        <v>29</v>
      </c>
      <c r="K288" s="14">
        <v>34.92</v>
      </c>
      <c r="L288" s="14">
        <v>44.5</v>
      </c>
      <c r="M288" s="54"/>
      <c r="N288" s="14">
        <v>46.890326553999998</v>
      </c>
      <c r="O288" s="31">
        <v>2.1824415495</v>
      </c>
      <c r="P288" s="31" t="s">
        <v>16</v>
      </c>
      <c r="Q288" s="17" t="s">
        <v>13</v>
      </c>
      <c r="R288" s="38" t="s">
        <v>822</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8"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470</v>
      </c>
      <c r="E5" s="59" t="s">
        <v>484</v>
      </c>
    </row>
    <row r="6" spans="4:6" x14ac:dyDescent="0.25">
      <c r="F6" t="s">
        <v>427</v>
      </c>
    </row>
    <row r="7" spans="4:6" ht="123.75" customHeight="1" x14ac:dyDescent="0.25">
      <c r="D7" s="56" t="s">
        <v>471</v>
      </c>
      <c r="E7" s="58" t="str">
        <f>_xlfn.XLOOKUP($E5,Tendencias!$D$17:$D$352,Tendencias!$R$17:$R$352)</f>
        <v>KLBN4 está em tendência de baixa pelas médias de 21 e 200 dias, mas começa a dar sinais de repiques de alta. Acima dos 3,43 teria sinal de repique altista mirando resistências nos 3,53 ou 3,66. Já uma perda dos 3,31 traria de volta o sinal de baixa projetando de 3,24 a 3,17.</v>
      </c>
      <c r="F7" s="57">
        <f>_xlfn.XLOOKUP($E5,Tendencias!$D$17:$D$352,Tendencias!$E$17:$E$352)</f>
        <v>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2026-07-01T22:32:56Z</cp:lastPrinted>
  <dcterms:created xsi:type="dcterms:W3CDTF">2020-05-21T15:06:06Z</dcterms:created>
  <dcterms:modified xsi:type="dcterms:W3CDTF">2026-07-02T22:46:16Z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