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3" documentId="8_{6E6962FA-CDBD-45E4-A591-D579F6C96DB3}" xr6:coauthVersionLast="47" xr6:coauthVersionMax="47" xr10:uidLastSave="{2C12CE7D-1FAE-4220-89E1-DCEB3D218893}"/>
  <bookViews>
    <workbookView xWindow="2190" yWindow="2955" windowWidth="22500" windowHeight="1255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<sst xmlns="http://schemas.openxmlformats.org/spreadsheetml/2006/main" count="1287" uniqueCount="743">
  <si>
    <t>Ativos</t>
  </si>
  <si>
    <t>Suportes</t>
  </si>
  <si>
    <t>Suportes e Resistências</t>
  </si>
  <si>
    <t>Atualizado em 08junho2020</t>
  </si>
  <si>
    <t>Resistências</t>
  </si>
  <si>
    <t>IFR</t>
  </si>
  <si>
    <t>Vol$m</t>
  </si>
  <si>
    <t xml:space="preserve">Disclaimer: </t>
  </si>
  <si>
    <t>Análise do Ativo</t>
  </si>
  <si>
    <t>Altas</t>
  </si>
  <si>
    <t>Baixas</t>
  </si>
  <si>
    <t>3tentos</t>
  </si>
  <si>
    <t>TTEN3</t>
  </si>
  <si>
    <t>Baixa</t>
  </si>
  <si>
    <t>Abc Brasil</t>
  </si>
  <si>
    <t>ABCB4</t>
  </si>
  <si>
    <t>Alta</t>
  </si>
  <si>
    <t>A1MD34</t>
  </si>
  <si>
    <t>Allos</t>
  </si>
  <si>
    <t>ALOS3</t>
  </si>
  <si>
    <t>Alpargatas</t>
  </si>
  <si>
    <t>ALPA4</t>
  </si>
  <si>
    <t>GOGL34</t>
  </si>
  <si>
    <t>Alupar</t>
  </si>
  <si>
    <t>ALUP11</t>
  </si>
  <si>
    <t>Amazon.Com, Inc</t>
  </si>
  <si>
    <t>AMZO34</t>
  </si>
  <si>
    <t>Ambev S/A</t>
  </si>
  <si>
    <t>ABEV3</t>
  </si>
  <si>
    <t/>
  </si>
  <si>
    <t>Restrita</t>
  </si>
  <si>
    <t>Americanas</t>
  </si>
  <si>
    <t>AMER3</t>
  </si>
  <si>
    <t>Anima</t>
  </si>
  <si>
    <t>ANIM3</t>
  </si>
  <si>
    <t>Apple Inc</t>
  </si>
  <si>
    <t>AAPL34</t>
  </si>
  <si>
    <t>Assai</t>
  </si>
  <si>
    <t>ASAI3</t>
  </si>
  <si>
    <t>Aura 360</t>
  </si>
  <si>
    <t>AURA33</t>
  </si>
  <si>
    <t>Auren</t>
  </si>
  <si>
    <t>AURE3</t>
  </si>
  <si>
    <t>Axia Energia</t>
  </si>
  <si>
    <t>AXIA3</t>
  </si>
  <si>
    <t>AXIA7</t>
  </si>
  <si>
    <t>Azzas 2154</t>
  </si>
  <si>
    <t>AZZA3</t>
  </si>
  <si>
    <t>B3</t>
  </si>
  <si>
    <t>B3SA3</t>
  </si>
  <si>
    <t>Banco BMG</t>
  </si>
  <si>
    <t>BMGB4</t>
  </si>
  <si>
    <t>Banrisul</t>
  </si>
  <si>
    <t>BRSR6</t>
  </si>
  <si>
    <t>BBSeguridade</t>
  </si>
  <si>
    <t>BBSE3</t>
  </si>
  <si>
    <t>Bemobi Tech</t>
  </si>
  <si>
    <t>BMOB3</t>
  </si>
  <si>
    <t>Blau</t>
  </si>
  <si>
    <t>BLAU3</t>
  </si>
  <si>
    <t>Boa Safra</t>
  </si>
  <si>
    <t>SOJA3</t>
  </si>
  <si>
    <t>BR Partners</t>
  </si>
  <si>
    <t>BRBI11</t>
  </si>
  <si>
    <t>Bradesco</t>
  </si>
  <si>
    <t>BBDC3</t>
  </si>
  <si>
    <t>BBDC4</t>
  </si>
  <si>
    <t>Bradespar</t>
  </si>
  <si>
    <t>BRAP4</t>
  </si>
  <si>
    <t>Brasil</t>
  </si>
  <si>
    <t>BBAS3</t>
  </si>
  <si>
    <t>Braskem</t>
  </si>
  <si>
    <t>BRKM5</t>
  </si>
  <si>
    <t>Brava</t>
  </si>
  <si>
    <t>BRAV3</t>
  </si>
  <si>
    <t>Btgp Banco</t>
  </si>
  <si>
    <t>BPAC11</t>
  </si>
  <si>
    <t>Caixa Seguri</t>
  </si>
  <si>
    <t>CXSE3</t>
  </si>
  <si>
    <t>Camil</t>
  </si>
  <si>
    <t>CAML3</t>
  </si>
  <si>
    <t>Casas Bahia</t>
  </si>
  <si>
    <t>BHIA3</t>
  </si>
  <si>
    <t>Cba</t>
  </si>
  <si>
    <t>CBAV3</t>
  </si>
  <si>
    <t>Cea Modas</t>
  </si>
  <si>
    <t>CEAB3</t>
  </si>
  <si>
    <t>Cemig</t>
  </si>
  <si>
    <t>CMIG4</t>
  </si>
  <si>
    <t>Cogna ON</t>
  </si>
  <si>
    <t>COGN3</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</si>
  <si>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</si>
  <si>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</si>
  <si>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</si>
  <si>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</si>
  <si>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</si>
  <si>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</si>
  <si>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</si>
  <si>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</si>
  <si>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</si>
  <si>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</si>
  <si>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</si>
  <si>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</si>
  <si>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</si>
  <si>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</si>
  <si>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</si>
  <si>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</si>
  <si>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</si>
  <si>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</si>
  <si>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</si>
  <si>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</si>
  <si>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</si>
  <si>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</si>
  <si>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</si>
  <si>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</si>
  <si>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</si>
  <si>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</si>
  <si>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</si>
  <si>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</si>
  <si>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</si>
  <si>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</si>
  <si>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</si>
  <si>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</si>
  <si>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</si>
  <si>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</si>
  <si>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</si>
  <si>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</si>
  <si>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</si>
  <si>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</si>
  <si>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</si>
  <si>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</si>
  <si>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</si>
  <si>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</si>
  <si>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</si>
  <si>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</si>
  <si>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</si>
  <si>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</si>
  <si>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</si>
  <si>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</si>
  <si>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</si>
  <si>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</si>
  <si>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</si>
  <si>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</si>
  <si>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</si>
  <si>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</si>
  <si>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</si>
  <si>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</si>
  <si>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</si>
  <si>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</si>
  <si>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</si>
  <si>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</si>
  <si>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</si>
  <si>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</si>
  <si>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</si>
  <si>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</si>
  <si>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</si>
  <si>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</si>
  <si>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</si>
  <si>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</si>
  <si>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</si>
  <si>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</si>
  <si>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</si>
  <si>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</si>
  <si>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</si>
  <si>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</si>
  <si>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</si>
  <si>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</si>
  <si>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</si>
  <si>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</si>
  <si>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</si>
  <si>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</si>
  <si>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</si>
  <si>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</si>
  <si>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</si>
  <si>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</si>
  <si>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</si>
  <si>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</si>
  <si>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</si>
  <si>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</si>
  <si>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JALL3</t>
  </si>
  <si>
    <t>JBS Nv</t>
  </si>
  <si>
    <t>JBSS32</t>
  </si>
  <si>
    <t>JHSF Part</t>
  </si>
  <si>
    <t>JHSF3</t>
  </si>
  <si>
    <t>JPMC34</t>
  </si>
  <si>
    <t>JSL</t>
  </si>
  <si>
    <t>JSLG3</t>
  </si>
  <si>
    <t>Kepler Weber</t>
  </si>
  <si>
    <t>KEPL3</t>
  </si>
  <si>
    <t>Klabin S/A</t>
  </si>
  <si>
    <t>KLBN4</t>
  </si>
  <si>
    <t>KLBN11</t>
  </si>
  <si>
    <t>Lavvi</t>
  </si>
  <si>
    <t>LAVV3</t>
  </si>
  <si>
    <t>Light S/A</t>
  </si>
  <si>
    <t>LIGT3</t>
  </si>
  <si>
    <t>Localiza</t>
  </si>
  <si>
    <t>RENT3</t>
  </si>
  <si>
    <t>Log Com Prop</t>
  </si>
  <si>
    <t>LOGG3</t>
  </si>
  <si>
    <t>Lojas Renner</t>
  </si>
  <si>
    <t>LREN3</t>
  </si>
  <si>
    <t>Lwsa</t>
  </si>
  <si>
    <t>LWSA3</t>
  </si>
  <si>
    <t>M.Diasbranco</t>
  </si>
  <si>
    <t>MDIA3</t>
  </si>
  <si>
    <t>Magaz Luiza</t>
  </si>
  <si>
    <t>MGLU3</t>
  </si>
  <si>
    <t>Marcopolo</t>
  </si>
  <si>
    <t>POMO3</t>
  </si>
  <si>
    <t>POMO4</t>
  </si>
  <si>
    <t>Marfrig</t>
  </si>
  <si>
    <t>MBRF3</t>
  </si>
  <si>
    <t>Meliuz</t>
  </si>
  <si>
    <t>CASH3</t>
  </si>
  <si>
    <t>Mercado Libre</t>
  </si>
  <si>
    <t>MELI34</t>
  </si>
  <si>
    <t>Meta Platforms, Inc</t>
  </si>
  <si>
    <t>M1TA34</t>
  </si>
  <si>
    <t>Metal Leve</t>
  </si>
  <si>
    <t>LEVE3</t>
  </si>
  <si>
    <t>MUTC34</t>
  </si>
  <si>
    <t>Microsoft Corp</t>
  </si>
  <si>
    <t>MSFT34</t>
  </si>
  <si>
    <t>Mills</t>
  </si>
  <si>
    <t>MILS3</t>
  </si>
  <si>
    <t>Minerva</t>
  </si>
  <si>
    <t>BEEF3</t>
  </si>
  <si>
    <t>Motiva SA</t>
  </si>
  <si>
    <t>MOTV3</t>
  </si>
  <si>
    <t>Moura Dubeux</t>
  </si>
  <si>
    <t>MDNE3</t>
  </si>
  <si>
    <t>Movida</t>
  </si>
  <si>
    <t>MOVI3</t>
  </si>
  <si>
    <t>MRV</t>
  </si>
  <si>
    <t>MRVE3</t>
  </si>
  <si>
    <t>Multiplan</t>
  </si>
  <si>
    <t>MULT3</t>
  </si>
  <si>
    <t>Natura</t>
  </si>
  <si>
    <t>NATU3</t>
  </si>
  <si>
    <t>Nu Holdings Ltd.</t>
  </si>
  <si>
    <t>ROXO34</t>
  </si>
  <si>
    <t>Nvidia Corp</t>
  </si>
  <si>
    <t>NVDC34</t>
  </si>
  <si>
    <t>Oceanpact</t>
  </si>
  <si>
    <t>OPCT3</t>
  </si>
  <si>
    <t>Oncoclinicas</t>
  </si>
  <si>
    <t>ONCO3</t>
  </si>
  <si>
    <t>Orizon</t>
  </si>
  <si>
    <t>ORVR3</t>
  </si>
  <si>
    <t>P.Acucar-Cbd</t>
  </si>
  <si>
    <t>PCAR3</t>
  </si>
  <si>
    <t>Pague Menos</t>
  </si>
  <si>
    <t>PGMN3</t>
  </si>
  <si>
    <t>Petrobras</t>
  </si>
  <si>
    <t>PETR3</t>
  </si>
  <si>
    <t>Paypal</t>
  </si>
  <si>
    <t>PETR4</t>
  </si>
  <si>
    <t>Petrorecsa</t>
  </si>
  <si>
    <t>RECV3</t>
  </si>
  <si>
    <t>PRIO3</t>
  </si>
  <si>
    <t>AUAU3</t>
  </si>
  <si>
    <t>PINE4</t>
  </si>
  <si>
    <t>PLPL3</t>
  </si>
  <si>
    <t>PSSA3</t>
  </si>
  <si>
    <t>POSI3</t>
  </si>
  <si>
    <t>PRNR3</t>
  </si>
  <si>
    <t>QUAL3</t>
  </si>
  <si>
    <t>RADL3</t>
  </si>
  <si>
    <t>RAIZ4</t>
  </si>
  <si>
    <t>RAPT4</t>
  </si>
  <si>
    <t>RDOR3</t>
  </si>
  <si>
    <t>RIAA3</t>
  </si>
  <si>
    <t>RAIL3</t>
  </si>
  <si>
    <t>Sabesp</t>
  </si>
  <si>
    <t>SBSP3</t>
  </si>
  <si>
    <t>Sanepar</t>
  </si>
  <si>
    <t>SAPR4</t>
  </si>
  <si>
    <t>SAPR11</t>
  </si>
  <si>
    <t>Santander BR</t>
  </si>
  <si>
    <t>SANB11</t>
  </si>
  <si>
    <t>SMTO3</t>
  </si>
  <si>
    <t>Ser Educa</t>
  </si>
  <si>
    <t>SEER3</t>
  </si>
  <si>
    <t>Sid Nacional</t>
  </si>
  <si>
    <t>CSNA3</t>
  </si>
  <si>
    <t>Simpar</t>
  </si>
  <si>
    <t>SIMH3</t>
  </si>
  <si>
    <t>SLCE3</t>
  </si>
  <si>
    <t>Smart Fit</t>
  </si>
  <si>
    <t>SMFT3</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</si>
  <si>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</si>
  <si>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</si>
  <si>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</si>
  <si>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</si>
  <si>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</si>
  <si>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</si>
  <si>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</si>
  <si>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</si>
  <si>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</si>
  <si>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</si>
  <si>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</si>
  <si>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</si>
  <si>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</si>
  <si>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</si>
  <si>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</si>
  <si>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</si>
  <si>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</si>
  <si>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</si>
  <si>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</si>
  <si>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</si>
  <si>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</si>
  <si>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</si>
  <si>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</si>
  <si>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</si>
  <si>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</si>
  <si>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</si>
  <si>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</si>
  <si>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</si>
  <si>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</si>
  <si>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</si>
  <si>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</si>
  <si>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</si>
  <si>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</si>
  <si>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</si>
  <si>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</si>
  <si>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</si>
  <si>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</si>
  <si>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</si>
  <si>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</si>
  <si>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</si>
  <si>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</si>
  <si>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</si>
  <si>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</si>
  <si>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</si>
  <si>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</si>
  <si>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</si>
  <si>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</si>
  <si>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</si>
  <si>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</si>
  <si>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</si>
  <si>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</si>
  <si>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</si>
  <si>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</si>
  <si>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</si>
  <si>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BITH11</t>
  </si>
  <si>
    <t>ETHE11</t>
  </si>
  <si>
    <t>Investo Wrld</t>
  </si>
  <si>
    <t>WRLD11</t>
  </si>
  <si>
    <t>BOVA11</t>
  </si>
  <si>
    <t>Petrorio</t>
  </si>
  <si>
    <t>USIM3</t>
  </si>
  <si>
    <t>Positivo Tec</t>
  </si>
  <si>
    <t>Nota media</t>
  </si>
  <si>
    <t>Rumo S.A.</t>
  </si>
  <si>
    <t>Eli Lilly And Company</t>
  </si>
  <si>
    <t>LILY34</t>
  </si>
  <si>
    <t>Bradsaude</t>
  </si>
  <si>
    <t>SAUD3</t>
  </si>
  <si>
    <t>Pine</t>
  </si>
  <si>
    <t>Advanced Micro Devices Inc</t>
  </si>
  <si>
    <t>Alphabet Inc</t>
  </si>
  <si>
    <t>Hapvida</t>
  </si>
  <si>
    <t>HAPV3</t>
  </si>
  <si>
    <t>Jallesmachad</t>
  </si>
  <si>
    <t>Jpmorgan Chase &amp; Co</t>
  </si>
  <si>
    <t>Micron Technology, Inc</t>
  </si>
  <si>
    <t>Strategy Inc</t>
  </si>
  <si>
    <t>Hashdex Btcn</t>
  </si>
  <si>
    <t>Hashdex Eth</t>
  </si>
  <si>
    <t>Hashdex Nci</t>
  </si>
  <si>
    <t>HASH11</t>
  </si>
  <si>
    <t>Ishares Bova Ci</t>
  </si>
  <si>
    <t>Petzcobasi</t>
  </si>
  <si>
    <t>NotaBDR</t>
  </si>
  <si>
    <t>Priner</t>
  </si>
  <si>
    <t>Marvell Technology Group Ltd</t>
  </si>
  <si>
    <t>M2RV34</t>
  </si>
  <si>
    <t>Porto Seguro</t>
  </si>
  <si>
    <t>Qualicorp</t>
  </si>
  <si>
    <t>Planoeplano</t>
  </si>
  <si>
    <t>Compass Gas</t>
  </si>
  <si>
    <t>PASS3</t>
  </si>
  <si>
    <t>The Goldman Sachs Group, Inc</t>
  </si>
  <si>
    <t>GSGI34</t>
  </si>
  <si>
    <t>Azul</t>
  </si>
  <si>
    <t>AZUL3</t>
  </si>
  <si>
    <t>Raizen</t>
  </si>
  <si>
    <t>Multilaser</t>
  </si>
  <si>
    <t>MLAS3</t>
  </si>
  <si>
    <t>RENT4</t>
  </si>
  <si>
    <t>ativo</t>
  </si>
  <si>
    <t>SANB4</t>
  </si>
  <si>
    <t>Ishares S&amp;P 500</t>
  </si>
  <si>
    <t>IVVB11</t>
  </si>
  <si>
    <t>Ishares Smal Ci</t>
  </si>
  <si>
    <t>SMAL11</t>
  </si>
  <si>
    <t>It Now Ibov</t>
  </si>
  <si>
    <t>BOVV11</t>
  </si>
  <si>
    <t>It Now Idiv</t>
  </si>
  <si>
    <t>DIVO11</t>
  </si>
  <si>
    <t>It Now SP BR</t>
  </si>
  <si>
    <t>SPXR11</t>
  </si>
  <si>
    <t>It Now Spxi</t>
  </si>
  <si>
    <t>SPXI11</t>
  </si>
  <si>
    <t>It Now Teck</t>
  </si>
  <si>
    <t>TECK11</t>
  </si>
  <si>
    <t>Qr Bitcoin</t>
  </si>
  <si>
    <t>QBTC11</t>
  </si>
  <si>
    <t>BDRs</t>
  </si>
  <si>
    <t>MM21</t>
  </si>
  <si>
    <t>MM200</t>
  </si>
  <si>
    <t>Nota</t>
  </si>
  <si>
    <t>Alibaba Group Holding Ltd</t>
  </si>
  <si>
    <t>BABA34</t>
  </si>
  <si>
    <t>Berkshire Hathaway Inc</t>
  </si>
  <si>
    <t>BERK34</t>
  </si>
  <si>
    <t>Broadcom Inc</t>
  </si>
  <si>
    <t>AVGO34</t>
  </si>
  <si>
    <t>Netflix, Inc</t>
  </si>
  <si>
    <t>NFLX34</t>
  </si>
  <si>
    <t>Oracle Corp</t>
  </si>
  <si>
    <t>ORCL34</t>
  </si>
  <si>
    <t>Palantir Technologies Inc</t>
  </si>
  <si>
    <t>P2LT34</t>
  </si>
  <si>
    <t>Recrusul</t>
  </si>
  <si>
    <t>RCSL4</t>
  </si>
  <si>
    <t>Seagate Technology Holdings Plc</t>
  </si>
  <si>
    <t>S1TX34</t>
  </si>
  <si>
    <t>SLC Agricola</t>
  </si>
  <si>
    <t>Stoneco Ltd.</t>
  </si>
  <si>
    <t>STOC34</t>
  </si>
  <si>
    <t>Western Digital Corp</t>
  </si>
  <si>
    <t>W1DC34</t>
  </si>
  <si>
    <t>Investo Chip</t>
  </si>
  <si>
    <t>CHIP11</t>
  </si>
  <si>
    <t>ATIVO</t>
  </si>
  <si>
    <t>Análise</t>
  </si>
  <si>
    <t>Rede D Or</t>
  </si>
  <si>
    <t>SANB3</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</si>
  <si>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</si>
  <si>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</si>
  <si>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Azevedo</t>
  </si>
  <si>
    <t>AZEV3</t>
  </si>
  <si>
    <t>AZEV4</t>
  </si>
  <si>
    <t>Schulz</t>
  </si>
  <si>
    <t>SHUL4</t>
  </si>
  <si>
    <t>Space Exploration Technologies Corp</t>
  </si>
  <si>
    <t>SPCX34</t>
  </si>
  <si>
    <t>TAEE3</t>
  </si>
  <si>
    <t>Brasilagro</t>
  </si>
  <si>
    <t>iShares MSCI Emerging Markets Index</t>
  </si>
  <si>
    <t>iShares Silver Trust</t>
  </si>
  <si>
    <t>It Now Ifnc Fundo de Indice</t>
  </si>
  <si>
    <t>AGRO3</t>
  </si>
  <si>
    <t>CMIG3</t>
  </si>
  <si>
    <t>KLBN3</t>
  </si>
  <si>
    <t>BEEM39</t>
  </si>
  <si>
    <t>BSLV39</t>
  </si>
  <si>
    <t>FIND11</t>
  </si>
  <si>
    <t>Armac</t>
  </si>
  <si>
    <t>ARML3</t>
  </si>
  <si>
    <t>Mercantil</t>
  </si>
  <si>
    <t>BMEB4</t>
  </si>
  <si>
    <t>Mitre Realty</t>
  </si>
  <si>
    <t>MTRE3</t>
  </si>
  <si>
    <t>Qualcomm Inc</t>
  </si>
  <si>
    <t>QCOM34</t>
  </si>
  <si>
    <t>Etf Brad Bov</t>
  </si>
  <si>
    <t>BOVB11</t>
  </si>
  <si>
    <t>iShares MSCI South Korea Capped ETF</t>
  </si>
  <si>
    <t>BEWY39</t>
  </si>
  <si>
    <t>Pactual Ibov</t>
  </si>
  <si>
    <t>IBOB11</t>
  </si>
  <si>
    <t>Coinbase Global, Inc</t>
  </si>
  <si>
    <t>C2OI34</t>
  </si>
  <si>
    <t>Mastercard Inc</t>
  </si>
  <si>
    <t>MSCD34</t>
  </si>
  <si>
    <t>RaiaDrogasil</t>
  </si>
  <si>
    <t>CVCB3 apesar de estar em tendência de baixa no longo prazo pela média de 200 dias, no curto prazo está com sinal de recuperação favorecendo repiques de alta. Acima dos 1,4 pode seguir repique altista na direção resistências nos 1,61 ou 1,95. Caso perca os 1,27 teria sinal de baixa projetando de 1,06 a 0,95.</t>
  </si>
  <si>
    <t>Randon Part</t>
  </si>
  <si>
    <t>FIQE3 está em tendência de alta no longo prazo, teve uma correção no curto prazo, mas pode estar retomando sinal de altas. Acima dos 5,41 pode buscar 5,98 ou 6,44. Abaixo dos 5,23 retomaria sinal de realização mirando suportes em 4,99 ou 4,76.</t>
  </si>
  <si>
    <t>iShares Core S&amp;P 500 Index</t>
  </si>
  <si>
    <t>BIVB39</t>
  </si>
  <si>
    <t>TTEN3 está em clara tendência de baixa pelas médias de 21 e 200 dias e segue em movimento de baixa. Abaixo dos 11,76 pode buscar suportes 10,47 ou 9,19. Teria sinal de repique altista fechando acima dos 12,3 mirando resistências em 15,91 ou 18,47. O IFR sobrevendido alerta para recuperações se superar 12,3</t>
  </si>
  <si>
    <t>ABCB4 está em tendência de alta pelas médias de 21 e 200 dias, mas começa a dar sinal de possível realização. Abaixo dos 24 poderia realizar na direção dos suportes 23,47 ou 22,98. Caso supere os 24,39 retomaria sinal de alta com projeções nos 25,05 ou 26,02.</t>
  </si>
  <si>
    <t>A1MD34 apesar de estar em tendência de alta no longo prazo pela média de 200 dias, no curto prazo está em realização. Abaixo dos 305,72 pode seguir em baixa no curto prazo mirando suportes em 272,5 ou 242,37. Teria sinal de retomada altista fechando acima dos 312,64 mirando resistências em 370 ou 430,25.</t>
  </si>
  <si>
    <t>BABA34 apesar de estar em tendência de baixa no longo prazo pela média de 200 dias, no curto prazo está com sinal de recuperação favorecendo repiques de alta. Acima dos 22,2 pode seguir repique altista na direção resistências nos 24,97 ou 29,46. Caso perca os 21,99 teria sinal de baixa projetando de 17,71 a 16,32. O padrão de volume favorece a alta.</t>
  </si>
  <si>
    <t>ALOS3 está em clara tendência de baixa pelas médias de 21 e 200 dias e segue em movimento de baixa. Abaixo dos 26,97 pode buscar suportes 26,19 ou 25,47. Teria sinal de repique altista fechando acima dos 27,5 mirando resistências em 28,5 ou 29,92.</t>
  </si>
  <si>
    <t>ALPA4 está em tendência de alta pelas médias de 21 e 200 dias e vai mantendo sinal de força altista. Acima dos 12,44 pode buscar projeções nos 13,45 ou 15,09. Teria sinal de realização na perda dos 11,73 mirando os 10,8 ou 10,29. O padrão de volume favorece a alta.</t>
  </si>
  <si>
    <t>GOGL34 está em tendência de alta pelas médias de 21 e 200 dias e vai mantendo sinal de força altista. Acima dos 151,3 pode buscar projeções nos 159,86 ou 176,21. Teria sinal de realização na perda dos 147,86 mirando os 133,39 ou 125,21.</t>
  </si>
  <si>
    <t>ALUP11 está em clara tendência de baixa pelas médias de 21 e 200 dias e segue em movimento de baixa. Abaixo dos 32,27 pode buscar suportes 31,65 ou 31,03. Teria sinal de repique altista fechando acima dos 33,12 mirando resistências em 34,27 ou 35,5.</t>
  </si>
  <si>
    <t>AMZO34 está em tendência de alta pelas médias de 21 e 200 dias e vai mantendo sinal de força altista. Acima dos 69,23 pode buscar projeções nos 76,16 ou 87,38. Teria sinal de realização na perda dos 67,91 mirando os 58,01 ou 54,54. O padrão de volume favorece a alta. O IFR sobrecomprado alerta realizações se perder 67,91.</t>
  </si>
  <si>
    <t>ABEV3 está em tendência de alta pelas médias de 21 e 200 dias e vai mantendo sinal de força altista. Acima dos 16,1 pode buscar projeções nos 16,45 ou 17,27. Teria sinal de realização na perda dos 15,85 mirando os 15,12 ou 14,7. O padrão de volume favorece a alta.</t>
  </si>
  <si>
    <t>AMER3 apesar de estar em tendência de baixa no longo prazo pela média de 200 dias, no curto prazo está com sinal de recuperação favorecendo repiques de alta. Acima dos 4,75 pode seguir repique altista na direção resistências nos 5,53 ou 6,8. Caso perca os 4,54 teria sinal de baixa projetando de 3,48 a 3,08.</t>
  </si>
  <si>
    <t>ANIM3 está em clara tendência de baixa pelas médias de 21 e 200 dias e segue em movimento de baixa. Abaixo dos 2,14 pode buscar suportes 1,92 ou 1,61. Teria sinal de repique altista fechando acima dos 2,23 mirando resistências em 2,92 ou 3,53.</t>
  </si>
  <si>
    <t>AAPL34 apesar de estar em tendência de alta no longo prazo pela média de 200 dias, no curto prazo está em realização. Abaixo dos 76,15 pode seguir em baixa no curto prazo mirando suportes em 72,47 ou 68,79. Teria sinal de retomada altista fechando acima dos 78,5 mirando resistências em 88,05 ou 95,4.</t>
  </si>
  <si>
    <t>ARML3 apesar de estar em tendência de baixa no longo prazo pela média de 200 dias, no curto prazo está com sinal de recuperação favorecendo repiques de alta. Acima dos 3,57 pode seguir repique altista na direção resistências nos 4,1 ou 4,96. Caso perca os 3,39 teria sinal de baixa projetando de 2,71 a 2,44. O IFR sobrecomprado alerta realizações se perder 3,39.</t>
  </si>
  <si>
    <t>ASAI3 apesar de estar em tendência de baixa no longo prazo pela média de 200 dias, no curto prazo está com sinal de recuperação favorecendo repiques de alta. Acima dos 8,51 pode seguir repique altista na direção resistências nos 9 ou 9,79. Caso perca os 8,34 teria sinal de baixa projetando de 7,72 a 7,32.</t>
  </si>
  <si>
    <t>AURA33 está em clara tendência de baixa pelas médias de 21 e 200 dias e segue em movimento de baixa. Abaixo dos 92,3 pode buscar suportes 82,55 ou 71,91. Teria sinal de repique altista fechando acima dos 93,74 mirando resistências em 116,96 ou 138,22.</t>
  </si>
  <si>
    <t>AURE3 está em clara tendência de baixa pelas médias de 21 e 200 dias e segue em movimento de baixa. Abaixo dos 10,91 pode buscar suportes 10,25 ou 9,59. Teria sinal de repique altista fechando acima dos 11,28 mirando resistências em 13,03 ou 14,34.</t>
  </si>
  <si>
    <t>AXIA3 está em tendência de baixa pela média de 200 dias, a parece ter completado movimento de repique de alta de curto prazo e pode estar retomando o movimento baixista. Abaixo dos 52,82 pode seguir em queda na direção dos suportes 49,27 ou 47,53. Teria sinal de repique altista fechando acima dos 53,65 mirando resistências em 54,88 ou 58,34.</t>
  </si>
  <si>
    <t>AXIA7 está em tendência de baixa pela média de 200 dias, a parece ter completado movimento de repique de alta de curto prazo e pode estar retomando o movimento baixista. Abaixo dos 52,01 pode seguir em queda na direção dos suportes 48,04 ou 46,32. Teria sinal de repique altista fechando acima dos 53,58 mirando resistências em 57 ou 62,54.</t>
  </si>
  <si>
    <t>AZEV3 apesar de estar em tendência de baixa no longo prazo pela média de 200 dias, no curto prazo está com sinal de recuperação favorecendo repiques de alta. Acima dos 4,59 pode seguir repique altista na direção resistências nos 6,66 ou 10,02. Caso perca os 4,1 teria sinal de baixa projetando de 1,23 a 0,19. O padrão de volume favorece a alta. O IFR sobrecomprado alerta realizações se perder 4,1.</t>
  </si>
  <si>
    <t>AZEV4 apesar de estar em tendência de baixa no longo prazo pela média de 200 dias, no curto prazo está com sinal de recuperação favorecendo repiques de alta. Acima dos 2,17 pode seguir repique altista na direção resistências nos 2,8 ou 3,82. Caso perca os 1,85 teria sinal de baixa projetando de 1,15 a 0,83. O padrão de volume favorece a alta. O IFR sobrecomprado alerta realizações se perder 1,85.</t>
  </si>
  <si>
    <t>Azt Energia</t>
  </si>
  <si>
    <t>AZTE3</t>
  </si>
  <si>
    <t>AZTE3 apesar de estar em tendência de baixa no longo prazo pela média de 200 dias, no curto prazo está com sinal de recuperação favorecendo repiques de alta. Acima dos 1,83 pode seguir repique altista na direção resistências nos 2,31 ou 3,09. Caso perca os 1,49 teria sinal de baixa projetando de 1,05 a 0,8. O padrão de volume favorece a alta.</t>
  </si>
  <si>
    <t>AZUL3 está em clara tendência de baixa pelas médias de 21 e 200 dias e segue em movimento de baixa. Abaixo dos 21,87 pode buscar suportes 20,9 ou 19,7. Teria sinal de repique altista fechando acima dos 22,36 mirando resistências em 24,77 ou 27,16.</t>
  </si>
  <si>
    <t>AZZA3 está em tendência de baixa pelas médias de 21 e 200 dias, mas começa a dar sinais de repiques de alta. Acima dos 16,49 teria sinal de repique altista mirando resistências nos 19,39 ou 21,7. Já uma perda dos 15,65 traria de volta o sinal de baixa projetando de 14,49 a 13,33.</t>
  </si>
  <si>
    <t>B3SA3 está em tendência de alta pelas médias de 21 e 200 dias e vai mantendo sinal de força altista. Acima dos 16,22 pode buscar projeções nos 17,51 ou 19,61. Teria sinal de realização na perda dos 15,52 mirando os 14,12 ou 13,47.</t>
  </si>
  <si>
    <t>BMGB4 está em tendência de alta pelas médias de 21 e 200 dias e vai mantendo sinal de força altista. Acima dos 5,41 pode buscar projeções nos 5,58 ou 5,86. Teria sinal de realização na perda dos 5,24 mirando os 5,13 ou 5,04.</t>
  </si>
  <si>
    <t>BRSR6 está em clara tendência de baixa pelas médias de 21 e 200 dias e segue em movimento de baixa. Abaixo dos 13,8 pode buscar suportes 13,52 ou 13,24. Teria sinal de repique altista fechando acima dos 14,36 mirando resistências em 14,69 ou 15,24.</t>
  </si>
  <si>
    <t>BBSE3 está em tendência de alta pelas médias de 21 e 200 dias e vai mantendo sinal de força altista. Acima dos 41,55 pode buscar projeções nos 42,84 ou 45,58. Teria sinal de realização na perda dos 40,79 mirando os 38,4 ou 37,02.</t>
  </si>
  <si>
    <t>BMOB3 apesar de estar em tendência de baixa no longo prazo pela média de 200 dias, no curto prazo está com sinal de recuperação favorecendo repiques de alta. Acima dos 24,48 pode seguir repique altista na direção resistências nos 25,71 ou 27,71. Caso perca os 23,44 teria sinal de baixa projetando de 22,48 a 21,86.</t>
  </si>
  <si>
    <t>BERK34 está em tendência de alta pelas médias de 21 e 200 dias e vai mantendo sinal de força altista. Acima dos 131,84 pode buscar projeções nos 137,23 ou 145,96. Teria sinal de realização na perda dos 129,35 mirando os 123,11 ou 120,41.</t>
  </si>
  <si>
    <t>BLAU3 está em clara tendência de baixa pelas médias de 21 e 200 dias e segue em movimento de baixa. Abaixo dos 8,35 pode buscar suportes 7,64 ou 6,94. Teria sinal de repique altista fechando acima dos 8,76 mirando resistências em 10,63 ou 12,03. O IFR sobrevendido alerta para recuperações se superar 8,76</t>
  </si>
  <si>
    <t>SOJA3 está em clara tendência de baixa pelas médias de 21 e 200 dias e segue em movimento de baixa. Abaixo dos 5,32 pode buscar suportes 5,03 ou 4,75. Teria sinal de repique altista fechando acima dos 5,58 mirando resistências em 6,24 ou 6,8.</t>
  </si>
  <si>
    <t>BRBI11 está em clara tendência de baixa pelas médias de 21 e 200 dias e segue em movimento de baixa. Abaixo dos 14,05 pode buscar suportes 13,58 ou 13,11. Teria sinal de repique altista fechando acima dos 14,71 mirando resistências em 15,57 ou 16,5.</t>
  </si>
  <si>
    <t>BBDC3 apesar de estar em tendência de alta no longo prazo pela média de 200 dias, no curto prazo está em realização. Abaixo dos 15,93 pode seguir em baixa no curto prazo mirando suportes em 15,32 ou 14,88. Teria sinal de retomada altista fechando acima dos 16,24 mirando resistências em 16,74 ou 17,61.</t>
  </si>
  <si>
    <t>BBDC4 está em tendência de alta pelas médias de 21 e 200 dias e vai mantendo sinal de força altista. Acima dos 18,72 pode buscar projeções nos 19,16 ou 20,14. Teria sinal de realização na perda dos 18,43 mirando os 17,57 ou 17,07.</t>
  </si>
  <si>
    <t>BRAP4 está em tendência de alta pelas médias de 21 e 200 dias e vai mantendo sinal de força altista. Acima dos 22,55 pode buscar projeções nos 23,74 ou 25,68. Teria sinal de realização na perda dos 21,65 mirando os 20,61 ou 20,01.</t>
  </si>
  <si>
    <t>SAUD3 está em tendência de alta pelas médias de 21 e 200 dias e vai mantendo sinal de força altista. Acima dos 16,29 pode buscar projeções nos 17,51 ou 19,49. Teria sinal de realização na perda dos 15,76 mirando os 14,31 ou 13,69. O padrão de volume favorece a alta. O IFR sobrecomprado alerta realizações se perder 15,76.</t>
  </si>
  <si>
    <t>BBAS3 apesar de estar em tendência de baixa no longo prazo pela média de 200 dias, no curto prazo está com sinal de recuperação favorecendo repiques de alta. Acima dos 21,36 pode seguir repique altista na direção resistências nos 22,56 ou 24,51. Caso perca os 21,06 teria sinal de baixa projetando de 19,41 a 18,8. O padrão de volume favorece a alta.</t>
  </si>
  <si>
    <t>AGRO3 está em tendência de baixa pela média de 200 dias, a parece ter completado movimento de repique de alta de curto prazo e pode estar retomando o movimento baixista. Abaixo dos 18,81 pode seguir em queda na direção dos suportes 18,24 ou 17,78. Teria sinal de repique altista fechando acima dos 19,05 mirando resistências em 19,72 ou 20,63.</t>
  </si>
  <si>
    <t>BRKM5 está em tendência de baixa pelas médias de 21 e 200 dias, mas começa a dar sinais de repiques de alta. Acima dos 5,98 teria sinal de repique altista mirando resistências nos 7,04 ou 7,92. Já uma perda dos 5,6 traria de volta o sinal de baixa projetando de 5,15 a 4,71.</t>
  </si>
  <si>
    <t>BRAV3 está em tendência de alta pelas médias de 21 e 200 dias, mas começa a dar sinal de possível realização. Abaixo dos 19,73 poderia realizar na direção dos suportes 17,45 ou 16,22. Caso supere os 20,48 retomaria sinal de alta com projeções nos 21,43 ou 23,88.</t>
  </si>
  <si>
    <t>AVGO34 está em tendência de alta pelas médias de 21 e 200 dias, mas começa a dar sinal de possível realização. Abaixo dos 27,83 poderia realizar na direção dos suportes 26,26 ou 25,16. Caso supere os 28,29 retomaria sinal de alta com projeções nos 29,8 ou 31,98.</t>
  </si>
  <si>
    <t>BPAC11 está em tendência de alta pelas médias de 21 e 200 dias e vai mantendo sinal de força altista. Acima dos 57,12 pode buscar projeções nos 59,1 ou 62,73. Teria sinal de realização na perda dos 56,57 mirando os 53,22 ou 51,4.</t>
  </si>
  <si>
    <t>CXSE3 está em tendência de alta no longo prazo, teve uma correção no curto prazo, mas pode estar retomando sinal de altas. Acima dos 20,45 pode buscar 22,54 ou 24,15. Abaixo dos 19,93 retomaria sinal de realização mirando suportes em 19,12 ou 18,31.</t>
  </si>
  <si>
    <t>CAML3 está em clara tendência de baixa pelas médias de 21 e 200 dias e segue em movimento de baixa. Abaixo dos 4,62 pode buscar suportes 4,1 ou 3,67. Teria sinal de repique altista fechando acima dos 4,7 mirando resistências em 5,48 ou 6,33.</t>
  </si>
  <si>
    <t>BHIA3 está em clara tendência de baixa pelas médias de 21 e 200 dias e segue em movimento de baixa. Abaixo dos 0,74 pode buscar suportes 0,6 ou 0,46. Teria sinal de repique altista fechando acima dos 0,85 mirando resistências em 1,19 ou 1,46. O IFR sobrevendido alerta para recuperações se superar 0,85</t>
  </si>
  <si>
    <t>CBAV3 está em tendência de alta pelas médias de 21 e 200 dias e vai mantendo sinal de força altista. Acima dos 11,1 pode buscar projeções nos 11,34 ou 11,74. Teria sinal de realização na perda dos 10,99 mirando os 10,7 ou 10,57. O padrão de volume favorece a alta. O IFR sobrecomprado alerta realizações se perder 10,99.</t>
  </si>
  <si>
    <t>CEAB3 está em tendência de baixa pelas médias de 21 e 200 dias, mas começa a dar sinais de repiques de alta. Acima dos 9,61 teria sinal de repique altista mirando resistências nos 11,12 ou 12,35. Já uma perda dos 9,12 traria de volta o sinal de baixa projetando de 8,5 a 7,88.</t>
  </si>
  <si>
    <t>CMIG3 está em tendência de alta pelas médias de 21 e 200 dias e vai mantendo sinal de força altista. Acima dos 16,59 pode buscar projeções nos 17,05 ou 18,05. Teria sinal de realização na perda dos 16,18 mirando os 15,42 ou 14,91. O padrão de volume favorece a alta.</t>
  </si>
  <si>
    <t>CMIG4 está em tendência de alta pelas médias de 21 e 200 dias e vai mantendo sinal de força altista. Acima dos 11,42 pode buscar projeções nos 11,82 ou 12,47. Teria sinal de realização na perda dos 11,25 mirando os 10,77 ou 10,56.</t>
  </si>
  <si>
    <t>COGN3 está em tendência de baixa pela média de 200 dias, a parece ter completado movimento de repique de alta de curto prazo e pode estar retomando o movimento baixista. Abaixo dos 2,28 pode seguir em queda na direção dos suportes 2,06 ou 1,94. Teria sinal de repique altista fechando acima dos 2,35 mirando resistências em 2,44 ou 2,67.</t>
  </si>
  <si>
    <t>C2OI34 está em clara tendência de baixa pelas médias de 21 e 200 dias e segue em movimento de baixa. Abaixo dos 28,69 pode buscar suportes 26,18 ou 23,68. Teria sinal de repique altista fechando acima dos 30,7 mirando resistências em 36,79 ou 41,79.</t>
  </si>
  <si>
    <t>CSMG3 está em tendência de alta pelas médias de 21 e 200 dias e vai mantendo sinal de força altista. Acima dos 64,87 pode buscar projeções nos 67,82 ou 71,99. Teria sinal de realização na perda dos 63,48 mirando os 61,07 ou 58,98.</t>
  </si>
  <si>
    <t>CPLE3 apesar de estar em tendência de alta no longo prazo pela média de 200 dias, no curto prazo está em realização. Abaixo dos 14,78 pode seguir em baixa no curto prazo mirando suportes em 14,19 ou 13,77. Teria sinal de retomada altista fechando acima dos 14,97 mirando resistências em 15,53 ou 16,35.</t>
  </si>
  <si>
    <t>CSAN3 apesar de estar em tendência de baixa no longo prazo pela média de 200 dias, no curto prazo está com sinal de recuperação favorecendo repiques de alta. Acima dos 4,11 pode seguir repique altista na direção resistências nos 4,36 ou 4,78. Caso perca os 3,9 teria sinal de baixa projetando de 3,69 a 3,56.</t>
  </si>
  <si>
    <t>CPFE3 está em tendência de alta no longo prazo, teve uma correção no curto prazo, mas pode estar retomando sinal de altas. Acima dos 46,64 pode buscar 47,88 ou 50,01. Abaixo dos 45,9 retomaria sinal de realização mirando suportes em 44,43 ou 43,36.</t>
  </si>
  <si>
    <t>CMIN3 está em tendência de alta pelas médias de 21 e 200 dias, mas começa a dar sinal de possível realização. Abaixo dos 5,62 poderia realizar na direção dos suportes 4,23 ou 3,63. Caso supere os 5,81 retomaria sinal de alta com projeções nos 6,17 ou 7,36.</t>
  </si>
  <si>
    <t>CURY3 está em clara tendência de baixa pelas médias de 21 e 200 dias e segue em movimento de baixa. Abaixo dos 30 pode buscar suportes 28,7 ou 26,63. Teria sinal de repique altista fechando acima dos 30,99 mirando resistências em 35,39 ou 39,52.</t>
  </si>
  <si>
    <t>CYRE3 está em clara tendência de baixa pelas médias de 21 e 200 dias e segue em movimento de baixa. Abaixo dos 21,37 pode buscar suportes 20,4 ou 19,38. Teria sinal de repique altista fechando acima dos 21,81 mirando resistências em 23,7 ou 25,73.</t>
  </si>
  <si>
    <t>CYRE4 está em tendência de baixa pelas médias de 21 e 200 dias, mas começa a dar sinais de repiques de alta. Acima dos 20,52 teria sinal de repique altista mirando resistências nos 22,02 ou 23,71. Já uma perda dos 19,27 traria de volta o sinal de baixa projetando de 18,42 a 17,57.</t>
  </si>
  <si>
    <t>DASA3 está em clara tendência de baixa pelas médias de 21 e 200 dias e segue em movimento de baixa. Abaixo dos 2,41 pode buscar suportes 2,16 ou 1,92. Teria sinal de repique altista fechando acima dos 2,69 mirando resistências em 3,2 ou 3,68.</t>
  </si>
  <si>
    <t>DESK3 está em tendência de alta pelas médias de 21 e 200 dias e vai mantendo sinal de força altista. Acima dos 18,6 pode buscar projeções nos 19,19 ou 20,16. Teria sinal de realização na perda dos 18,31 mirando os 17,63 ou 17,33. O padrão de volume favorece a alta. O IFR sobrecomprado alerta realizações se perder 18,31.</t>
  </si>
  <si>
    <t>DXCO3 está em tendência de alta pelas médias de 21 e 200 dias, mas começa a dar sinal de possível realização. Abaixo dos 4,87 poderia realizar na direção dos suportes 4,72 ou 4,55. Caso supere os 5,25 retomaria sinal de alta com projeções nos 5,57 ou 6,1.</t>
  </si>
  <si>
    <t>PNVL3 está em tendência de baixa pela média de 200 dias, a parece ter completado movimento de repique de alta de curto prazo e pode estar retomando o movimento baixista. Abaixo dos 11,51 pode seguir em queda na direção dos suportes 10,43 ou 9,72. Teria sinal de repique altista fechando acima dos 12,7 mirando resistências em 14,1 ou 16,37.</t>
  </si>
  <si>
    <t>DIRR3 está em clara tendência de baixa pelas médias de 21 e 200 dias e segue em movimento de baixa. Abaixo dos 11,05 pode buscar suportes 10 ou 8,96. Teria sinal de repique altista fechando acima dos 11,58 mirando resistências em 14,42 ou 16,5.</t>
  </si>
  <si>
    <t>ECOR3 está em clara tendência de baixa pelas médias de 21 e 200 dias e segue em movimento de baixa. Abaixo dos 6,72 pode buscar suportes 6,36 ou 6,01. Teria sinal de repique altista fechando acima dos 7,12 mirando resistências em 7,86 ou 8,56.</t>
  </si>
  <si>
    <t>LILY34 apesar de estar em tendência de alta no longo prazo pela média de 200 dias, no curto prazo está em realização. Abaixo dos 192 pode seguir em baixa no curto prazo mirando suportes em 185,05 ou 178,11. Teria sinal de retomada altista fechando acima dos 194,48 mirando resistências em 214,47 ou 228,35.</t>
  </si>
  <si>
    <t>EMBJ3 está em tendência de alta pelas médias de 21 e 200 dias e vai mantendo sinal de força altista. Acima dos 88,86 pode buscar projeções nos 93,86 ou 101,96. Teria sinal de realização na perda dos 86,01 mirando os 80,76 ou 78,25.</t>
  </si>
  <si>
    <t>ENGI11 está em tendência de alta pelas médias de 21 e 200 dias e vai mantendo sinal de força altista. Acima dos 50,56 pode buscar projeções nos 52,3 ou 55,21. Teria sinal de realização na perda dos 49,63 mirando os 47,59 ou 46,13.</t>
  </si>
  <si>
    <t>ENEV3 está em tendência de alta pelas médias de 21 e 200 dias e vai mantendo sinal de força altista. Acima dos 26,54 pode buscar projeções nos 27,95 ou 29,85. Teria sinal de realização na perda dos 25,97 mirando os 24,87 ou 23,91. O padrão de volume favorece a alta.</t>
  </si>
  <si>
    <t>EGIE3 está em clara tendência de baixa pelas médias de 21 e 200 dias e segue em movimento de baixa. Abaixo dos 29,2 pode buscar suportes 27,77 ou 26,35. Teria sinal de repique altista fechando acima dos 30,19 mirando resistências em 33,81 ou 36,65.</t>
  </si>
  <si>
    <t>EQTL3 está em clara tendência de baixa pelas médias de 21 e 200 dias e segue em movimento de baixa. Abaixo dos 37,78 pode buscar suportes 36,75 ou 35,73. Teria sinal de repique altista fechando acima dos 39,36 mirando resistências em 41,09 ou 43,13.</t>
  </si>
  <si>
    <t>EVEN3 está em clara tendência de baixa pelas médias de 21 e 200 dias e segue em movimento de baixa. Abaixo dos 4,74 pode buscar suportes 4,4 ou 4,07. Teria sinal de repique altista fechando acima dos 4,88 mirando resistências em 5,82 ou 6,48.</t>
  </si>
  <si>
    <t>EZTC3 está em clara tendência de baixa pelas médias de 21 e 200 dias e segue em movimento de baixa. Abaixo dos 11,07 pode buscar suportes 10,33 ou 9,59. Teria sinal de repique altista fechando acima dos 11,49 mirando resistências em 13,46 ou 14,93.</t>
  </si>
  <si>
    <t>FESA4 está em tendência de baixa pela média de 200 dias, a parece ter completado movimento de repique de alta de curto prazo e pode estar retomando o movimento baixista. Abaixo dos 5,97 pode seguir em queda na direção dos suportes 5,69 ou 5,53. Teria sinal de repique altista fechando acima dos 6,18 mirando resistências em 6,48 ou 6,97.</t>
  </si>
  <si>
    <t>FLRY3 está em tendência de alta pelas médias de 21 e 200 dias e vai mantendo sinal de força altista. Acima dos 17,26 pode buscar projeções nos 18,44 ou 20,35. Teria sinal de realização na perda dos 16,97 mirando os 15,35 ou 14,75.</t>
  </si>
  <si>
    <t>FRAS3 apesar de estar em tendência de baixa no longo prazo pela média de 200 dias, no curto prazo está com sinal de recuperação favorecendo repiques de alta. Acima dos 21,4 pode seguir repique altista na direção resistências nos 22,96 ou 25,49. Caso perca os 20,72 teria sinal de baixa projetando de 18,87 a 18,08.</t>
  </si>
  <si>
    <t>GGBR4 está em tendência de alta pelas médias de 21 e 200 dias, mas começa a dar sinal de possível realização. Abaixo dos 24,98 poderia realizar na direção dos suportes 21,25 ou 19,95. Caso supere os 25,45 retomaria sinal de alta com projeções nos 28,04 ou 32,24. O IFR sobrecomprado alerta realizações se perder 24,98.</t>
  </si>
  <si>
    <t>GOAU4 está em tendência de alta pelas médias de 21 e 200 dias, mas começa a dar sinal de possível realização. Abaixo dos 10,88 poderia realizar na direção dos suportes 9,36 ou 8,84. Caso supere os 11,03 retomaria sinal de alta com projeções nos 12,06 ou 13,73. O IFR sobrecomprado alerta realizações se perder 10,88.</t>
  </si>
  <si>
    <t>GGPS3 está em clara tendência de baixa pelas médias de 21 e 200 dias e segue em movimento de baixa. Abaixo dos 11,44 pode buscar suportes 10,87 ou 10,3. Teria sinal de repique altista fechando acima dos 11,78 mirando resistências em 13,28 ou 14,41.</t>
  </si>
  <si>
    <t>GRND3 está em tendência de baixa pelas médias de 21 e 200 dias, mas começa a dar sinais de repiques de alta. Acima dos 3,76 teria sinal de repique altista mirando resistências nos 3,99 ou 4,22. Já uma perda dos 3,71 traria de volta o sinal de baixa projetando de 3,61 a 3,49.</t>
  </si>
  <si>
    <t>GMAT3 apesar de estar em tendência de baixa no longo prazo pela média de 200 dias, no curto prazo está com sinal de recuperação favorecendo repiques de alta. Acima dos 4,07 pode seguir repique altista na direção resistências nos 4,37 ou 4,87. Caso perca os 3,97 teria sinal de baixa projetando de 3,57 a 3,41.</t>
  </si>
  <si>
    <t>SBFG3 está em clara tendência de baixa pelas médias de 21 e 200 dias e segue em movimento de baixa. Abaixo dos 9,26 pode buscar suportes 8,89 ou 8,52. Teria sinal de repique altista fechando acima dos 9,54 mirando resistências em 10,45 ou 11,18.</t>
  </si>
  <si>
    <t>HBSA3 está em clara tendência de baixa pelas médias de 21 e 200 dias e segue em movimento de baixa. Abaixo dos 3,14 pode buscar suportes 3,01 ou 2,89. Teria sinal de repique altista fechando acima dos 3,22 mirando resistências em 3,54 ou 3,78.</t>
  </si>
  <si>
    <t>HYPE3 está em tendência de baixa pela média de 200 dias, a parece ter completado movimento de repique de alta de curto prazo e pode estar retomando o movimento baixista. Abaixo dos 21,22 pode seguir em queda na direção dos suportes 19,9 ou 19,18. Teria sinal de repique altista fechando acima dos 22,2 mirando resistências em 23,62 ou 25,92.</t>
  </si>
  <si>
    <t>IGTI11 está em clara tendência de baixa pelas médias de 21 e 200 dias e segue em movimento de baixa. Abaixo dos 24,83 pode buscar suportes 24,08 ou 23,29. Teria sinal de repique altista fechando acima dos 25,39 mirando resistências em 26,63 ou 28,2.</t>
  </si>
  <si>
    <t>ITLC34 apesar de estar em tendência de alta no longo prazo pela média de 200 dias, no curto prazo está em realização. Abaixo dos 76,3 pode seguir em baixa no curto prazo mirando suportes em 69,89 ou 56,61. Teria sinal de retomada altista fechando acima dos 78,87 mirando resistências em 112,86 ou 139,41.</t>
  </si>
  <si>
    <t>INTB3 está em tendência de alta pelas médias de 21 e 200 dias e vai mantendo sinal de força altista. Acima dos 14,68 pode buscar projeções nos 15,2 ou 16,76. Teria sinal de realização na perda dos 14,24 mirando os 12,67 ou 11,88. O padrão de volume favorece a alta. O IFR sobrecomprado alerta realizações se perder 14,24.</t>
  </si>
  <si>
    <t>INBR32 está em clara tendência de baixa pelas médias de 21 e 200 dias e segue em movimento de baixa. Abaixo dos 28,07 pode buscar suportes 27,03 ou 26,04. Teria sinal de repique altista fechando acima dos 28,61 mirando resistências em 30,22 ou 32,19.</t>
  </si>
  <si>
    <t>MYPK3 apesar de estar em tendência de baixa no longo prazo pela média de 200 dias, no curto prazo está com sinal de recuperação favorecendo repiques de alta. Acima dos 9,72 pode seguir repique altista na direção resistências nos 10,31 ou 11,27. Caso perca os 9,4 teria sinal de baixa projetando de 8,76 a 8,46. O padrão de volume favorece a alta. O IFR sobrecomprado alerta realizações se perder 9,4.</t>
  </si>
  <si>
    <t>RANI3 apesar de estar em tendência de baixa no longo prazo pela média de 200 dias, no curto prazo está com sinal de recuperação favorecendo repiques de alta. Acima dos 8,16 pode seguir repique altista na direção resistências nos 8,37 ou 8,71. Caso perca os 7,82 teria sinal de baixa projetando de 7,71 a 7,6. O padrão de volume favorece a alta.</t>
  </si>
  <si>
    <t>IRBR3 está em tendência de alta pelas médias de 21 e 200 dias e vai mantendo sinal de força altista. Acima dos 58,02 pode buscar projeções nos 61,25 ou 66,48. Teria sinal de realização na perda dos 55,37 mirando os 52,79 ou 51,17. O padrão de volume favorece a alta.</t>
  </si>
  <si>
    <t>ISAE4 está em tendência de baixa pelas médias de 21 e 200 dias, mas começa a dar sinais de repiques de alta. Acima dos 27,02 teria sinal de repique altista mirando resistências nos 30,29 ou 32,89. Já uma perda dos 26,08 traria de volta o sinal de baixa projetando de 24,77 a 23,47.</t>
  </si>
  <si>
    <t>ITSA4 está em tendência de alta pelas médias de 21 e 200 dias e vai mantendo sinal de força altista. Acima dos 13,93 pode buscar projeções nos 14,22 ou 14,86. Teria sinal de realização na perda dos 13,8 mirando os 13,18 ou 12,85.</t>
  </si>
  <si>
    <t>ITUB3 está em tendência de alta pelas médias de 21 e 200 dias e vai mantendo sinal de força altista. Acima dos 45,95 pode buscar projeções nos 46,84 ou 48,58. Teria sinal de realização na perda dos 45,58 mirando os 44,01 ou 43,13.</t>
  </si>
  <si>
    <t>ITUB4 está em tendência de alta pelas médias de 21 e 200 dias e vai mantendo sinal de força altista. Acima dos 43,3 pode buscar projeções nos 44,64 ou 46,54. Teria sinal de realização na perda dos 42,89 mirando os 41,56 ou 40,6.</t>
  </si>
  <si>
    <t>JALL3 apesar de estar em tendência de baixa no longo prazo pela média de 200 dias, no curto prazo está com sinal de recuperação favorecendo repiques de alta. Acima dos 2,05 pode seguir repique altista na direção resistências nos 2,17 ou 2,3. Caso perca os 1,95 teria sinal de baixa projetando de 1,88 a 1,81.</t>
  </si>
  <si>
    <t>JBSS32 está em tendência de baixa pela média de 200 dias, a parece ter completado movimento de repique de alta de curto prazo e pode estar retomando o movimento baixista. Abaixo dos 70,68 pode seguir em queda na direção dos suportes 59,26 ou 55,09. Teria sinal de repique altista fechando acima dos 72,75 mirando resistências em 81,08 ou 94,57. O IFR sobrecomprado alerta realizações se perder 70,68.</t>
  </si>
  <si>
    <t>JHSF3 está em tendência de alta pelas médias de 21 e 200 dias, mas começa a dar sinal de possível realização. Abaixo dos 10,94 poderia realizar na direção dos suportes 10,15 ou 9,77. Caso supere os 11,37 retomaria sinal de alta com projeções nos 12,12 ou 13,34.</t>
  </si>
  <si>
    <t>JPMC34 está em tendência de alta pelas médias de 21 e 200 dias e vai mantendo sinal de força altista. Acima dos 179,46 pode buscar projeções nos 184,41 ou 195,91. Teria sinal de realização na perda dos 178,11 mirando os 165,8 ou 160,04.</t>
  </si>
  <si>
    <t>JSLG3 está em clara tendência de baixa pelas médias de 21 e 200 dias e segue em movimento de baixa. Abaixo dos 5,56 pode buscar suportes 5,33 ou 5,13. Teria sinal de repique altista fechando acima dos 5,73 mirando resistências em 5,97 ou 6,36.</t>
  </si>
  <si>
    <t>KEPL3 está em clara tendência de baixa pelas médias de 21 e 200 dias e segue em movimento de baixa. Abaixo dos 6,27 pode buscar suportes 6,14 ou 6,02. Teria sinal de repique altista fechando acima dos 6,51 mirando resistências em 6,66 ou 6,9.</t>
  </si>
  <si>
    <t>KLBN3 está em tendência de alta pelas médias de 21 e 200 dias, mas começa a dar sinal de possível realização. Abaixo dos 3,64 poderia realizar na direção dos suportes 3,38 ou 3,28. Caso supere os 3,69 retomaria sinal de alta com projeções nos 3,88 ou 4,19.</t>
  </si>
  <si>
    <t>KLBN4 está em tendência de alta pelas médias de 21 e 200 dias e vai mantendo sinal de força altista. Acima dos 3,66 pode buscar projeções nos 3,83 ou 4,12. Teria sinal de realização na perda dos 3,59 mirando os 3,37 ou 3,28. O IFR sobrecomprado alerta realizações se perder 3,59.</t>
  </si>
  <si>
    <t>KLBN11 está em tendência de alta pelas médias de 21 e 200 dias e vai mantendo sinal de força altista. Acima dos 18,45 pode buscar projeções nos 19,43 ou 21,03. Teria sinal de realização na perda dos 18,01 mirando os 16,85 ou 16,35. O padrão de volume favorece a alta. O IFR sobrecomprado alerta realizações se perder 18,01.</t>
  </si>
  <si>
    <t>LAVV3 está em clara tendência de baixa pelas médias de 21 e 200 dias e segue em movimento de baixa. Abaixo dos 9,87 pode buscar suportes 9,32 ou 8,78. Teria sinal de repique altista fechando acima dos 10,41 mirando resistências em 11,63 ou 12,71.</t>
  </si>
  <si>
    <t>LIGT3 está em tendência de baixa pela média de 200 dias, a parece ter completado movimento de repique de alta de curto prazo e pode estar retomando o movimento baixista. Abaixo dos 3,23 pode seguir em queda na direção dos suportes 2,79 ou 2,54. Teria sinal de repique altista fechando acima dos 3,58 mirando resistências em 4,06 ou 4,85.</t>
  </si>
  <si>
    <t>RENT3 está em clara tendência de baixa pelas médias de 21 e 200 dias e segue em movimento de baixa. Abaixo dos 37,6 pode buscar suportes 36,03 ou 34,22. Teria sinal de repique altista fechando acima dos 39 mirando resistências em 41,86 ou 45,46.</t>
  </si>
  <si>
    <t>RENT4 está em clara tendência de baixa pelas médias de 21 e 200 dias e segue em movimento de baixa. Abaixo dos 35,14 pode buscar suportes 33,53 ou 31,93. Teria sinal de repique altista fechando acima dos 37,07 mirando resistências em 40,33 ou 43,53.</t>
  </si>
  <si>
    <t>LOGG3 apesar de estar em tendência de alta no longo prazo pela média de 200 dias, no curto prazo está em realização. Abaixo dos 24,94 pode seguir em baixa no curto prazo mirando suportes em 23,77 ou 22,61. Teria sinal de retomada altista fechando acima dos 25,81 mirando resistências em 28,7 ou 31,02.</t>
  </si>
  <si>
    <t>LREN3 está em tendência de baixa pelas médias de 21 e 200 dias, mas começa a dar sinais de repiques de alta. Acima dos 13,7 teria sinal de repique altista mirando resistências nos 15,14 ou 16,38. Já uma perda dos 13,12 traria de volta o sinal de baixa projetando de 12,49 a 11,87.</t>
  </si>
  <si>
    <t>LWSA3 está em clara tendência de baixa pelas médias de 21 e 200 dias e segue em movimento de baixa. Abaixo dos 3,6 pode buscar suportes 3,41 ou 3,22. Teria sinal de repique altista fechando acima dos 3,77 mirando resistências em 4,2 ou 4,57.</t>
  </si>
  <si>
    <t>MDIA3 está em tendência de baixa pelas médias de 21 e 200 dias, mas começa a dar sinais de repiques de alta. Acima dos 17,48 teria sinal de repique altista mirando resistências nos 18,21 ou 18,98. Já uma perda dos 16,95 traria de volta o sinal de baixa projetando de 16,56 a 16,17.</t>
  </si>
  <si>
    <t>MGLU3 apesar de estar em tendência de baixa no longo prazo pela média de 200 dias, no curto prazo está com sinal de recuperação favorecendo repiques de alta. Acima dos 5,3 pode seguir repique altista na direção resistências nos 5,95 ou 7,01. Caso perca os 4,88 teria sinal de baixa projetando de 4,24 a 3,91.</t>
  </si>
  <si>
    <t>POMO3 está em clara tendência de baixa pelas médias de 21 e 200 dias e segue em movimento de baixa. Abaixo dos 4,85 pode buscar suportes 4,6 ou 4,29. Teria sinal de repique altista fechando acima dos 4,98 mirando resistências em 5,59 ou 6,2.</t>
  </si>
  <si>
    <t>POMO4 está em clara tendência de baixa pelas médias de 21 e 200 dias e segue em movimento de baixa. Abaixo dos 5,27 pode buscar suportes 5 ou 4,67. Teria sinal de repique altista fechando acima dos 5,38 mirando resistências em 6,04 ou 6,68.</t>
  </si>
  <si>
    <t>MBRF3 está em tendência de baixa pela média de 200 dias, a parece ter completado movimento de repique de alta de curto prazo e pode estar retomando o movimento baixista. Abaixo dos 17,34 pode seguir em queda na direção dos suportes 14,49 ou 13,4. Teria sinal de repique altista fechando acima dos 18,01 mirando resistências em 20,18 ou 23,7.</t>
  </si>
  <si>
    <t>M2RV34 está em tendência de alta no longo prazo, teve uma correção no curto prazo, mas pode estar retomando sinal de altas. Acima dos 98,64 pode buscar 134,47 ou 165,81. Abaixo dos 94,66 retomaria sinal de realização mirando suportes em 83,75 ou 68,07.</t>
  </si>
  <si>
    <t>MSCD34 está em tendência de alta pelas médias de 21 e 200 dias e vai mantendo sinal de força altista. Acima dos 95,3 pode buscar projeções nos 101,65 ou 111,93. Teria sinal de realização na perda dos 93,42 mirando os 85,02 ou 81,84.</t>
  </si>
  <si>
    <t>CASH3 está em tendência de alta pelas médias de 21 e 200 dias e vai mantendo sinal de força altista. Acima dos 4,62 pode buscar projeções nos 4,95 ou 5,58. Teria sinal de realização na perda dos 4,43 mirando os 3,92 ou 3,6.</t>
  </si>
  <si>
    <t>MELI34 está em tendência de baixa pela média de 200 dias, a parece ter completado movimento de repique de alta de curto prazo e pode estar retomando o movimento baixista. Abaixo dos 78,8 pode seguir em queda na direção dos suportes 74,93 ou 73,07. Teria sinal de repique altista fechando acima dos 80,92 mirando resistências em 84,62 ou 90,61.</t>
  </si>
  <si>
    <t>BMEB4 está em clara tendência de baixa pelas médias de 21 e 200 dias e segue em movimento de baixa. Abaixo dos 57,64 pode buscar suportes 55,1 ou 52,29. Teria sinal de repique altista fechando acima dos 58,7 mirando resistências em 64,18 ou 69,79.</t>
  </si>
  <si>
    <t>M1TA34 está em tendência de baixa pelas médias de 21 e 200 dias, mas começa a dar sinais de repiques de alta. Acima dos 100,63 teria sinal de repique altista mirando resistências nos 124,5 ou 142,57. Já uma perda dos 98,71 traria de volta o sinal de baixa projetando de 95,26 a 86,22.</t>
  </si>
  <si>
    <t>LEVE3 apesar de estar em tendência de baixa no longo prazo pela média de 200 dias, no curto prazo está com sinal de recuperação favorecendo repiques de alta. Acima dos 33,13 pode seguir repique altista na direção resistências nos 34,35 ou 36,34. Caso perca os 31,71 teria sinal de baixa projetando de 31,14 a 30,52. O padrão de volume favorece a alta.</t>
  </si>
  <si>
    <t>MUTC34 apesar de estar em tendência de alta no longo prazo pela média de 200 dias, no curto prazo está em realização. Abaixo dos 696,17 pode seguir em baixa no curto prazo mirando suportes em 631,16 ou 551,67. Teria sinal de retomada altista fechando acima dos 721,34 mirando resistências em 888,4 ou 1047,37.</t>
  </si>
  <si>
    <t>MSFT34 está em tendência de alta pelas médias de 21 e 200 dias e vai mantendo sinal de força altista. Acima dos 98,38 pode buscar projeções nos 109,76 ou 128,18. Teria sinal de realização na perda dos 97,18 mirando os 79,96 ou 74,26. O padrão de volume favorece a alta. O IFR sobrecomprado alerta realizações se perder 97,18.</t>
  </si>
  <si>
    <t>MILS3 está em tendência de alta pelas médias de 21 e 200 dias e vai mantendo sinal de força altista. Acima dos 15,75 pode buscar projeções nos 16,1 ou 16,68. Teria sinal de realização na perda dos 15,56 mirando os 15,17 ou 14,99. O IFR sobrecomprado alerta realizações se perder 15,56.</t>
  </si>
  <si>
    <t>BEEF3 apesar de estar em tendência de baixa no longo prazo pela média de 200 dias, no curto prazo está com sinal de recuperação favorecendo repiques de alta. Acima dos 3,78 pode seguir repique altista na direção resistências nos 4,02 ou 4,41. Caso perca os 3,59 teria sinal de baixa projetando de 3,39 a 3,26.</t>
  </si>
  <si>
    <t>MTRE3 está em tendência de baixa pelas médias de 21 e 200 dias, mas começa a dar sinais de repiques de alta. Acima dos 2,94 teria sinal de repique altista mirando resistências nos 3,31 ou 3,61. Já uma perda dos 2,81 traria de volta o sinal de baixa projetando de 2,65 a 2,5.</t>
  </si>
  <si>
    <t>MOTV3 está em tendência de baixa pela média de 200 dias, a parece ter completado movimento de repique de alta de curto prazo e pode estar retomando o movimento baixista. Abaixo dos 14,53 pode seguir em queda na direção dos suportes 14,08 ou 13,69. Teria sinal de repique altista fechando acima dos 15,34 mirando resistências em 16,11 ou 17,37.</t>
  </si>
  <si>
    <t>MDNE3 está em clara tendência de baixa pelas médias de 21 e 200 dias e segue em movimento de baixa. Abaixo dos 23,54 pode buscar suportes 21,4 ou 19,26. Teria sinal de repique altista fechando acima dos 24,94 mirando resistências em 30,46 ou 34,73.</t>
  </si>
  <si>
    <t>MOVI3 está em clara tendência de baixa pelas médias de 21 e 200 dias e segue em movimento de baixa. Abaixo dos 7,63 pode buscar suportes 7 ou 6,37. Teria sinal de repique altista fechando acima dos 7,99 mirando resistências em 9,66 ou 10,91.</t>
  </si>
  <si>
    <t>MRVE3 está em tendência de baixa pelas médias de 21 e 200 dias, mas começa a dar sinais de repiques de alta. Acima dos 4,89 teria sinal de repique altista mirando resistências nos 5,5 ou 6,2. Já uma perda dos 4,7 traria de volta o sinal de baixa projetando de 4,36 a 4.</t>
  </si>
  <si>
    <t>MLAS3 está em tendência de alta pelas médias de 21 e 200 dias, mas começa a dar sinal de possível realização. Abaixo dos 1,73 poderia realizar na direção dos suportes 1,55 ou 1,46. Caso supere os 1,83 retomaria sinal de alta com projeções nos 2 ou 2,28.</t>
  </si>
  <si>
    <t>MULT3 está em clara tendência de baixa pelas médias de 21 e 200 dias e segue em movimento de baixa. Abaixo dos 27,54 pode buscar suportes 26,62 ou 25,71. Teria sinal de repique altista fechando acima dos 29,12 mirando resistências em 30,5 ou 32,32.</t>
  </si>
  <si>
    <t>NATU3 está em tendência de baixa pelas médias de 21 e 200 dias, mas começa a dar sinais de repiques de alta. Acima dos 8,5 teria sinal de repique altista mirando resistências nos 8,84 ou 9,54. Já uma perda dos 8,37 traria de volta o sinal de baixa projetando de 7,7 a 7,34.</t>
  </si>
  <si>
    <t>NFLX34 está em clara tendência de baixa pelas médias de 21 e 200 dias e segue em movimento de baixa. Abaixo dos 7,21 pode buscar suportes 6,68 ou 6,22. Teria sinal de repique altista fechando acima dos 7,29 mirando resistências em 8,15 ou 9,05.</t>
  </si>
  <si>
    <t>ROXO34 está em tendência de baixa pela média de 200 dias, a parece ter completado movimento de repique de alta de curto prazo e pode estar retomando o movimento baixista. Abaixo dos 12,02 pode seguir em queda na direção dos suportes 11,21 ou 10,77. Teria sinal de repique altista fechando acima dos 12,61 mirando resistências em 13,47 ou 14,87.</t>
  </si>
  <si>
    <t>NVDC34 está em tendência de alta no longo prazo, teve uma correção no curto prazo, mas pode estar retomando sinal de altas. Acima dos 21,29 pode buscar 22,59 ou 24,02. Abaixo dos 20,26 retomaria sinal de realização mirando suportes em 19,54 ou 18,82.</t>
  </si>
  <si>
    <t>OPCT3 apesar de estar em tendência de alta no longo prazo pela média de 200 dias, no curto prazo está em realização. Abaixo dos 9,85 pode seguir em baixa no curto prazo mirando suportes em 9,35 ou 8,85. Teria sinal de retomada altista fechando acima dos 10,47 mirando resistências em 11,46 ou 12,45.</t>
  </si>
  <si>
    <t>ONCO3 está em clara tendência de baixa pelas médias de 21 e 200 dias e segue em movimento de baixa. Abaixo dos 0,54 pode buscar suportes 0,27 ou 0. Teria sinal de repique altista fechando acima dos 0,58 mirando resistências em 1,4 ou 1,93. O IFR sobrevendido alerta para recuperações se superar 0,58</t>
  </si>
  <si>
    <t>ORCL34 está em tendência de baixa pelas médias de 21 e 200 dias, mas começa a dar sinais de repiques de alta. Acima dos 110,5 teria sinal de repique altista mirando resistências nos 127,04 ou 145,38. Já uma perda dos 106,99 traria de volta o sinal de baixa projetando de 97,35 a 88,17.</t>
  </si>
  <si>
    <t>ORVR3 está em tendência de baixa pelas médias de 21 e 200 dias, mas começa a dar sinais de repiques de alta. Acima dos 71,15 teria sinal de repique altista mirando resistências nos 79,99 ou 87,85. Já uma perda dos 67,26 traria de volta o sinal de baixa projetando de 63,32 a 59,39.</t>
  </si>
  <si>
    <t>PCAR3 está em clara tendência de baixa pelas médias de 21 e 200 dias e segue em movimento de baixa. Abaixo dos 2,57 pode buscar suportes 2,29 ou 2,08. Teria sinal de repique altista fechando acima dos 2,74 mirando resistências em 2,94 ou 3,34.</t>
  </si>
  <si>
    <t>PGMN3 está em clara tendência de baixa pelas médias de 21 e 200 dias e segue em movimento de baixa. Abaixo dos 3,09 pode buscar suportes 2,85 ou 2,62. Teria sinal de repique altista fechando acima dos 3,24 mirando resistências em 3,85 ou 4,31. O IFR sobrevendido alerta para recuperações se superar 3,24</t>
  </si>
  <si>
    <t>P2LT34 está em tendência de baixa pelas médias de 21 e 200 dias, mas começa a dar sinais de repiques de alta. Acima dos 208,33 teria sinal de repique altista mirando resistências nos 238 ou 260,49. Já uma perda dos 201,6 traria de volta o sinal de baixa projetando de 190,35 a 179,1.</t>
  </si>
  <si>
    <t>PETR3 está em tendência de alta pelas médias de 21 e 200 dias e vai mantendo sinal de força altista. Acima dos 49,43 pode buscar projeções nos 54,29 ou 62,16. Teria sinal de realização na perda dos 48,56 mirando os 41,56 ou 39,12.</t>
  </si>
  <si>
    <t>PETR4 está em tendência de alta pelas médias de 21 e 200 dias e vai mantendo sinal de força altista. Acima dos 43,55 pode buscar projeções nos 47,22 ou 53,16. Teria sinal de realização na perda dos 42,86 mirando os 37,61 ou 35,77. O IFR sobrecomprado alerta realizações se perder 42,86.</t>
  </si>
  <si>
    <t>RECV3 apesar de estar em tendência de baixa no longo prazo pela média de 200 dias, no curto prazo está com sinal de recuperação favorecendo repiques de alta. Acima dos 11,04 pode seguir repique altista na direção resistências nos 12,05 ou 13,7. Caso perca os 10,58 teria sinal de baixa projetando de 9,39 a 8,88.</t>
  </si>
  <si>
    <t>PRIO3 está em tendência de alta pelas médias de 21 e 200 dias e vai mantendo sinal de força altista. Acima dos 61,35 pode buscar projeções nos 66,99 ou 76,13. Teria sinal de realização na perda dos 59,82 mirando os 52,21 ou 49,38. O padrão de volume favorece a alta.</t>
  </si>
  <si>
    <t>AUAU3 está em tendência de alta pelas médias de 21 e 200 dias e vai mantendo sinal de força altista. Acima dos 3,54 pode buscar projeções nos 3,83 ou 4,31. Teria sinal de realização na perda dos 3,38 mirando os 3,06 ou 2,91. O padrão de volume favorece a alta. O IFR sobrecomprado alerta realizações se perder 3,38.</t>
  </si>
  <si>
    <t>PINE4 está em tendência de alta pelas médias de 21 e 200 dias e vai mantendo sinal de força altista. Acima dos 13,8 pode buscar projeções nos 15,62 ou 18,57. Teria sinal de realização na perda dos 12,76 mirando os 10,85 ou 9,93.</t>
  </si>
  <si>
    <t>PLPL3 está em clara tendência de baixa pelas médias de 21 e 200 dias e segue em movimento de baixa. Abaixo dos 7,22 pode buscar suportes 6,77 ou 6,33. Teria sinal de repique altista fechando acima dos 7,52 mirando resistências em 8,65 ou 9,53.</t>
  </si>
  <si>
    <t>PSSA3 está em tendência de alta pelas médias de 21 e 200 dias e vai mantendo sinal de força altista. Acima dos 55,55 pode buscar projeções nos 58,16 ou 62,39. Teria sinal de realização na perda dos 53,7 mirando os 51,32 ou 50,01. O padrão de volume favorece a alta.</t>
  </si>
  <si>
    <t>POSI3 está em tendência de baixa pelas médias de 21 e 200 dias, mas começa a dar sinais de repiques de alta. Acima dos 3,59 teria sinal de repique altista mirando resistências nos 4,04 ou 4,43. Já uma perda dos 3,4 traria de volta o sinal de baixa projetando de 3,2 a 3.</t>
  </si>
  <si>
    <t>PRNR3 está em tendência de alta pelas médias de 21 e 200 dias e vai mantendo sinal de força altista. Acima dos 19,74 pode buscar projeções nos 21,09 ou 23,28. Teria sinal de realização na perda dos 19,39 mirando os 17,55 ou 16,87. O padrão de volume favorece a alta.</t>
  </si>
  <si>
    <t>QCOM34 está em clara tendência de baixa pelas médias de 21 e 200 dias e segue em movimento de baixa. Abaixo dos 61,94 pode buscar suportes 55,27 ou 48,61. Teria sinal de repique altista fechando acima dos 63,15 mirando resistências em 83,5 ou 96,82. O IFR sobrevendido alerta para recuperações se superar 63,15</t>
  </si>
  <si>
    <t>QUAL3 está em clara tendência de baixa pelas médias de 21 e 200 dias e segue em movimento de baixa. Abaixo dos 1,48 pode buscar suportes 1,37 ou 1,22. Teria sinal de repique altista fechando acima dos 1,55 mirando resistências em 1,84 ou 2,13.</t>
  </si>
  <si>
    <t>RADL3 apesar de estar em tendência de baixa no longo prazo pela média de 200 dias, no curto prazo está com sinal de recuperação favorecendo repiques de alta. Acima dos 19 pode seguir repique altista na direção resistências nos 20,41 ou 22,7. Caso perca os 18,18 teria sinal de baixa projetando de 16,71 a 16.</t>
  </si>
  <si>
    <t>RAIZ4 está em clara tendência de baixa pelas médias de 21 e 200 dias e segue em movimento de baixa. Abaixo dos 0,25 pode buscar suportes 0,2 ou 0,15. Teria sinal de repique altista fechando acima dos 0,27 mirando resistências em 0,4 ou 0,49. O IFR sobrevendido alerta para recuperações se superar 0,27</t>
  </si>
  <si>
    <t>RAPT4 apesar de estar em tendência de baixa no longo prazo pela média de 200 dias, no curto prazo está com sinal de recuperação favorecendo repiques de alta. Acima dos 5 pode seguir repique altista na direção resistências nos 5,38 ou 6,01. Caso perca os 4,82 teria sinal de baixa projetando de 4,37 a 4,17.</t>
  </si>
  <si>
    <t>RCSL4 apesar de estar em tendência de baixa no longo prazo pela média de 200 dias, no curto prazo está com sinal de recuperação favorecendo repiques de alta. Acima dos 0,74 pode seguir repique altista na direção resistências nos 0,94 ou 1,27. Caso perca os 0,71 teria sinal de baixa projetando de 0,41 a 0,3. O padrão de volume favorece a alta. O IFR sobrecomprado alerta realizações se perder 0,71.</t>
  </si>
  <si>
    <t>RDOR3 está em tendência de baixa pelas médias de 21 e 200 dias, mas começa a dar sinais de repiques de alta. Acima dos 35,1 teria sinal de repique altista mirando resistências nos 36,5 ou 38,7. Já uma perda dos 34,28 traria de volta o sinal de baixa projetando de 32,94 a 31,83.</t>
  </si>
  <si>
    <t>Riachuelo</t>
  </si>
  <si>
    <t>RIAA3 está em tendência de baixa pelas médias de 21 e 200 dias, mas começa a dar sinais de repiques de alta. Acima dos 7,98 teria sinal de repique altista mirando resistências nos 9,17 ou 10,15. Já uma perda dos 7,58 traria de volta o sinal de baixa projetando de 7,08 a 6,59.</t>
  </si>
  <si>
    <t>RAIL3 apesar de estar em tendência de baixa no longo prazo pela média de 200 dias, no curto prazo está com sinal de recuperação favorecendo repiques de alta. Acima dos 14,54 pode seguir repique altista na direção resistências nos 15,38 ou 16,75. Caso perca os 14,13 teria sinal de baixa projetando de 13,17 a 12,74.</t>
  </si>
  <si>
    <t>SBSP3 está em tendência de baixa pelas médias de 21 e 200 dias, mas começa a dar sinais de repiques de alta. Acima dos 27,83 teria sinal de repique altista mirando resistências nos 31,18 ou 34. Já uma perda dos 27,53 traria de volta o sinal de baixa projetando de 26,61 a 25,19.</t>
  </si>
  <si>
    <t>SAPR4 está em clara tendência de baixa pelas médias de 21 e 200 dias e segue em movimento de baixa. Abaixo dos 7,09 pode buscar suportes 6,94 ou 6,81. Teria sinal de repique altista fechando acima dos 7,16 mirando resistências em 7,33 ou 7,57.</t>
  </si>
  <si>
    <t>SAPR11 está em clara tendência de baixa pelas médias de 21 e 200 dias e segue em movimento de baixa. Abaixo dos 35,33 pode buscar suportes 34,5 ou 33,67. Teria sinal de repique altista fechando acima dos 36,67 mirando resistências em 38 ou 39,65.</t>
  </si>
  <si>
    <t>SANB3 está em tendência de alta pelas médias de 21 e 200 dias e vai mantendo sinal de força altista. Acima dos 14,7 pode buscar projeções nos 16,36 ou 19,06. Teria sinal de realização na perda dos 13,84 mirando os 12 ou 11,16. O padrão de volume favorece a alta.</t>
  </si>
  <si>
    <t>SANB4 apesar de estar em tendência de baixa no longo prazo pela média de 200 dias, no curto prazo está com sinal de recuperação favorecendo repiques de alta. Acima dos 14,55 pode seguir repique altista na direção resistências nos 15,6 ou 17,3. Caso perca os 13,9 teria sinal de baixa projetando de 12,85 a 12,32. O padrão de volume favorece a alta.</t>
  </si>
  <si>
    <t>SANB11 apesar de estar em tendência de baixa no longo prazo pela média de 200 dias, no curto prazo está com sinal de recuperação favorecendo repiques de alta. Acima dos 28,75 pode seguir repique altista na direção resistências nos 31,09 ou 34,88. Caso perca os 28,4 teria sinal de baixa projetando de 24,96 a 23,78. O padrão de volume favorece a alta.</t>
  </si>
  <si>
    <t>SMTO3 está em tendência de baixa pelas médias de 21 e 200 dias, mas começa a dar sinais de repiques de alta. Acima dos 14,65 teria sinal de repique altista mirando resistências nos 16,85 ou 18,58. Já uma perda dos 14,05 traria de volta o sinal de baixa projetando de 13,18 a 12,31.</t>
  </si>
  <si>
    <t>SHUL4 está em clara tendência de baixa pelas médias de 21 e 200 dias e segue em movimento de baixa. Abaixo dos 4,43 pode buscar suportes 4,31 ou 4,2. Teria sinal de repique altista fechando acima dos 4,63 mirando resistências em 4,79 ou 5,01.</t>
  </si>
  <si>
    <t>S1TX34 está em tendência de alta pelas médias de 21 e 200 dias e vai mantendo sinal de força altista. Acima dos 4516,25 pode buscar projeções nos 4798,76 ou 5519,19. Teria sinal de realização na perda dos 4331,12 mirando os 3633 ou 3272,78. O padrão de volume favorece a alta.</t>
  </si>
  <si>
    <t>SEER3 está em tendência de alta pelas médias de 21 e 200 dias e vai mantendo sinal de força altista. Acima dos 12,47 pode buscar projeções nos 13,24 ou 14,49. Teria sinal de realização na perda dos 11,22 mirando os 10,83 ou 10,44. O padrão de volume favorece a alta.</t>
  </si>
  <si>
    <t>CSNA3 está em clara tendência de baixa pelas médias de 21 e 200 dias e segue em movimento de baixa. Abaixo dos 4,57 pode buscar suportes 4,16 ou 3,76. Teria sinal de repique altista fechando acima dos 4,92 mirando resistências em 5,87 ou 6,67.</t>
  </si>
  <si>
    <t>SIMH3 está em tendência de baixa pela média de 200 dias, a parece ter completado movimento de repique de alta de curto prazo e pode estar retomando o movimento baixista. Abaixo dos 7,58 pode seguir em queda na direção dos suportes 7,19 ou 6,8. Teria sinal de repique altista fechando acima dos 7,76 mirando resistências em 8,42 ou 9,18.</t>
  </si>
  <si>
    <t>SLCE3 está em tendência de baixa pelas médias de 21 e 200 dias, mas começa a dar sinais de repiques de alta. Acima dos 13,54 teria sinal de repique altista mirando resistências nos 14,25 ou 15,26. Já uma perda dos 13,31 traria de volta o sinal de baixa projetando de 12,6 a 12,09.</t>
  </si>
  <si>
    <t>SMFT3 está em clara tendência de baixa pelas médias de 21 e 200 dias e segue em movimento de baixa. Abaixo dos 19,22 pode buscar suportes 18,53 ou 17,84. Teria sinal de repique altista fechando acima dos 20,2 mirando resistências em 21,45 ou 22,82.</t>
  </si>
  <si>
    <t>SPCX34 está em clara tendência de baixa pelas médias de 21 e 200 dias e segue em movimento de baixa. Abaixo dos 36,45 pode buscar suportes 29,83 ou 23,21. Teria sinal de repique altista fechando acima dos 37 mirando resistências em 57,86 ou 71,09. O IFR sobrevendido alerta para recuperações se superar 37</t>
  </si>
  <si>
    <t>STOC34 está em tendência de baixa pela média de 200 dias, a parece ter completado movimento de repique de alta de curto prazo e pode estar retomando o movimento baixista. Abaixo dos 56,16 pode seguir em queda na direção dos suportes 52,44 ou 50,61. Teria sinal de repique altista fechando acima dos 58,35 mirando resistências em 62 ou 67,91.</t>
  </si>
  <si>
    <t>M2ST34 está em clara tendência de baixa pelas médias de 21 e 200 dias e segue em movimento de baixa. Abaixo dos 6,5 pode buscar suportes 6,11 ou 5,72. Teria sinal de repique altista fechando acima dos 6,89 mirando resistências em 7,76 ou 8,53.</t>
  </si>
  <si>
    <t>SUZB3 apesar de estar em tendência de baixa no longo prazo pela média de 200 dias, no curto prazo está com sinal de recuperação favorecendo repiques de alta. Acima dos 43,51 pode seguir repique altista na direção resistências nos 45,61 ou 49,02. Caso perca os 42,73 teria sinal de baixa projetando de 40,1 a 39,04.</t>
  </si>
  <si>
    <t>TAEE3 está em tendência de baixa pelas médias de 21 e 200 dias, mas começa a dar sinais de repiques de alta. Acima dos 13,23 teria sinal de repique altista mirando resistências nos 13,82 ou 14,38. Já uma perda dos 12,9 traria de volta o sinal de baixa projetando de 12,61 a 12,33.</t>
  </si>
  <si>
    <t>TAEE4 está em tendência de baixa pelas médias de 21 e 200 dias, mas começa a dar sinais de repiques de alta. Acima dos 13,47 teria sinal de repique altista mirando resistências nos 14,08 ou 14,66. Já uma perda dos 13,13 traria de volta o sinal de baixa projetando de 12,83 a 12,54.</t>
  </si>
  <si>
    <t>TAEE11 está em clara tendência de baixa pelas médias de 21 e 200 dias e segue em movimento de baixa. Abaixo dos 39,05 pode buscar suportes 38,11 ou 37,17. Teria sinal de repique altista fechando acima dos 40,15 mirando resistências em 42,09 ou 43,96.</t>
  </si>
  <si>
    <t>TSMC34 está em tendência de alta no longo prazo, teve uma correção no curto prazo, mas pode estar retomando sinal de altas. Acima dos 259,6 pode buscar 297,35 ou 332,79. Abaixo dos 256,49 retomaria sinal de realização mirando suportes em 239,99 ou 222,26.</t>
  </si>
  <si>
    <t>TGMA3 está em clara tendência de baixa pelas médias de 21 e 200 dias e segue em movimento de baixa. Abaixo dos 29,41 pode buscar suportes 28,64 ou 27,87. Teria sinal de repique altista fechando acima dos 30,55 mirando resistências em 31,89 ou 33,42.</t>
  </si>
  <si>
    <t>VIVT3 está em clara tendência de baixa pelas médias de 21 e 200 dias e segue em movimento de baixa. Abaixo dos 32,1 pode buscar suportes 30,74 ou 29,38. Teria sinal de repique altista fechando acima dos 33,26 mirando resistências em 36,5 ou 39,21.</t>
  </si>
  <si>
    <t>TEND3 está em tendência de alta no longo prazo, teve uma correção no curto prazo, mas pode estar retomando sinal de altas. Acima dos 30,38 pode buscar 37,79 ou 43,59. Abaixo dos 29,87 retomaria sinal de realização mirando suportes em 28,4 ou 25,49.</t>
  </si>
  <si>
    <t>TSLA34 está em tendência de baixa pelas médias de 21 e 200 dias, mas começa a dar sinais de repiques de alta. Acima dos 49,59 teria sinal de repique altista mirando resistências nos 67,5 ou 79,96. Já uma perda dos 47,33 traria de volta o sinal de baixa projetando de 41,09 a 34,86. O IFR sobrevendido alerta para recuperações se superar 49,59</t>
  </si>
  <si>
    <t>GSGI34 apesar de estar em tendência de alta no longo prazo pela média de 200 dias, no curto prazo está em realização. Abaixo dos 166,51 pode seguir em baixa no curto prazo mirando suportes em 157,37 ou 148,24. Teria sinal de retomada altista fechando acima dos 173,69 mirando resistências em 196,06 ou 214,32.</t>
  </si>
  <si>
    <t>TIMS3 está em tendência de baixa pelas médias de 21 e 200 dias, mas começa a dar sinais de repiques de alta. Acima dos 19,68 teria sinal de repique altista mirando resistências nos 23,17 ou 25,64. Já uma perda dos 19,16 traria de volta o sinal de baixa projetando de 17,92 a 16,68. O IFR sobrevendido alerta para recuperações se superar 19,68</t>
  </si>
  <si>
    <t>TOTS3 está em tendência de baixa pela média de 200 dias, a parece ter completado movimento de repique de alta de curto prazo e pode estar retomando o movimento baixista. Abaixo dos 30,77 pode seguir em queda na direção dos suportes 26,76 ou 25,29. Teria sinal de repique altista fechando acima dos 31,49 mirando resistências em 34,41 ou 39,14.</t>
  </si>
  <si>
    <t>TFCO4 apesar de estar em tendência de baixa no longo prazo pela média de 200 dias, no curto prazo está com sinal de recuperação favorecendo repiques de alta. Acima dos 15,62 pode seguir repique altista na direção resistências nos 16,79 ou 18,69. Caso perca os 14,29 teria sinal de baixa projetando de 13,72 a 13,13. O padrão de volume favorece a alta.</t>
  </si>
  <si>
    <t>TUPY3 está em tendência de alta pelas médias de 21 e 200 dias, mas começa a dar sinal de possível realização. Abaixo dos 15,58 poderia realizar na direção dos suportes 13,93 ou 13,13. Caso supere os 15,91 retomaria sinal de alta com projeções nos 16,5 ou 18,08.</t>
  </si>
  <si>
    <t>UGPA3 está em tendência de alta pelas médias de 21 e 200 dias e vai mantendo sinal de força altista. Acima dos 33,39 pode buscar projeções nos 37,64 ou 44,52. Teria sinal de realização na perda dos 32,75 mirando os 26,51 ou 24,38.</t>
  </si>
  <si>
    <t>UNIP6 está em tendência de alta pelas médias de 21 e 200 dias e vai mantendo sinal de força altista. Acima dos 63,93 pode buscar projeções nos 66,89 ou 71,69. Teria sinal de realização na perda dos 62,54 mirando os 59,13 ou 57,64.</t>
  </si>
  <si>
    <t>USIM3 está em clara tendência de baixa pelas médias de 21 e 200 dias e segue em movimento de baixa. Abaixo dos 6,41 pode buscar suportes 5,92 ou 5,43. Teria sinal de repique altista fechando acima dos 6,71 mirando resistências em 7,99 ou 8,96. O IFR sobrevendido alerta para recuperações se superar 6,71</t>
  </si>
  <si>
    <t>USIM5 apesar de estar em tendência de alta no longo prazo pela média de 200 dias, no curto prazo está em realização. Abaixo dos 7,29 pode seguir em baixa no curto prazo mirando suportes em 6,79 ou 6,3. Teria sinal de retomada altista fechando acima dos 7,65 mirando resistências em 8,89 ou 9,87. O IFR sobrevendido alerta para recuperações se superar 7,65</t>
  </si>
  <si>
    <t>VALE3 está em tendência de alta pelas médias de 21 e 200 dias e vai mantendo sinal de força altista. Acima dos 76,93 pode buscar projeções nos 79,04 ou 83,65. Teria sinal de realização na perda dos 75,24 mirando os 71,57 ou 69,26. O padrão de volume favorece a alta.</t>
  </si>
  <si>
    <t>VLID3 apesar de estar em tendência de baixa no longo prazo pela média de 200 dias, no curto prazo está com sinal de recuperação favorecendo repiques de alta. Acima dos 18,35 pode seguir repique altista na direção resistências nos 19,18 ou 20,53. Caso perca os 17 teria sinal de baixa projetando de 16,58 a 16,16.</t>
  </si>
  <si>
    <t>VAMO3 está em tendência de baixa pela média de 200 dias, a parece ter completado movimento de repique de alta de curto prazo e pode estar retomando o movimento baixista. Abaixo dos 3,33 pode seguir em queda na direção dos suportes 2,77 ou 2,55. Teria sinal de repique altista fechando acima dos 3,45 mirando resistências em 3,87 ou 4,55.</t>
  </si>
  <si>
    <t>VBBR3 está em tendência de alta pelas médias de 21 e 200 dias e vai mantendo sinal de força altista. Acima dos 36,08 pode buscar projeções nos 40,04 ou 46,46. Teria sinal de realização na perda dos 35,4 mirando os 29,66 ou 27,67. O IFR sobrecomprado alerta realizações se perder 35,4.</t>
  </si>
  <si>
    <t>VTRU3 apesar de estar em tendência de baixa no longo prazo pela média de 200 dias, no curto prazo está com sinal de recuperação favorecendo repiques de alta. Acima dos 13,2 pode seguir repique altista na direção resistências nos 13,83 ou 15,11. Caso perca os 12,51 teria sinal de baixa projetando de 11,75 a 11,1.</t>
  </si>
  <si>
    <t>VIVA3 está em tendência de baixa pelas médias de 21 e 200 dias, mas começa a dar sinais de repiques de alta. Acima dos 22,3 teria sinal de repique altista mirando resistências nos 23,94 ou 25,72. Já uma perda dos 21,95 traria de volta o sinal de baixa projetando de 21,05 a 20,15.</t>
  </si>
  <si>
    <t>VULC3 está em clara tendência de baixa pelas médias de 21 e 200 dias e segue em movimento de baixa. Abaixo dos 13,92 pode buscar suportes 13,54 ou 13,17. Teria sinal de repique altista fechando acima dos 14,17 mirando resistências em 14,72 ou 15,44.</t>
  </si>
  <si>
    <t>WEGE3 está em tendência de alta pelas médias de 21 e 200 dias e vai mantendo sinal de força altista. Acima dos 48,49 pode buscar projeções nos 52,21 ou 58,24. Teria sinal de realização na perda dos 46,91 mirando os 42,46 ou 40,59.</t>
  </si>
  <si>
    <t>W1DC34 está em tendência de alta pelas médias de 21 e 200 dias e vai mantendo sinal de força altista. Acima dos 2841,21 pode buscar projeções nos 3095 ou 3667,79. Teria sinal de realização na perda dos 2762,78 mirando os 2168,14 ou 1881,74.</t>
  </si>
  <si>
    <t>WIZC3 apesar de estar em tendência de baixa no longo prazo pela média de 200 dias, no curto prazo está com sinal de recuperação favorecendo repiques de alta. Acima dos 8,35 pode seguir repique altista na direção resistências nos 8,59 ou 9,1. Caso perca os 7,76 teria sinal de baixa projetando de 7,5 a 7,24. O padrão de volume favorece a alta.</t>
  </si>
  <si>
    <t>YDUQ3 está em clara tendência de baixa pelas médias de 21 e 200 dias e segue em movimento de baixa. Abaixo dos 8,24 pode buscar suportes 7,41 ou 6,85. Teria sinal de repique altista fechando acima dos 8,52 mirando resistências em 9,19 ou 10,29.</t>
  </si>
  <si>
    <t>BTG Div Real</t>
  </si>
  <si>
    <t>DOLB11</t>
  </si>
  <si>
    <t>DOLB11 está em tendência de baixa pelas médias de 21 e 200 dias, mas começa a dar sinais de repiques de alta. Acima dos 98 teria sinal de repique altista mirando resistências nos 100 ou 103,24. Já uma perda dos 94,76 traria de volta o sinal de baixa projetando de 93,75 a 92,75.</t>
  </si>
  <si>
    <t>Btgiabrselec</t>
  </si>
  <si>
    <t>BRXC11</t>
  </si>
  <si>
    <t>BRXC11 está em tendência de alta pelas médias de 21 e 200 dias e vai mantendo sinal de força altista. Acima dos 136,28 pode buscar projeções nos 138,25 ou 142,41. Teria sinal de realização na perda dos 135,55 mirando os 131,51 ou 129,42. O padrão de volume favorece a alta.</t>
  </si>
  <si>
    <t>BOVB11 está em tendência de alta pelas médias de 21 e 200 dias e vai mantendo sinal de força altista. Acima dos 183,17 pode buscar projeções nos 188,5 ou 197,13. Teria sinal de realização na perda dos 182,17 mirando os 174,54 ou 171,87.</t>
  </si>
  <si>
    <t>Etf BV Coin</t>
  </si>
  <si>
    <t>COIN11</t>
  </si>
  <si>
    <t>COIN11 está em clara tendência de baixa pelas médias de 21 e 200 dias e segue em movimento de baixa. Abaixo dos 37,25 pode buscar suportes 36,53 ou 35,81. Teria sinal de repique altista fechando acima dos 38,19 mirando resistências em 39,57 ou 41.</t>
  </si>
  <si>
    <t>BITH11 está em clara tendência de baixa pelas médias de 21 e 200 dias e segue em movimento de baixa. Abaixo dos 71,41 pode buscar suportes 69,79 ou 68,18. Teria sinal de repique altista fechando acima dos 73,5 mirando resistências em 76,63 ou 79,85.</t>
  </si>
  <si>
    <t>ETHE11 está em tendência de baixa pela média de 200 dias, a parece ter completado movimento de repique de alta de curto prazo e pode estar retomando o movimento baixista. Abaixo dos 27,26 pode seguir em queda na direção dos suportes 25,56 ou 24,45. Teria sinal de repique altista fechando acima dos 27,49 mirando resistências em 29,12 ou 31,32.</t>
  </si>
  <si>
    <t>HASH11 está em clara tendência de baixa pelas médias de 21 e 200 dias e segue em movimento de baixa. Abaixo dos 41,04 pode buscar suportes 40,11 ou 39,19. Teria sinal de repique altista fechando acima dos 41,74 mirando resistências em 44,03 ou 45,87.</t>
  </si>
  <si>
    <t>CHIP11 está em tendência de alta no longo prazo, teve uma correção no curto prazo, mas pode estar retomando sinal de altas. Acima dos 34,21 pode buscar 39,3 ou 43,99. Abaixo dos 33,7 retomaria sinal de realização mirando suportes em 31,71 ou 29,36.</t>
  </si>
  <si>
    <t>WRLD11 está em tendência de alta no longo prazo, teve uma correção no curto prazo, mas pode estar retomando sinal de altas. Acima dos 143,2 pode buscar 148,78 ou 153,81. Abaixo dos 142,3 retomaria sinal de realização mirando suportes em 140,64 ou 138,12.</t>
  </si>
  <si>
    <t>Investoutil</t>
  </si>
  <si>
    <t>UTLL11</t>
  </si>
  <si>
    <t>UTLL11 está em tendência de alta no longo prazo, teve uma correção no curto prazo, mas pode estar retomando sinal de altas. Acima dos 124,17 pode buscar 130,64 ou 137,92. Abaixo dos 122,18 retomaria sinal de realização mirando suportes em 118,86 ou 115,21.</t>
  </si>
  <si>
    <t>BOVA11 está em tendência de alta pelas médias de 21 e 200 dias e vai mantendo sinal de força altista. Acima dos 175,69 pode buscar projeções nos 181,02 ou 189,65. Teria sinal de realização na perda dos 174,48 mirando os 167,06 ou 164,39.</t>
  </si>
  <si>
    <t>BIVB39 está em tendência de alta pelas médias de 21 e 200 dias e vai mantendo sinal de força altista. Acima dos 95,94 pode buscar projeções nos 97,89 ou 100,52. Teria sinal de realização na perda dos 93,62 mirando os 92,3 ou 90,98.</t>
  </si>
  <si>
    <t>iShares Gold Trust</t>
  </si>
  <si>
    <t>BIAU39</t>
  </si>
  <si>
    <t>BIAU39 está em clara tendência de baixa pelas médias de 21 e 200 dias e segue em movimento de baixa. Abaixo dos 95 pode buscar suportes 92,96 ou 90,93. Teria sinal de repique altista fechando acima dos 96,9 mirando resistências em 101,57 ou 105,63.</t>
  </si>
  <si>
    <t>iShares MSCI Acwi (All Country World Index)</t>
  </si>
  <si>
    <t>BACW39</t>
  </si>
  <si>
    <t>BACW39 está em tendência de alta no longo prazo, teve uma correção no curto prazo, mas pode estar retomando sinal de altas. Acima dos 79,51 pode buscar 86,79 ou 92,13. Abaixo dos 79,21 retomaria sinal de realização mirando suportes em 78,14 ou 75,46.</t>
  </si>
  <si>
    <t>BEEM39 apesar de estar em tendência de alta no longo prazo pela média de 200 dias, no curto prazo está em realização. Abaixo dos 54,05 pode seguir em baixa no curto prazo mirando suportes em 51,65 ou 49,49. Teria sinal de retomada altista fechando acima dos 54,49 mirando resistências em 58,61 ou 62,91.</t>
  </si>
  <si>
    <t>iShares MSCI Japan Index</t>
  </si>
  <si>
    <t>BEWJ39</t>
  </si>
  <si>
    <t>BEWJ39 apesar de estar em tendência de alta no longo prazo pela média de 200 dias, no curto prazo está em realização. Abaixo dos 58,35 pode seguir em baixa no curto prazo mirando suportes em 57,07 ou 55,68. Teria sinal de retomada altista fechando acima dos 58,79 mirando resistências em 61,55 ou 64,31.</t>
  </si>
  <si>
    <t>BEWY39 apesar de estar em tendência de alta no longo prazo pela média de 200 dias, no curto prazo está em realização. Abaixo dos 99,6 pode seguir em baixa no curto prazo mirando suportes em 91,82 ou 81,41. Teria sinal de retomada altista fechando acima dos 101,84 mirando resistências em 125,49 ou 146,29.</t>
  </si>
  <si>
    <t>IVVB11 está em tendência de alta no longo prazo, teve uma correção no curto prazo, mas pode estar retomando sinal de altas. Acima dos 429,55 pode buscar 439,44 ou 450,62. Abaixo dos 425,78 retomaria sinal de realização mirando suportes em 421,34 ou 415,74.</t>
  </si>
  <si>
    <t>BSLV39 está em clara tendência de baixa pelas médias de 21 e 200 dias e segue em movimento de baixa. Abaixo dos 87,6 pode buscar suportes 84,92 ou 81,31. Teria sinal de repique altista fechando acima dos 90,1 mirando resistências em 96,6 ou 103,81.</t>
  </si>
  <si>
    <t>SMAL11 está em clara tendência de baixa pelas médias de 21 e 200 dias e segue em movimento de baixa. Abaixo dos 107,15 pode buscar suportes 104,63 ou 102,38. Teria sinal de repique altista fechando acima dos 107,97 mirando resistências em 111,89 ou 116,37.</t>
  </si>
  <si>
    <t>BOVV11 está em tendência de alta pelas médias de 21 e 200 dias e vai mantendo sinal de força altista. Acima dos 184,5 pode buscar projeções nos 190,19 ou 199,4. Teria sinal de realização na perda dos 183,35 mirando os 175,29 ou 172,44.</t>
  </si>
  <si>
    <t>DIVO11 está em tendência de alta pelas médias de 21 e 200 dias e vai mantendo sinal de força altista. Acima dos 130,7 pode buscar projeções nos 134,79 ou 141,42. Teria sinal de realização na perda dos 128,85 mirando os 124,07 ou 122,02.</t>
  </si>
  <si>
    <t>FIND11 está em tendência de alta pelas médias de 21 e 200 dias e vai mantendo sinal de força altista. Acima dos 184,99 pode buscar projeções nos 193,38 ou 206,96. Teria sinal de realização na perda dos 181,25 mirando os 171,41 ou 167,21.</t>
  </si>
  <si>
    <t>SPXR11 está em tendência de alta pelas médias de 21 e 200 dias e vai mantendo sinal de força altista. Acima dos 73,88 pode buscar projeções nos 75,56 ou 78,28. Teria sinal de realização na perda dos 72,2 mirando os 71,16 ou 70,31.</t>
  </si>
  <si>
    <t>SPXI11 está em tendência de alta no longo prazo, teve uma correção no curto prazo, mas pode estar retomando sinal de altas. Acima dos 52,27 pode buscar 53,68 ou 55,21. Abaixo dos 51,2 retomaria sinal de realização mirando suportes em 50,43 ou 49,66.</t>
  </si>
  <si>
    <t>TECK11 está em tendência de alta no longo prazo, teve uma correção no curto prazo, mas pode estar retomando sinal de altas. Acima dos 114,29 pode buscar 117,5 ou 122,77. Abaixo dos 111,85 retomaria sinal de realização mirando suportes em 108,97 ou 106,33.</t>
  </si>
  <si>
    <t>Nuibovhighbt</t>
  </si>
  <si>
    <t>HIGH11</t>
  </si>
  <si>
    <t>HIGH11 está em tendência de baixa pela média de 200 dias, a parece ter completado movimento de repique de alta de curto prazo e pode estar retomando o movimento baixista. Abaixo dos 81,56 pode seguir em queda na direção dos suportes 78,18 ou 76,07. Teria sinal de repique altista fechando acima dos 82 mirando resistências em 85 ou 89,21.</t>
  </si>
  <si>
    <t>IBOB11 está em tendência de alta pelas médias de 21 e 200 dias e vai mantendo sinal de força altista. Acima dos 147,27 pode buscar projeções nos 151,84 ou 159,25. Teria sinal de realização na perda dos 146,31 mirando os 139,86 ou 137,57.</t>
  </si>
  <si>
    <t>QBTC11 está em clara tendência de baixa pelas médias de 21 e 200 dias e segue em movimento de baixa. Abaixo dos 19,22 pode buscar suportes 18,79 ou 18,36. Teria sinal de repique altista fechando acima dos 19,44 mirando resistências em 20,6 ou 21,45.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</si>
</sst>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0" zoomScaleNormal="100" workbookViewId="0">
      <selection activeCell="T12" sqref="T12"/>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107</v>
      </c>
      <c r="X3" s="50">
        <f>X7-X10</f>
        <v>105</v>
      </c>
      <c r="Y3" s="51">
        <f>W3/(X3+W3)</f>
        <v>0.50471698113207553</v>
      </c>
      <c r="Z3" s="35" t="s">
        <v>69</v>
      </c>
    </row>
    <row r="4" spans="2:28" ht="15" customHeight="1" x14ac:dyDescent="0.25">
      <c r="B4" s="3"/>
      <c r="C4" s="26"/>
      <c r="D4" s="27"/>
      <c r="E4" s="27"/>
      <c r="F4" s="27"/>
      <c r="G4" s="27"/>
      <c r="H4" s="27"/>
      <c r="I4" s="27"/>
      <c r="J4" s="27"/>
      <c r="K4" s="27"/>
      <c r="L4" s="27"/>
      <c r="M4" s="27"/>
      <c r="N4" s="27"/>
      <c r="O4" s="28"/>
      <c r="P4" s="53"/>
      <c r="Q4" s="27"/>
      <c r="R4" s="29"/>
      <c r="S4" s="20"/>
      <c r="Y4" s="52">
        <f>U10</f>
        <v>0.41935483870967744</v>
      </c>
      <c r="Z4" s="35" t="s">
        <v>409</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120</v>
      </c>
      <c r="X7" s="33">
        <f>COUNTIF($Q$17:$Q$352,"Baixa")</f>
        <v>123</v>
      </c>
      <c r="Y7" s="33"/>
      <c r="Z7" s="33">
        <f>W7+X7</f>
        <v>243</v>
      </c>
    </row>
    <row r="8" spans="2:28" ht="15" customHeight="1" x14ac:dyDescent="0.25">
      <c r="B8" s="3"/>
      <c r="C8" s="26"/>
      <c r="D8" s="27"/>
      <c r="E8" s="27"/>
      <c r="F8" s="27"/>
      <c r="G8" s="27"/>
      <c r="H8" s="27"/>
      <c r="I8" s="27"/>
      <c r="J8" s="27"/>
      <c r="K8" s="27"/>
      <c r="L8" s="27"/>
      <c r="M8" s="27"/>
      <c r="N8" s="27"/>
      <c r="O8" s="28"/>
      <c r="P8" s="53"/>
      <c r="Q8" s="27"/>
      <c r="R8" s="29"/>
      <c r="S8" s="20"/>
      <c r="W8" s="34">
        <f>W7/Z7</f>
        <v>0.49382716049382713</v>
      </c>
      <c r="X8" s="34">
        <f>X7/Z7</f>
        <v>0.50617283950617287</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31</v>
      </c>
      <c r="V9" s="49" t="s">
        <v>374</v>
      </c>
      <c r="W9" s="45">
        <f>SUMIF(D17:D352,"=*34*",E17:E352)/U9</f>
        <v>4.612903225806452</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0.41935483870967744</v>
      </c>
      <c r="V10" s="44" t="s">
        <v>9</v>
      </c>
      <c r="W10" s="47">
        <f>COUNTIFS(D17:D352,"=*34*",Q17:Q352,"Alta")</f>
        <v>13</v>
      </c>
      <c r="X10" s="48">
        <f>U9-W10</f>
        <v>18</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441</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46237</v>
      </c>
      <c r="S15" s="20"/>
      <c r="V15" s="1" t="s">
        <v>391</v>
      </c>
    </row>
    <row r="16" spans="2:28" ht="25.15" customHeight="1" x14ac:dyDescent="0.25">
      <c r="B16" s="3"/>
      <c r="C16" s="60" t="s">
        <v>0</v>
      </c>
      <c r="D16" s="60"/>
      <c r="E16" s="6" t="s">
        <v>412</v>
      </c>
      <c r="F16" s="60" t="s">
        <v>1</v>
      </c>
      <c r="G16" s="60"/>
      <c r="H16" s="60"/>
      <c r="I16" s="6"/>
      <c r="J16" s="61" t="s">
        <v>4</v>
      </c>
      <c r="K16" s="61"/>
      <c r="L16" s="61"/>
      <c r="M16" s="7"/>
      <c r="N16" s="7" t="s">
        <v>5</v>
      </c>
      <c r="O16" s="6" t="s">
        <v>6</v>
      </c>
      <c r="P16" s="6" t="s">
        <v>411</v>
      </c>
      <c r="Q16" s="5" t="s">
        <v>410</v>
      </c>
      <c r="R16" s="8" t="s">
        <v>8</v>
      </c>
      <c r="S16" s="4"/>
      <c r="V16" s="1" t="s">
        <v>212</v>
      </c>
      <c r="W16" s="1" t="str">
        <f>_xlfn.XLOOKUP(V16,D17:D352,R17:R352)</f>
        <v>MBRF3 está em tendência de baixa pela média de 200 dias, a parece ter completado movimento de repique de alta de curto prazo e pode estar retomando o movimento baixista. Abaixo dos 17,34 pode seguir em queda na direção dos suportes 14,49 ou 13,4. Teria sinal de repique altista fechando acima dos 18,01 mirando resistências em 20,18 ou 23,7.</v>
      </c>
    </row>
    <row r="17" spans="2:260" s="12" customFormat="1" ht="65.099999999999994" customHeight="1" x14ac:dyDescent="0.25">
      <c r="B17" s="3"/>
      <c r="C17" s="9" t="s">
        <v>11</v>
      </c>
      <c r="D17" s="16" t="s">
        <v>12</v>
      </c>
      <c r="E17" s="16">
        <v>0</v>
      </c>
      <c r="F17" s="15">
        <v>11.76</v>
      </c>
      <c r="G17" s="15">
        <v>10</v>
      </c>
      <c r="H17" s="15">
        <v>8.24</v>
      </c>
      <c r="I17" s="14"/>
      <c r="J17" s="15">
        <v>12.3</v>
      </c>
      <c r="K17" s="15">
        <v>15.81</v>
      </c>
      <c r="L17" s="15">
        <v>21.5</v>
      </c>
      <c r="M17" s="54"/>
      <c r="N17" s="15">
        <v>16.605462116000002</v>
      </c>
      <c r="O17" s="15">
        <v>21.723748522000001</v>
      </c>
      <c r="P17" s="15" t="s">
        <v>13</v>
      </c>
      <c r="Q17" s="16" t="s">
        <v>13</v>
      </c>
      <c r="R17" s="37" t="s">
        <v>484</v>
      </c>
      <c r="S17" s="10"/>
      <c r="T17" s="11"/>
      <c r="U17" s="11"/>
      <c r="V17" s="11"/>
      <c r="W17" s="11" t="s">
        <v>353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14</v>
      </c>
      <c r="D18" s="17" t="s">
        <v>15</v>
      </c>
      <c r="E18" s="17">
        <v>7</v>
      </c>
      <c r="F18" s="14">
        <v>24</v>
      </c>
      <c r="G18" s="14">
        <v>22.71</v>
      </c>
      <c r="H18" s="14">
        <v>21.43</v>
      </c>
      <c r="I18" s="14"/>
      <c r="J18" s="14">
        <v>26.25</v>
      </c>
      <c r="K18" s="14">
        <v>28.81</v>
      </c>
      <c r="L18" s="14">
        <v>32.96</v>
      </c>
      <c r="M18" s="54"/>
      <c r="N18" s="14">
        <v>54.459631682999998</v>
      </c>
      <c r="O18" s="31">
        <v>11.317235347</v>
      </c>
      <c r="P18" s="31" t="s">
        <v>16</v>
      </c>
      <c r="Q18" s="17" t="s">
        <v>16</v>
      </c>
      <c r="R18" s="38" t="s">
        <v>485</v>
      </c>
      <c r="S18" s="10"/>
      <c r="T18" s="11"/>
      <c r="U18" s="11"/>
      <c r="V18" s="11"/>
      <c r="W18" s="36">
        <f>SUM(E17:E352)/X18</f>
        <v>4.4918699186991873</v>
      </c>
      <c r="X18" s="11">
        <f>COUNT(E17:E352)</f>
        <v>246</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360</v>
      </c>
      <c r="D19" s="16" t="s">
        <v>17</v>
      </c>
      <c r="E19" s="16">
        <v>3</v>
      </c>
      <c r="F19" s="15">
        <v>305.72000000000003</v>
      </c>
      <c r="G19" s="15">
        <v>228.18</v>
      </c>
      <c r="H19" s="15">
        <v>150.63999999999999</v>
      </c>
      <c r="I19" s="14"/>
      <c r="J19" s="15">
        <v>312.64</v>
      </c>
      <c r="K19" s="15">
        <v>467.71</v>
      </c>
      <c r="L19" s="15">
        <v>718.64</v>
      </c>
      <c r="M19" s="54"/>
      <c r="N19" s="15">
        <v>43.138891581999999</v>
      </c>
      <c r="O19" s="15">
        <v>32.824866422999996</v>
      </c>
      <c r="P19" s="15" t="s">
        <v>16</v>
      </c>
      <c r="Q19" s="16" t="s">
        <v>13</v>
      </c>
      <c r="R19" s="37" t="s">
        <v>486</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413</v>
      </c>
      <c r="D20" s="17" t="s">
        <v>414</v>
      </c>
      <c r="E20" s="17">
        <v>7</v>
      </c>
      <c r="F20" s="14">
        <v>21.99</v>
      </c>
      <c r="G20" s="14">
        <v>19.190000000000001</v>
      </c>
      <c r="H20" s="14">
        <v>16.39</v>
      </c>
      <c r="I20" s="14"/>
      <c r="J20" s="14">
        <v>26.05</v>
      </c>
      <c r="K20" s="14">
        <v>31.64</v>
      </c>
      <c r="L20" s="14">
        <v>40.700000000000003</v>
      </c>
      <c r="M20" s="54"/>
      <c r="N20" s="14">
        <v>67.667433729999999</v>
      </c>
      <c r="O20" s="31">
        <v>5.0479989917000001</v>
      </c>
      <c r="P20" s="31" t="s">
        <v>13</v>
      </c>
      <c r="Q20" s="17" t="s">
        <v>16</v>
      </c>
      <c r="R20" s="38" t="s">
        <v>487</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18</v>
      </c>
      <c r="D21" s="16" t="s">
        <v>19</v>
      </c>
      <c r="E21" s="16">
        <v>1</v>
      </c>
      <c r="F21" s="15">
        <v>26.97</v>
      </c>
      <c r="G21" s="15">
        <v>24.74</v>
      </c>
      <c r="H21" s="15">
        <v>22.52</v>
      </c>
      <c r="I21" s="14"/>
      <c r="J21" s="15">
        <v>27.5</v>
      </c>
      <c r="K21" s="15">
        <v>31.94</v>
      </c>
      <c r="L21" s="15">
        <v>39.119999999999997</v>
      </c>
      <c r="M21" s="54"/>
      <c r="N21" s="15">
        <v>50.437892024</v>
      </c>
      <c r="O21" s="15">
        <v>93.061962913000002</v>
      </c>
      <c r="P21" s="15" t="s">
        <v>13</v>
      </c>
      <c r="Q21" s="16" t="s">
        <v>13</v>
      </c>
      <c r="R21" s="37" t="s">
        <v>488</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20</v>
      </c>
      <c r="D22" s="17" t="s">
        <v>21</v>
      </c>
      <c r="E22" s="17">
        <v>9</v>
      </c>
      <c r="F22" s="14">
        <v>11.73</v>
      </c>
      <c r="G22" s="14">
        <v>10.85</v>
      </c>
      <c r="H22" s="14">
        <v>9.98</v>
      </c>
      <c r="I22" s="14"/>
      <c r="J22" s="14">
        <v>13.62</v>
      </c>
      <c r="K22" s="14">
        <v>15.36</v>
      </c>
      <c r="L22" s="14">
        <v>18.18</v>
      </c>
      <c r="M22" s="54"/>
      <c r="N22" s="14">
        <v>62.544755381999998</v>
      </c>
      <c r="O22" s="31">
        <v>13.295732608</v>
      </c>
      <c r="P22" s="31" t="s">
        <v>16</v>
      </c>
      <c r="Q22" s="17" t="s">
        <v>16</v>
      </c>
      <c r="R22" s="38" t="s">
        <v>489</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361</v>
      </c>
      <c r="D23" s="16" t="s">
        <v>22</v>
      </c>
      <c r="E23" s="16">
        <v>8</v>
      </c>
      <c r="F23" s="15">
        <v>147.86000000000001</v>
      </c>
      <c r="G23" s="15">
        <v>131.96</v>
      </c>
      <c r="H23" s="15">
        <v>116.07</v>
      </c>
      <c r="I23" s="14"/>
      <c r="J23" s="15">
        <v>170.57</v>
      </c>
      <c r="K23" s="15">
        <v>202.35</v>
      </c>
      <c r="L23" s="15">
        <v>253.79</v>
      </c>
      <c r="M23" s="54"/>
      <c r="N23" s="15">
        <v>58.203348744000003</v>
      </c>
      <c r="O23" s="15">
        <v>37.194229370999999</v>
      </c>
      <c r="P23" s="15" t="s">
        <v>16</v>
      </c>
      <c r="Q23" s="16" t="s">
        <v>16</v>
      </c>
      <c r="R23" s="37" t="s">
        <v>490</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23</v>
      </c>
      <c r="D24" s="17" t="s">
        <v>24</v>
      </c>
      <c r="E24" s="17">
        <v>0</v>
      </c>
      <c r="F24" s="14">
        <v>32.619999999999997</v>
      </c>
      <c r="G24" s="14">
        <v>30.79</v>
      </c>
      <c r="H24" s="14">
        <v>28.96</v>
      </c>
      <c r="I24" s="14"/>
      <c r="J24" s="14">
        <v>33.119999999999997</v>
      </c>
      <c r="K24" s="14">
        <v>36.770000000000003</v>
      </c>
      <c r="L24" s="14">
        <v>42.69</v>
      </c>
      <c r="M24" s="54"/>
      <c r="N24" s="14">
        <v>43.385574265999999</v>
      </c>
      <c r="O24" s="31">
        <v>21.728536869999999</v>
      </c>
      <c r="P24" s="31" t="s">
        <v>13</v>
      </c>
      <c r="Q24" s="17" t="s">
        <v>13</v>
      </c>
      <c r="R24" s="38" t="s">
        <v>491</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25</v>
      </c>
      <c r="D25" s="16" t="s">
        <v>26</v>
      </c>
      <c r="E25" s="16">
        <v>10</v>
      </c>
      <c r="F25" s="15">
        <v>67.91</v>
      </c>
      <c r="G25" s="15">
        <v>62.7</v>
      </c>
      <c r="H25" s="15">
        <v>57.49</v>
      </c>
      <c r="I25" s="14"/>
      <c r="J25" s="15">
        <v>69.37</v>
      </c>
      <c r="K25" s="15">
        <v>79.78</v>
      </c>
      <c r="L25" s="15">
        <v>96.64</v>
      </c>
      <c r="M25" s="54"/>
      <c r="N25" s="15">
        <v>74.780103244000003</v>
      </c>
      <c r="O25" s="15">
        <v>51.761012246999996</v>
      </c>
      <c r="P25" s="15" t="s">
        <v>16</v>
      </c>
      <c r="Q25" s="16" t="s">
        <v>16</v>
      </c>
      <c r="R25" s="37" t="s">
        <v>492</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27</v>
      </c>
      <c r="D26" s="17" t="s">
        <v>28</v>
      </c>
      <c r="E26" s="17">
        <v>10</v>
      </c>
      <c r="F26" s="14">
        <v>15.85</v>
      </c>
      <c r="G26" s="14">
        <v>15.01</v>
      </c>
      <c r="H26" s="14">
        <v>14.17</v>
      </c>
      <c r="I26" s="14"/>
      <c r="J26" s="14">
        <v>16.989999999999998</v>
      </c>
      <c r="K26" s="14">
        <v>18.66</v>
      </c>
      <c r="L26" s="14">
        <v>21.37</v>
      </c>
      <c r="M26" s="54"/>
      <c r="N26" s="14">
        <v>53.272578017999997</v>
      </c>
      <c r="O26" s="31">
        <v>436.09522743000002</v>
      </c>
      <c r="P26" s="31" t="s">
        <v>16</v>
      </c>
      <c r="Q26" s="17" t="s">
        <v>16</v>
      </c>
      <c r="R26" s="38" t="s">
        <v>493</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31</v>
      </c>
      <c r="D27" s="16" t="s">
        <v>32</v>
      </c>
      <c r="E27" s="16">
        <v>6</v>
      </c>
      <c r="F27" s="15">
        <v>4.54</v>
      </c>
      <c r="G27" s="15">
        <v>3.14</v>
      </c>
      <c r="H27" s="15">
        <v>1.74</v>
      </c>
      <c r="I27" s="14"/>
      <c r="J27" s="15">
        <v>7.89</v>
      </c>
      <c r="K27" s="15">
        <v>10.68</v>
      </c>
      <c r="L27" s="15">
        <v>15.2</v>
      </c>
      <c r="M27" s="54"/>
      <c r="N27" s="15">
        <v>67.774726795999996</v>
      </c>
      <c r="O27" s="15">
        <v>7.6116141304000005</v>
      </c>
      <c r="P27" s="15" t="s">
        <v>13</v>
      </c>
      <c r="Q27" s="16" t="s">
        <v>16</v>
      </c>
      <c r="R27" s="37" t="s">
        <v>494</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33</v>
      </c>
      <c r="D28" s="17" t="s">
        <v>34</v>
      </c>
      <c r="E28" s="17">
        <v>0</v>
      </c>
      <c r="F28" s="14">
        <v>2.14</v>
      </c>
      <c r="G28" s="14">
        <v>1.27</v>
      </c>
      <c r="H28" s="14">
        <v>0.41</v>
      </c>
      <c r="I28" s="14"/>
      <c r="J28" s="14">
        <v>2.23</v>
      </c>
      <c r="K28" s="14">
        <v>3.95</v>
      </c>
      <c r="L28" s="14">
        <v>6.74</v>
      </c>
      <c r="M28" s="54"/>
      <c r="N28" s="14">
        <v>42.827942452000002</v>
      </c>
      <c r="O28" s="31">
        <v>29.803985304000001</v>
      </c>
      <c r="P28" s="31" t="s">
        <v>13</v>
      </c>
      <c r="Q28" s="17" t="s">
        <v>13</v>
      </c>
      <c r="R28" s="38" t="s">
        <v>495</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35</v>
      </c>
      <c r="D29" s="16" t="s">
        <v>36</v>
      </c>
      <c r="E29" s="16">
        <v>4</v>
      </c>
      <c r="F29" s="15">
        <v>76.150000000000006</v>
      </c>
      <c r="G29" s="15">
        <v>68.52</v>
      </c>
      <c r="H29" s="15">
        <v>60.9</v>
      </c>
      <c r="I29" s="14"/>
      <c r="J29" s="15">
        <v>78.5</v>
      </c>
      <c r="K29" s="15">
        <v>93.74</v>
      </c>
      <c r="L29" s="15">
        <v>118.41</v>
      </c>
      <c r="M29" s="54"/>
      <c r="N29" s="15">
        <v>34.608325290000003</v>
      </c>
      <c r="O29" s="15">
        <v>26.660500641999999</v>
      </c>
      <c r="P29" s="15" t="s">
        <v>16</v>
      </c>
      <c r="Q29" s="16" t="s">
        <v>13</v>
      </c>
      <c r="R29" s="37" t="s">
        <v>496</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460</v>
      </c>
      <c r="D30" s="17" t="s">
        <v>461</v>
      </c>
      <c r="E30" s="17">
        <v>6</v>
      </c>
      <c r="F30" s="14">
        <v>3.39</v>
      </c>
      <c r="G30" s="14">
        <v>2.38</v>
      </c>
      <c r="H30" s="14">
        <v>1.37</v>
      </c>
      <c r="I30" s="14"/>
      <c r="J30" s="14">
        <v>5.97</v>
      </c>
      <c r="K30" s="14">
        <v>7.98</v>
      </c>
      <c r="L30" s="14">
        <v>11.24</v>
      </c>
      <c r="M30" s="54"/>
      <c r="N30" s="14">
        <v>71.519040528999994</v>
      </c>
      <c r="O30" s="31">
        <v>2.3333052174</v>
      </c>
      <c r="P30" s="31" t="s">
        <v>13</v>
      </c>
      <c r="Q30" s="17" t="s">
        <v>16</v>
      </c>
      <c r="R30" s="38" t="s">
        <v>497</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37</v>
      </c>
      <c r="D31" s="16" t="s">
        <v>38</v>
      </c>
      <c r="E31" s="16">
        <v>6</v>
      </c>
      <c r="F31" s="15">
        <v>8.34</v>
      </c>
      <c r="G31" s="15">
        <v>7.53</v>
      </c>
      <c r="H31" s="15">
        <v>6.72</v>
      </c>
      <c r="I31" s="14"/>
      <c r="J31" s="15">
        <v>10.199999999999999</v>
      </c>
      <c r="K31" s="15">
        <v>11.81</v>
      </c>
      <c r="L31" s="15">
        <v>14.42</v>
      </c>
      <c r="M31" s="54"/>
      <c r="N31" s="15">
        <v>56.140237274999997</v>
      </c>
      <c r="O31" s="15">
        <v>67.332989347999998</v>
      </c>
      <c r="P31" s="15" t="s">
        <v>13</v>
      </c>
      <c r="Q31" s="16" t="s">
        <v>16</v>
      </c>
      <c r="R31" s="37" t="s">
        <v>498</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39</v>
      </c>
      <c r="D32" s="17" t="s">
        <v>40</v>
      </c>
      <c r="E32" s="17">
        <v>1</v>
      </c>
      <c r="F32" s="14">
        <v>92.3</v>
      </c>
      <c r="G32" s="14">
        <v>61.88</v>
      </c>
      <c r="H32" s="14">
        <v>31.46</v>
      </c>
      <c r="I32" s="14"/>
      <c r="J32" s="14">
        <v>93.74</v>
      </c>
      <c r="K32" s="14">
        <v>154.57</v>
      </c>
      <c r="L32" s="14">
        <v>253.02</v>
      </c>
      <c r="M32" s="54"/>
      <c r="N32" s="14">
        <v>43.976207688000002</v>
      </c>
      <c r="O32" s="31">
        <v>85.374069824000003</v>
      </c>
      <c r="P32" s="31" t="s">
        <v>13</v>
      </c>
      <c r="Q32" s="17" t="s">
        <v>13</v>
      </c>
      <c r="R32" s="38" t="s">
        <v>499</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41</v>
      </c>
      <c r="D33" s="16" t="s">
        <v>42</v>
      </c>
      <c r="E33" s="16">
        <v>0</v>
      </c>
      <c r="F33" s="15">
        <v>10.91</v>
      </c>
      <c r="G33" s="15">
        <v>9.75</v>
      </c>
      <c r="H33" s="15">
        <v>8.59</v>
      </c>
      <c r="I33" s="14"/>
      <c r="J33" s="15">
        <v>11.28</v>
      </c>
      <c r="K33" s="15">
        <v>13.59</v>
      </c>
      <c r="L33" s="15">
        <v>17.34</v>
      </c>
      <c r="M33" s="54"/>
      <c r="N33" s="15">
        <v>36.599895545000003</v>
      </c>
      <c r="O33" s="15">
        <v>31.463975347999998</v>
      </c>
      <c r="P33" s="15" t="s">
        <v>13</v>
      </c>
      <c r="Q33" s="16" t="s">
        <v>13</v>
      </c>
      <c r="R33" s="37" t="s">
        <v>500</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43</v>
      </c>
      <c r="D34" s="17" t="s">
        <v>44</v>
      </c>
      <c r="E34" s="17">
        <v>4</v>
      </c>
      <c r="F34" s="14">
        <v>52.82</v>
      </c>
      <c r="G34" s="14">
        <v>47.08</v>
      </c>
      <c r="H34" s="14">
        <v>41.34</v>
      </c>
      <c r="I34" s="14"/>
      <c r="J34" s="14">
        <v>67.84</v>
      </c>
      <c r="K34" s="14">
        <v>79.31</v>
      </c>
      <c r="L34" s="14">
        <v>97.88</v>
      </c>
      <c r="M34" s="54"/>
      <c r="N34" s="14">
        <v>56.658296974000002</v>
      </c>
      <c r="O34" s="31">
        <v>540.41506330000004</v>
      </c>
      <c r="P34" s="31" t="s">
        <v>13</v>
      </c>
      <c r="Q34" s="17" t="s">
        <v>16</v>
      </c>
      <c r="R34" s="38" t="s">
        <v>501</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43</v>
      </c>
      <c r="D35" s="16" t="s">
        <v>45</v>
      </c>
      <c r="E35" s="16">
        <v>4</v>
      </c>
      <c r="F35" s="15">
        <v>52.01</v>
      </c>
      <c r="G35" s="15">
        <v>46.68</v>
      </c>
      <c r="H35" s="15">
        <v>41.35</v>
      </c>
      <c r="I35" s="14"/>
      <c r="J35" s="15">
        <v>65.25</v>
      </c>
      <c r="K35" s="15">
        <v>75.900000000000006</v>
      </c>
      <c r="L35" s="15">
        <v>93.14</v>
      </c>
      <c r="M35" s="54"/>
      <c r="N35" s="15">
        <v>57.795989910000003</v>
      </c>
      <c r="O35" s="15">
        <v>77.498724696000011</v>
      </c>
      <c r="P35" s="15" t="s">
        <v>13</v>
      </c>
      <c r="Q35" s="16" t="s">
        <v>16</v>
      </c>
      <c r="R35" s="37" t="s">
        <v>502</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442</v>
      </c>
      <c r="D36" s="17" t="s">
        <v>443</v>
      </c>
      <c r="E36" s="17">
        <v>7</v>
      </c>
      <c r="F36" s="14">
        <v>4.0999999999999996</v>
      </c>
      <c r="G36" s="14">
        <v>2.74</v>
      </c>
      <c r="H36" s="14">
        <v>1.39</v>
      </c>
      <c r="I36" s="14"/>
      <c r="J36" s="14">
        <v>5.6</v>
      </c>
      <c r="K36" s="14">
        <v>8.3000000000000007</v>
      </c>
      <c r="L36" s="14">
        <v>12.67</v>
      </c>
      <c r="M36" s="54"/>
      <c r="N36" s="14">
        <v>92.027586343999999</v>
      </c>
      <c r="O36" s="31">
        <v>1.9173248696</v>
      </c>
      <c r="P36" s="31" t="s">
        <v>13</v>
      </c>
      <c r="Q36" s="17" t="s">
        <v>16</v>
      </c>
      <c r="R36" s="38" t="s">
        <v>503</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442</v>
      </c>
      <c r="D37" s="16" t="s">
        <v>444</v>
      </c>
      <c r="E37" s="16">
        <v>7</v>
      </c>
      <c r="F37" s="15">
        <v>1.85</v>
      </c>
      <c r="G37" s="15">
        <v>0.84</v>
      </c>
      <c r="H37" s="15">
        <v>-0.15</v>
      </c>
      <c r="I37" s="14"/>
      <c r="J37" s="15">
        <v>4.4000000000000004</v>
      </c>
      <c r="K37" s="15">
        <v>6.4</v>
      </c>
      <c r="L37" s="15">
        <v>9.65</v>
      </c>
      <c r="M37" s="54"/>
      <c r="N37" s="15">
        <v>80.347277711999993</v>
      </c>
      <c r="O37" s="15">
        <v>3.8057311303999999</v>
      </c>
      <c r="P37" s="15" t="s">
        <v>13</v>
      </c>
      <c r="Q37" s="16" t="s">
        <v>16</v>
      </c>
      <c r="R37" s="37" t="s">
        <v>504</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505</v>
      </c>
      <c r="D38" s="17" t="s">
        <v>506</v>
      </c>
      <c r="E38" s="17">
        <v>7</v>
      </c>
      <c r="F38" s="14">
        <v>1.49</v>
      </c>
      <c r="G38" s="14">
        <v>0.05</v>
      </c>
      <c r="H38" s="14">
        <v>-1.38</v>
      </c>
      <c r="I38" s="14"/>
      <c r="J38" s="14">
        <v>5.7</v>
      </c>
      <c r="K38" s="14">
        <v>8.57</v>
      </c>
      <c r="L38" s="14">
        <v>13.22</v>
      </c>
      <c r="M38" s="54"/>
      <c r="N38" s="14">
        <v>64.605361040000005</v>
      </c>
      <c r="O38" s="31">
        <v>1.1199055652000001</v>
      </c>
      <c r="P38" s="31" t="s">
        <v>13</v>
      </c>
      <c r="Q38" s="17" t="s">
        <v>16</v>
      </c>
      <c r="R38" s="38" t="s">
        <v>507</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385</v>
      </c>
      <c r="D39" s="16" t="s">
        <v>386</v>
      </c>
      <c r="E39" s="16">
        <v>1</v>
      </c>
      <c r="F39" s="15">
        <v>21.87</v>
      </c>
      <c r="G39" s="15">
        <v>11.72</v>
      </c>
      <c r="H39" s="15">
        <v>1.58</v>
      </c>
      <c r="I39" s="14"/>
      <c r="J39" s="15">
        <v>22.36</v>
      </c>
      <c r="K39" s="15">
        <v>42.64</v>
      </c>
      <c r="L39" s="15">
        <v>75.45</v>
      </c>
      <c r="M39" s="54"/>
      <c r="N39" s="15">
        <v>51.439095862999999</v>
      </c>
      <c r="O39" s="15">
        <v>1.9111796086999999</v>
      </c>
      <c r="P39" s="15" t="s">
        <v>13</v>
      </c>
      <c r="Q39" s="16" t="s">
        <v>13</v>
      </c>
      <c r="R39" s="37" t="s">
        <v>508</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46</v>
      </c>
      <c r="D40" s="17" t="s">
        <v>47</v>
      </c>
      <c r="E40" s="17">
        <v>2</v>
      </c>
      <c r="F40" s="14">
        <v>15.89</v>
      </c>
      <c r="G40" s="14">
        <v>12.72</v>
      </c>
      <c r="H40" s="14">
        <v>9.56</v>
      </c>
      <c r="I40" s="14"/>
      <c r="J40" s="14">
        <v>16.489999999999998</v>
      </c>
      <c r="K40" s="14">
        <v>22.81</v>
      </c>
      <c r="L40" s="14">
        <v>33.04</v>
      </c>
      <c r="M40" s="54"/>
      <c r="N40" s="14">
        <v>37.922189691</v>
      </c>
      <c r="O40" s="31">
        <v>31.874080999999997</v>
      </c>
      <c r="P40" s="31" t="s">
        <v>13</v>
      </c>
      <c r="Q40" s="17" t="s">
        <v>13</v>
      </c>
      <c r="R40" s="38" t="s">
        <v>509</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48</v>
      </c>
      <c r="D41" s="16" t="s">
        <v>49</v>
      </c>
      <c r="E41" s="16">
        <v>9</v>
      </c>
      <c r="F41" s="15">
        <v>15.52</v>
      </c>
      <c r="G41" s="15">
        <v>13.65</v>
      </c>
      <c r="H41" s="15">
        <v>11.79</v>
      </c>
      <c r="I41" s="14"/>
      <c r="J41" s="15">
        <v>20.02</v>
      </c>
      <c r="K41" s="15">
        <v>23.74</v>
      </c>
      <c r="L41" s="15">
        <v>29.77</v>
      </c>
      <c r="M41" s="54"/>
      <c r="N41" s="15">
        <v>56.148521655000003</v>
      </c>
      <c r="O41" s="15">
        <v>483.14989565000002</v>
      </c>
      <c r="P41" s="15" t="s">
        <v>16</v>
      </c>
      <c r="Q41" s="16" t="s">
        <v>16</v>
      </c>
      <c r="R41" s="37" t="s">
        <v>510</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50</v>
      </c>
      <c r="D42" s="17" t="s">
        <v>51</v>
      </c>
      <c r="E42" s="17">
        <v>8</v>
      </c>
      <c r="F42" s="14">
        <v>5.24</v>
      </c>
      <c r="G42" s="14">
        <v>4.9000000000000004</v>
      </c>
      <c r="H42" s="14">
        <v>4.57</v>
      </c>
      <c r="I42" s="14"/>
      <c r="J42" s="14">
        <v>5.82</v>
      </c>
      <c r="K42" s="14">
        <v>6.48</v>
      </c>
      <c r="L42" s="14">
        <v>7.56</v>
      </c>
      <c r="M42" s="54"/>
      <c r="N42" s="14">
        <v>53.230596052000003</v>
      </c>
      <c r="O42" s="31">
        <v>5.4464878695999994</v>
      </c>
      <c r="P42" s="31" t="s">
        <v>16</v>
      </c>
      <c r="Q42" s="17" t="s">
        <v>16</v>
      </c>
      <c r="R42" s="38" t="s">
        <v>511</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52</v>
      </c>
      <c r="D43" s="16" t="s">
        <v>53</v>
      </c>
      <c r="E43" s="16">
        <v>0</v>
      </c>
      <c r="F43" s="15">
        <v>13.98</v>
      </c>
      <c r="G43" s="15">
        <v>12.28</v>
      </c>
      <c r="H43" s="15">
        <v>10.59</v>
      </c>
      <c r="I43" s="14"/>
      <c r="J43" s="15">
        <v>14.36</v>
      </c>
      <c r="K43" s="15">
        <v>17.739999999999998</v>
      </c>
      <c r="L43" s="15">
        <v>23.21</v>
      </c>
      <c r="M43" s="54"/>
      <c r="N43" s="15">
        <v>48.242342303999997</v>
      </c>
      <c r="O43" s="15">
        <v>13.661334999999999</v>
      </c>
      <c r="P43" s="15" t="s">
        <v>13</v>
      </c>
      <c r="Q43" s="16" t="s">
        <v>13</v>
      </c>
      <c r="R43" s="37" t="s">
        <v>512</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54</v>
      </c>
      <c r="D44" s="17" t="s">
        <v>55</v>
      </c>
      <c r="E44" s="17">
        <v>9</v>
      </c>
      <c r="F44" s="14">
        <v>40.79</v>
      </c>
      <c r="G44" s="14">
        <v>37.92</v>
      </c>
      <c r="H44" s="14">
        <v>35.06</v>
      </c>
      <c r="I44" s="14"/>
      <c r="J44" s="14">
        <v>42.84</v>
      </c>
      <c r="K44" s="14">
        <v>48.56</v>
      </c>
      <c r="L44" s="14">
        <v>57.83</v>
      </c>
      <c r="M44" s="54"/>
      <c r="N44" s="14">
        <v>56.956392608999998</v>
      </c>
      <c r="O44" s="31">
        <v>202.35826422000002</v>
      </c>
      <c r="P44" s="31" t="s">
        <v>16</v>
      </c>
      <c r="Q44" s="17" t="s">
        <v>16</v>
      </c>
      <c r="R44" s="38" t="s">
        <v>513</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56</v>
      </c>
      <c r="D45" s="16" t="s">
        <v>57</v>
      </c>
      <c r="E45" s="16">
        <v>6</v>
      </c>
      <c r="F45" s="15">
        <v>23.44</v>
      </c>
      <c r="G45" s="15">
        <v>21.6</v>
      </c>
      <c r="H45" s="15">
        <v>19.77</v>
      </c>
      <c r="I45" s="14"/>
      <c r="J45" s="15">
        <v>28.41</v>
      </c>
      <c r="K45" s="15">
        <v>32.07</v>
      </c>
      <c r="L45" s="15">
        <v>38</v>
      </c>
      <c r="M45" s="54"/>
      <c r="N45" s="15">
        <v>57.187925786000001</v>
      </c>
      <c r="O45" s="15">
        <v>5.7648027825999995</v>
      </c>
      <c r="P45" s="15" t="s">
        <v>13</v>
      </c>
      <c r="Q45" s="16" t="s">
        <v>16</v>
      </c>
      <c r="R45" s="37" t="s">
        <v>514</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415</v>
      </c>
      <c r="D46" s="17" t="s">
        <v>416</v>
      </c>
      <c r="E46" s="17">
        <v>9</v>
      </c>
      <c r="F46" s="14">
        <v>129.35</v>
      </c>
      <c r="G46" s="14">
        <v>123.79</v>
      </c>
      <c r="H46" s="14">
        <v>118.23</v>
      </c>
      <c r="I46" s="14"/>
      <c r="J46" s="14">
        <v>132.13999999999999</v>
      </c>
      <c r="K46" s="14">
        <v>143.25</v>
      </c>
      <c r="L46" s="14">
        <v>161.24</v>
      </c>
      <c r="M46" s="54"/>
      <c r="N46" s="14">
        <v>67.132403194999995</v>
      </c>
      <c r="O46" s="31">
        <v>3.9899764226000003</v>
      </c>
      <c r="P46" s="31" t="s">
        <v>16</v>
      </c>
      <c r="Q46" s="17" t="s">
        <v>16</v>
      </c>
      <c r="R46" s="38" t="s">
        <v>515</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58</v>
      </c>
      <c r="D47" s="16" t="s">
        <v>59</v>
      </c>
      <c r="E47" s="16">
        <v>0</v>
      </c>
      <c r="F47" s="15">
        <v>8.35</v>
      </c>
      <c r="G47" s="15">
        <v>7.29</v>
      </c>
      <c r="H47" s="15">
        <v>6.24</v>
      </c>
      <c r="I47" s="14"/>
      <c r="J47" s="15">
        <v>8.76</v>
      </c>
      <c r="K47" s="15">
        <v>10.86</v>
      </c>
      <c r="L47" s="15">
        <v>14.26</v>
      </c>
      <c r="M47" s="54"/>
      <c r="N47" s="15">
        <v>20.453170055000001</v>
      </c>
      <c r="O47" s="15">
        <v>2.3204881304000002</v>
      </c>
      <c r="P47" s="15" t="s">
        <v>13</v>
      </c>
      <c r="Q47" s="16" t="s">
        <v>13</v>
      </c>
      <c r="R47" s="37" t="s">
        <v>516</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60</v>
      </c>
      <c r="D48" s="17" t="s">
        <v>61</v>
      </c>
      <c r="E48" s="17">
        <v>1</v>
      </c>
      <c r="F48" s="14">
        <v>5.46</v>
      </c>
      <c r="G48" s="14">
        <v>4.74</v>
      </c>
      <c r="H48" s="14">
        <v>4.0199999999999996</v>
      </c>
      <c r="I48" s="14"/>
      <c r="J48" s="14">
        <v>5.58</v>
      </c>
      <c r="K48" s="14">
        <v>7.01</v>
      </c>
      <c r="L48" s="14">
        <v>9.34</v>
      </c>
      <c r="M48" s="54"/>
      <c r="N48" s="14">
        <v>39.796147003000002</v>
      </c>
      <c r="O48" s="31">
        <v>3.5008122174</v>
      </c>
      <c r="P48" s="31" t="s">
        <v>13</v>
      </c>
      <c r="Q48" s="17" t="s">
        <v>13</v>
      </c>
      <c r="R48" s="38" t="s">
        <v>517</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62</v>
      </c>
      <c r="D49" s="16" t="s">
        <v>63</v>
      </c>
      <c r="E49" s="16">
        <v>0</v>
      </c>
      <c r="F49" s="15">
        <v>14.38</v>
      </c>
      <c r="G49" s="15">
        <v>12.34</v>
      </c>
      <c r="H49" s="15">
        <v>10.31</v>
      </c>
      <c r="I49" s="14"/>
      <c r="J49" s="15">
        <v>14.71</v>
      </c>
      <c r="K49" s="15">
        <v>18.77</v>
      </c>
      <c r="L49" s="15">
        <v>25.36</v>
      </c>
      <c r="M49" s="54"/>
      <c r="N49" s="15">
        <v>43.641287984000002</v>
      </c>
      <c r="O49" s="15">
        <v>2.9198811738999999</v>
      </c>
      <c r="P49" s="15" t="s">
        <v>13</v>
      </c>
      <c r="Q49" s="16" t="s">
        <v>13</v>
      </c>
      <c r="R49" s="37" t="s">
        <v>518</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64</v>
      </c>
      <c r="D50" s="17" t="s">
        <v>65</v>
      </c>
      <c r="E50" s="17">
        <v>4</v>
      </c>
      <c r="F50" s="14">
        <v>15.93</v>
      </c>
      <c r="G50" s="14">
        <v>14.84</v>
      </c>
      <c r="H50" s="14">
        <v>13.75</v>
      </c>
      <c r="I50" s="14"/>
      <c r="J50" s="14">
        <v>16.239999999999998</v>
      </c>
      <c r="K50" s="14">
        <v>18.41</v>
      </c>
      <c r="L50" s="14">
        <v>21.92</v>
      </c>
      <c r="M50" s="54"/>
      <c r="N50" s="14">
        <v>47.782136915999999</v>
      </c>
      <c r="O50" s="31">
        <v>96.857554738999994</v>
      </c>
      <c r="P50" s="31" t="s">
        <v>16</v>
      </c>
      <c r="Q50" s="17" t="s">
        <v>13</v>
      </c>
      <c r="R50" s="38" t="s">
        <v>519</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64</v>
      </c>
      <c r="D51" s="16" t="s">
        <v>66</v>
      </c>
      <c r="E51" s="16">
        <v>8</v>
      </c>
      <c r="F51" s="15">
        <v>18.43</v>
      </c>
      <c r="G51" s="15">
        <v>17.100000000000001</v>
      </c>
      <c r="H51" s="15">
        <v>15.77</v>
      </c>
      <c r="I51" s="14"/>
      <c r="J51" s="15">
        <v>21.11</v>
      </c>
      <c r="K51" s="15">
        <v>23.76</v>
      </c>
      <c r="L51" s="15">
        <v>28.06</v>
      </c>
      <c r="M51" s="54"/>
      <c r="N51" s="15">
        <v>50.434266678</v>
      </c>
      <c r="O51" s="15">
        <v>526.42995039000004</v>
      </c>
      <c r="P51" s="15" t="s">
        <v>16</v>
      </c>
      <c r="Q51" s="16" t="s">
        <v>16</v>
      </c>
      <c r="R51" s="37" t="s">
        <v>520</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67</v>
      </c>
      <c r="D52" s="17" t="s">
        <v>68</v>
      </c>
      <c r="E52" s="17">
        <v>9</v>
      </c>
      <c r="F52" s="14">
        <v>21.65</v>
      </c>
      <c r="G52" s="14">
        <v>20.09</v>
      </c>
      <c r="H52" s="14">
        <v>18.54</v>
      </c>
      <c r="I52" s="14"/>
      <c r="J52" s="14">
        <v>25.63</v>
      </c>
      <c r="K52" s="14">
        <v>28.73</v>
      </c>
      <c r="L52" s="14">
        <v>33.75</v>
      </c>
      <c r="M52" s="54"/>
      <c r="N52" s="14">
        <v>58.193137518</v>
      </c>
      <c r="O52" s="31">
        <v>36.957187912999999</v>
      </c>
      <c r="P52" s="31" t="s">
        <v>16</v>
      </c>
      <c r="Q52" s="17" t="s">
        <v>16</v>
      </c>
      <c r="R52" s="38" t="s">
        <v>521</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357</v>
      </c>
      <c r="D53" s="16" t="s">
        <v>358</v>
      </c>
      <c r="E53" s="16">
        <v>10</v>
      </c>
      <c r="F53" s="15">
        <v>15.76</v>
      </c>
      <c r="G53" s="15">
        <v>14.49</v>
      </c>
      <c r="H53" s="15">
        <v>13.22</v>
      </c>
      <c r="I53" s="14"/>
      <c r="J53" s="15">
        <v>16.29</v>
      </c>
      <c r="K53" s="15">
        <v>18.82</v>
      </c>
      <c r="L53" s="15">
        <v>22.93</v>
      </c>
      <c r="M53" s="54"/>
      <c r="N53" s="15">
        <v>72.769621334999997</v>
      </c>
      <c r="O53" s="15">
        <v>42.269898087000001</v>
      </c>
      <c r="P53" s="15" t="s">
        <v>16</v>
      </c>
      <c r="Q53" s="16" t="s">
        <v>16</v>
      </c>
      <c r="R53" s="37" t="s">
        <v>522</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69</v>
      </c>
      <c r="D54" s="17" t="s">
        <v>70</v>
      </c>
      <c r="E54" s="17">
        <v>7</v>
      </c>
      <c r="F54" s="14">
        <v>21.06</v>
      </c>
      <c r="G54" s="14">
        <v>19.059999999999999</v>
      </c>
      <c r="H54" s="14">
        <v>17.07</v>
      </c>
      <c r="I54" s="14"/>
      <c r="J54" s="14">
        <v>25.31</v>
      </c>
      <c r="K54" s="14">
        <v>29.29</v>
      </c>
      <c r="L54" s="14">
        <v>35.729999999999997</v>
      </c>
      <c r="M54" s="54"/>
      <c r="N54" s="14">
        <v>65.715385882000007</v>
      </c>
      <c r="O54" s="31">
        <v>382.83401670000001</v>
      </c>
      <c r="P54" s="31" t="s">
        <v>13</v>
      </c>
      <c r="Q54" s="17" t="s">
        <v>16</v>
      </c>
      <c r="R54" s="38" t="s">
        <v>523</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450</v>
      </c>
      <c r="D55" s="16" t="s">
        <v>454</v>
      </c>
      <c r="E55" s="16">
        <v>4</v>
      </c>
      <c r="F55" s="15">
        <v>18.809999999999999</v>
      </c>
      <c r="G55" s="15">
        <v>17.64</v>
      </c>
      <c r="H55" s="15">
        <v>16.48</v>
      </c>
      <c r="I55" s="14"/>
      <c r="J55" s="15">
        <v>21.62</v>
      </c>
      <c r="K55" s="15">
        <v>23.94</v>
      </c>
      <c r="L55" s="15">
        <v>27.7</v>
      </c>
      <c r="M55" s="54"/>
      <c r="N55" s="15">
        <v>51.016313826999998</v>
      </c>
      <c r="O55" s="15">
        <v>1.7137400869999999</v>
      </c>
      <c r="P55" s="15" t="s">
        <v>13</v>
      </c>
      <c r="Q55" s="16" t="s">
        <v>16</v>
      </c>
      <c r="R55" s="37" t="s">
        <v>524</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71</v>
      </c>
      <c r="D56" s="17" t="s">
        <v>72</v>
      </c>
      <c r="E56" s="17">
        <v>2</v>
      </c>
      <c r="F56" s="14">
        <v>5.79</v>
      </c>
      <c r="G56" s="14">
        <v>3.38</v>
      </c>
      <c r="H56" s="14">
        <v>0.98</v>
      </c>
      <c r="I56" s="14"/>
      <c r="J56" s="14">
        <v>5.98</v>
      </c>
      <c r="K56" s="14">
        <v>10.78</v>
      </c>
      <c r="L56" s="14">
        <v>18.559999999999999</v>
      </c>
      <c r="M56" s="54"/>
      <c r="N56" s="14">
        <v>42.297479692000003</v>
      </c>
      <c r="O56" s="31">
        <v>39.258903435000001</v>
      </c>
      <c r="P56" s="31" t="s">
        <v>13</v>
      </c>
      <c r="Q56" s="17" t="s">
        <v>13</v>
      </c>
      <c r="R56" s="38" t="s">
        <v>525</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73</v>
      </c>
      <c r="D57" s="16" t="s">
        <v>74</v>
      </c>
      <c r="E57" s="16">
        <v>7</v>
      </c>
      <c r="F57" s="15">
        <v>19.73</v>
      </c>
      <c r="G57" s="15">
        <v>18.21</v>
      </c>
      <c r="H57" s="15">
        <v>16.690000000000001</v>
      </c>
      <c r="I57" s="14"/>
      <c r="J57" s="15">
        <v>22.14</v>
      </c>
      <c r="K57" s="15">
        <v>25.17</v>
      </c>
      <c r="L57" s="15">
        <v>30.07</v>
      </c>
      <c r="M57" s="54"/>
      <c r="N57" s="15">
        <v>43.596154034000001</v>
      </c>
      <c r="O57" s="15">
        <v>145.77266213000001</v>
      </c>
      <c r="P57" s="15" t="s">
        <v>16</v>
      </c>
      <c r="Q57" s="16" t="s">
        <v>16</v>
      </c>
      <c r="R57" s="37" t="s">
        <v>526</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417</v>
      </c>
      <c r="D58" s="17" t="s">
        <v>418</v>
      </c>
      <c r="E58" s="17">
        <v>7</v>
      </c>
      <c r="F58" s="14">
        <v>27.83</v>
      </c>
      <c r="G58" s="14">
        <v>23.51</v>
      </c>
      <c r="H58" s="14">
        <v>19.190000000000001</v>
      </c>
      <c r="I58" s="14"/>
      <c r="J58" s="14">
        <v>35.72</v>
      </c>
      <c r="K58" s="14">
        <v>44.35</v>
      </c>
      <c r="L58" s="14">
        <v>58.31</v>
      </c>
      <c r="M58" s="54"/>
      <c r="N58" s="14">
        <v>51.711890734000001</v>
      </c>
      <c r="O58" s="31">
        <v>4.5991097725999994</v>
      </c>
      <c r="P58" s="31" t="s">
        <v>16</v>
      </c>
      <c r="Q58" s="17" t="s">
        <v>16</v>
      </c>
      <c r="R58" s="38" t="s">
        <v>527</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75</v>
      </c>
      <c r="D59" s="16" t="s">
        <v>76</v>
      </c>
      <c r="E59" s="16">
        <v>9</v>
      </c>
      <c r="F59" s="15">
        <v>56.57</v>
      </c>
      <c r="G59" s="15">
        <v>51.38</v>
      </c>
      <c r="H59" s="15">
        <v>46.2</v>
      </c>
      <c r="I59" s="14"/>
      <c r="J59" s="15">
        <v>65.5</v>
      </c>
      <c r="K59" s="15">
        <v>75.86</v>
      </c>
      <c r="L59" s="15">
        <v>92.63</v>
      </c>
      <c r="M59" s="54"/>
      <c r="N59" s="15">
        <v>56.571964403000003</v>
      </c>
      <c r="O59" s="15">
        <v>430.57385139000002</v>
      </c>
      <c r="P59" s="15" t="s">
        <v>16</v>
      </c>
      <c r="Q59" s="16" t="s">
        <v>16</v>
      </c>
      <c r="R59" s="37" t="s">
        <v>528</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77</v>
      </c>
      <c r="D60" s="17" t="s">
        <v>78</v>
      </c>
      <c r="E60" s="17">
        <v>5</v>
      </c>
      <c r="F60" s="14">
        <v>19.93</v>
      </c>
      <c r="G60" s="14">
        <v>18.22</v>
      </c>
      <c r="H60" s="14">
        <v>16.52</v>
      </c>
      <c r="I60" s="14"/>
      <c r="J60" s="14">
        <v>20.45</v>
      </c>
      <c r="K60" s="14">
        <v>23.85</v>
      </c>
      <c r="L60" s="14">
        <v>29.35</v>
      </c>
      <c r="M60" s="54"/>
      <c r="N60" s="14">
        <v>32.249995863000002</v>
      </c>
      <c r="O60" s="31">
        <v>146.24856604000001</v>
      </c>
      <c r="P60" s="31" t="s">
        <v>16</v>
      </c>
      <c r="Q60" s="17" t="s">
        <v>13</v>
      </c>
      <c r="R60" s="38" t="s">
        <v>529</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79</v>
      </c>
      <c r="D61" s="16" t="s">
        <v>80</v>
      </c>
      <c r="E61" s="16">
        <v>1</v>
      </c>
      <c r="F61" s="15">
        <v>4.62</v>
      </c>
      <c r="G61" s="15">
        <v>3.62</v>
      </c>
      <c r="H61" s="15">
        <v>2.63</v>
      </c>
      <c r="I61" s="14"/>
      <c r="J61" s="15">
        <v>4.7</v>
      </c>
      <c r="K61" s="15">
        <v>6.68</v>
      </c>
      <c r="L61" s="15">
        <v>9.8800000000000008</v>
      </c>
      <c r="M61" s="54"/>
      <c r="N61" s="15">
        <v>50.624737379000003</v>
      </c>
      <c r="O61" s="15">
        <v>6.0122613478</v>
      </c>
      <c r="P61" s="15" t="s">
        <v>13</v>
      </c>
      <c r="Q61" s="16" t="s">
        <v>13</v>
      </c>
      <c r="R61" s="37" t="s">
        <v>530</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81</v>
      </c>
      <c r="D62" s="17" t="s">
        <v>82</v>
      </c>
      <c r="E62" s="17">
        <v>0</v>
      </c>
      <c r="F62" s="14">
        <v>0.75</v>
      </c>
      <c r="G62" s="14">
        <v>0.06</v>
      </c>
      <c r="H62" s="14">
        <v>-0.62</v>
      </c>
      <c r="I62" s="14"/>
      <c r="J62" s="14">
        <v>0.85</v>
      </c>
      <c r="K62" s="14">
        <v>2.2200000000000002</v>
      </c>
      <c r="L62" s="14">
        <v>4.4400000000000004</v>
      </c>
      <c r="M62" s="54"/>
      <c r="N62" s="14">
        <v>24.524201143999999</v>
      </c>
      <c r="O62" s="31">
        <v>5.4050698696000001</v>
      </c>
      <c r="P62" s="31" t="s">
        <v>13</v>
      </c>
      <c r="Q62" s="17" t="s">
        <v>13</v>
      </c>
      <c r="R62" s="38" t="s">
        <v>531</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83</v>
      </c>
      <c r="D63" s="16" t="s">
        <v>84</v>
      </c>
      <c r="E63" s="16">
        <v>10</v>
      </c>
      <c r="F63" s="15">
        <v>10.99</v>
      </c>
      <c r="G63" s="15">
        <v>10.73</v>
      </c>
      <c r="H63" s="15">
        <v>10.48</v>
      </c>
      <c r="I63" s="14"/>
      <c r="J63" s="15">
        <v>11.1</v>
      </c>
      <c r="K63" s="15">
        <v>11.6</v>
      </c>
      <c r="L63" s="15">
        <v>12.41</v>
      </c>
      <c r="M63" s="54"/>
      <c r="N63" s="15">
        <v>86.504391885999993</v>
      </c>
      <c r="O63" s="15">
        <v>22.205907087</v>
      </c>
      <c r="P63" s="15" t="s">
        <v>16</v>
      </c>
      <c r="Q63" s="16" t="s">
        <v>16</v>
      </c>
      <c r="R63" s="37" t="s">
        <v>532</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85</v>
      </c>
      <c r="D64" s="17" t="s">
        <v>86</v>
      </c>
      <c r="E64" s="17">
        <v>2</v>
      </c>
      <c r="F64" s="14">
        <v>9.42</v>
      </c>
      <c r="G64" s="14">
        <v>7.96</v>
      </c>
      <c r="H64" s="14">
        <v>6.5</v>
      </c>
      <c r="I64" s="14"/>
      <c r="J64" s="14">
        <v>9.61</v>
      </c>
      <c r="K64" s="14">
        <v>12.52</v>
      </c>
      <c r="L64" s="14">
        <v>17.23</v>
      </c>
      <c r="M64" s="54"/>
      <c r="N64" s="14">
        <v>42.198294648000001</v>
      </c>
      <c r="O64" s="31">
        <v>56.852771565000005</v>
      </c>
      <c r="P64" s="31" t="s">
        <v>13</v>
      </c>
      <c r="Q64" s="17" t="s">
        <v>13</v>
      </c>
      <c r="R64" s="38" t="s">
        <v>533</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87</v>
      </c>
      <c r="D65" s="16" t="s">
        <v>455</v>
      </c>
      <c r="E65" s="16">
        <v>9</v>
      </c>
      <c r="F65" s="15">
        <v>16.18</v>
      </c>
      <c r="G65" s="15">
        <v>14.75</v>
      </c>
      <c r="H65" s="15">
        <v>13.32</v>
      </c>
      <c r="I65" s="14"/>
      <c r="J65" s="15">
        <v>19.399999999999999</v>
      </c>
      <c r="K65" s="15">
        <v>22.25</v>
      </c>
      <c r="L65" s="15">
        <v>26.86</v>
      </c>
      <c r="M65" s="54"/>
      <c r="N65" s="15">
        <v>49.870589967999997</v>
      </c>
      <c r="O65" s="15">
        <v>1.4042091739</v>
      </c>
      <c r="P65" s="15" t="s">
        <v>16</v>
      </c>
      <c r="Q65" s="16" t="s">
        <v>16</v>
      </c>
      <c r="R65" s="37" t="s">
        <v>534</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87</v>
      </c>
      <c r="D66" s="17" t="s">
        <v>88</v>
      </c>
      <c r="E66" s="17">
        <v>9</v>
      </c>
      <c r="F66" s="14">
        <v>11.25</v>
      </c>
      <c r="G66" s="14">
        <v>10.33</v>
      </c>
      <c r="H66" s="14">
        <v>9.42</v>
      </c>
      <c r="I66" s="14"/>
      <c r="J66" s="14">
        <v>13.33</v>
      </c>
      <c r="K66" s="14">
        <v>15.15</v>
      </c>
      <c r="L66" s="14">
        <v>18.11</v>
      </c>
      <c r="M66" s="54"/>
      <c r="N66" s="14">
        <v>61.178845682000002</v>
      </c>
      <c r="O66" s="31">
        <v>115.92315313</v>
      </c>
      <c r="P66" s="31" t="s">
        <v>16</v>
      </c>
      <c r="Q66" s="17" t="s">
        <v>16</v>
      </c>
      <c r="R66" s="38" t="s">
        <v>535</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89</v>
      </c>
      <c r="D67" s="16" t="s">
        <v>90</v>
      </c>
      <c r="E67" s="16">
        <v>4</v>
      </c>
      <c r="F67" s="15">
        <v>2.2799999999999998</v>
      </c>
      <c r="G67" s="15">
        <v>1.87</v>
      </c>
      <c r="H67" s="15">
        <v>1.46</v>
      </c>
      <c r="I67" s="14"/>
      <c r="J67" s="15">
        <v>3.38</v>
      </c>
      <c r="K67" s="15">
        <v>4.1900000000000004</v>
      </c>
      <c r="L67" s="15">
        <v>5.52</v>
      </c>
      <c r="M67" s="54"/>
      <c r="N67" s="15">
        <v>57.342404576</v>
      </c>
      <c r="O67" s="15">
        <v>49.356051043000001</v>
      </c>
      <c r="P67" s="15" t="s">
        <v>13</v>
      </c>
      <c r="Q67" s="16" t="s">
        <v>16</v>
      </c>
      <c r="R67" s="37" t="s">
        <v>536</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474</v>
      </c>
      <c r="D68" s="17" t="s">
        <v>475</v>
      </c>
      <c r="E68" s="17">
        <v>0</v>
      </c>
      <c r="F68" s="14">
        <v>28.69</v>
      </c>
      <c r="G68" s="14">
        <v>23.86</v>
      </c>
      <c r="H68" s="14">
        <v>19.04</v>
      </c>
      <c r="I68" s="14"/>
      <c r="J68" s="14">
        <v>30.7</v>
      </c>
      <c r="K68" s="14">
        <v>40.340000000000003</v>
      </c>
      <c r="L68" s="14">
        <v>55.95</v>
      </c>
      <c r="M68" s="54"/>
      <c r="N68" s="14">
        <v>33.166349814</v>
      </c>
      <c r="O68" s="31">
        <v>2.4336644734999999</v>
      </c>
      <c r="P68" s="31" t="s">
        <v>13</v>
      </c>
      <c r="Q68" s="17" t="s">
        <v>13</v>
      </c>
      <c r="R68" s="38" t="s">
        <v>537</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381</v>
      </c>
      <c r="D69" s="16" t="s">
        <v>382</v>
      </c>
      <c r="E69" s="16">
        <v>1</v>
      </c>
      <c r="F69" s="15" t="s">
        <v>29</v>
      </c>
      <c r="G69" s="15" t="s">
        <v>29</v>
      </c>
      <c r="H69" s="15" t="s">
        <v>29</v>
      </c>
      <c r="I69" s="14"/>
      <c r="J69" s="15" t="s">
        <v>29</v>
      </c>
      <c r="K69" s="15" t="s">
        <v>29</v>
      </c>
      <c r="L69" s="15" t="s">
        <v>29</v>
      </c>
      <c r="M69" s="54"/>
      <c r="N69" s="15" t="s">
        <v>29</v>
      </c>
      <c r="O69" s="15" t="s">
        <v>29</v>
      </c>
      <c r="P69" s="15" t="s">
        <v>29</v>
      </c>
      <c r="Q69" s="16" t="s">
        <v>29</v>
      </c>
      <c r="R69" s="37" t="s">
        <v>30</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91</v>
      </c>
      <c r="D70" s="17" t="s">
        <v>92</v>
      </c>
      <c r="E70" s="17">
        <v>9</v>
      </c>
      <c r="F70" s="14">
        <v>63.48</v>
      </c>
      <c r="G70" s="14">
        <v>57.67</v>
      </c>
      <c r="H70" s="14">
        <v>51.87</v>
      </c>
      <c r="I70" s="14"/>
      <c r="J70" s="14">
        <v>67.819999999999993</v>
      </c>
      <c r="K70" s="14">
        <v>79.42</v>
      </c>
      <c r="L70" s="14">
        <v>98.19</v>
      </c>
      <c r="M70" s="54"/>
      <c r="N70" s="14">
        <v>55.118672046</v>
      </c>
      <c r="O70" s="31">
        <v>233.44481752000002</v>
      </c>
      <c r="P70" s="31" t="s">
        <v>16</v>
      </c>
      <c r="Q70" s="17" t="s">
        <v>16</v>
      </c>
      <c r="R70" s="38" t="s">
        <v>538</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93</v>
      </c>
      <c r="D71" s="16" t="s">
        <v>94</v>
      </c>
      <c r="E71" s="16">
        <v>4</v>
      </c>
      <c r="F71" s="15">
        <v>14.78</v>
      </c>
      <c r="G71" s="15">
        <v>13.93</v>
      </c>
      <c r="H71" s="15">
        <v>13.09</v>
      </c>
      <c r="I71" s="14"/>
      <c r="J71" s="15">
        <v>14.97</v>
      </c>
      <c r="K71" s="15">
        <v>16.649999999999999</v>
      </c>
      <c r="L71" s="15">
        <v>19.39</v>
      </c>
      <c r="M71" s="54"/>
      <c r="N71" s="15">
        <v>49.890134347999997</v>
      </c>
      <c r="O71" s="15">
        <v>215.14850995999998</v>
      </c>
      <c r="P71" s="15" t="s">
        <v>16</v>
      </c>
      <c r="Q71" s="16" t="s">
        <v>13</v>
      </c>
      <c r="R71" s="37" t="s">
        <v>539</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95</v>
      </c>
      <c r="D72" s="17" t="s">
        <v>96</v>
      </c>
      <c r="E72" s="17">
        <v>6</v>
      </c>
      <c r="F72" s="14">
        <v>3.9</v>
      </c>
      <c r="G72" s="14">
        <v>3.12</v>
      </c>
      <c r="H72" s="14">
        <v>2.34</v>
      </c>
      <c r="I72" s="14"/>
      <c r="J72" s="14">
        <v>5.72</v>
      </c>
      <c r="K72" s="14">
        <v>7.27</v>
      </c>
      <c r="L72" s="14">
        <v>9.7899999999999991</v>
      </c>
      <c r="M72" s="54"/>
      <c r="N72" s="14">
        <v>63.195880961</v>
      </c>
      <c r="O72" s="31">
        <v>65.455513609000008</v>
      </c>
      <c r="P72" s="31" t="s">
        <v>13</v>
      </c>
      <c r="Q72" s="17" t="s">
        <v>16</v>
      </c>
      <c r="R72" s="38" t="s">
        <v>540</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97</v>
      </c>
      <c r="D73" s="16" t="s">
        <v>98</v>
      </c>
      <c r="E73" s="16">
        <v>6</v>
      </c>
      <c r="F73" s="15">
        <v>45.9</v>
      </c>
      <c r="G73" s="15">
        <v>42.56</v>
      </c>
      <c r="H73" s="15">
        <v>39.229999999999997</v>
      </c>
      <c r="I73" s="14"/>
      <c r="J73" s="15">
        <v>46.64</v>
      </c>
      <c r="K73" s="15">
        <v>53.3</v>
      </c>
      <c r="L73" s="15">
        <v>64.08</v>
      </c>
      <c r="M73" s="54"/>
      <c r="N73" s="15">
        <v>52.675761569000002</v>
      </c>
      <c r="O73" s="15">
        <v>51.127902999999996</v>
      </c>
      <c r="P73" s="15" t="s">
        <v>16</v>
      </c>
      <c r="Q73" s="16" t="s">
        <v>13</v>
      </c>
      <c r="R73" s="37" t="s">
        <v>541</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99</v>
      </c>
      <c r="D74" s="17" t="s">
        <v>100</v>
      </c>
      <c r="E74" s="17">
        <v>7</v>
      </c>
      <c r="F74" s="14">
        <v>5.62</v>
      </c>
      <c r="G74" s="14">
        <v>4.97</v>
      </c>
      <c r="H74" s="14">
        <v>4.32</v>
      </c>
      <c r="I74" s="14"/>
      <c r="J74" s="14">
        <v>6.17</v>
      </c>
      <c r="K74" s="14">
        <v>7.46</v>
      </c>
      <c r="L74" s="14">
        <v>9.5500000000000007</v>
      </c>
      <c r="M74" s="54"/>
      <c r="N74" s="14">
        <v>60.321108502999998</v>
      </c>
      <c r="O74" s="31">
        <v>55.447135521999996</v>
      </c>
      <c r="P74" s="31" t="s">
        <v>16</v>
      </c>
      <c r="Q74" s="17" t="s">
        <v>16</v>
      </c>
      <c r="R74" s="38" t="s">
        <v>542</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101</v>
      </c>
      <c r="D75" s="16" t="s">
        <v>102</v>
      </c>
      <c r="E75" s="16">
        <v>0</v>
      </c>
      <c r="F75" s="15">
        <v>30</v>
      </c>
      <c r="G75" s="15">
        <v>27.28</v>
      </c>
      <c r="H75" s="15">
        <v>24.56</v>
      </c>
      <c r="I75" s="14"/>
      <c r="J75" s="15">
        <v>30.99</v>
      </c>
      <c r="K75" s="15">
        <v>36.42</v>
      </c>
      <c r="L75" s="15">
        <v>45.2</v>
      </c>
      <c r="M75" s="54"/>
      <c r="N75" s="15">
        <v>43.66890231</v>
      </c>
      <c r="O75" s="15">
        <v>102.82018069</v>
      </c>
      <c r="P75" s="15" t="s">
        <v>13</v>
      </c>
      <c r="Q75" s="16" t="s">
        <v>13</v>
      </c>
      <c r="R75" s="37" t="s">
        <v>543</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103</v>
      </c>
      <c r="D76" s="17" t="s">
        <v>104</v>
      </c>
      <c r="E76" s="17">
        <v>6</v>
      </c>
      <c r="F76" s="14">
        <v>1.27</v>
      </c>
      <c r="G76" s="14">
        <v>0.8</v>
      </c>
      <c r="H76" s="14">
        <v>0.33</v>
      </c>
      <c r="I76" s="14"/>
      <c r="J76" s="14">
        <v>2.57</v>
      </c>
      <c r="K76" s="14">
        <v>3.5</v>
      </c>
      <c r="L76" s="14">
        <v>5.01</v>
      </c>
      <c r="M76" s="54"/>
      <c r="N76" s="14">
        <v>52.423117017999999</v>
      </c>
      <c r="O76" s="31">
        <v>15.367719999999998</v>
      </c>
      <c r="P76" s="31" t="s">
        <v>13</v>
      </c>
      <c r="Q76" s="17" t="s">
        <v>16</v>
      </c>
      <c r="R76" s="38" t="s">
        <v>479</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105</v>
      </c>
      <c r="D77" s="16" t="s">
        <v>106</v>
      </c>
      <c r="E77" s="16">
        <v>0</v>
      </c>
      <c r="F77" s="15">
        <v>21.37</v>
      </c>
      <c r="G77" s="15">
        <v>18.600000000000001</v>
      </c>
      <c r="H77" s="15">
        <v>15.83</v>
      </c>
      <c r="I77" s="14"/>
      <c r="J77" s="15">
        <v>21.81</v>
      </c>
      <c r="K77" s="15">
        <v>27.34</v>
      </c>
      <c r="L77" s="15">
        <v>36.299999999999997</v>
      </c>
      <c r="M77" s="54"/>
      <c r="N77" s="15">
        <v>47.716773908</v>
      </c>
      <c r="O77" s="15">
        <v>125.99551407999999</v>
      </c>
      <c r="P77" s="15" t="s">
        <v>13</v>
      </c>
      <c r="Q77" s="16" t="s">
        <v>13</v>
      </c>
      <c r="R77" s="37" t="s">
        <v>544</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105</v>
      </c>
      <c r="D78" s="17" t="s">
        <v>107</v>
      </c>
      <c r="E78" s="17">
        <v>3</v>
      </c>
      <c r="F78" s="14">
        <v>19.61</v>
      </c>
      <c r="G78" s="14">
        <v>17.02</v>
      </c>
      <c r="H78" s="14">
        <v>14.44</v>
      </c>
      <c r="I78" s="14"/>
      <c r="J78" s="14">
        <v>20.52</v>
      </c>
      <c r="K78" s="14">
        <v>25.68</v>
      </c>
      <c r="L78" s="14">
        <v>34.03</v>
      </c>
      <c r="M78" s="54"/>
      <c r="N78" s="14">
        <v>52.235517410999996</v>
      </c>
      <c r="O78" s="31">
        <v>6.6478283912999991</v>
      </c>
      <c r="P78" s="31" t="s">
        <v>13</v>
      </c>
      <c r="Q78" s="17" t="s">
        <v>13</v>
      </c>
      <c r="R78" s="38" t="s">
        <v>545</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108</v>
      </c>
      <c r="D79" s="16" t="s">
        <v>109</v>
      </c>
      <c r="E79" s="16">
        <v>0</v>
      </c>
      <c r="F79" s="15">
        <v>2.5</v>
      </c>
      <c r="G79" s="15">
        <v>2.12</v>
      </c>
      <c r="H79" s="15">
        <v>1.74</v>
      </c>
      <c r="I79" s="14"/>
      <c r="J79" s="15">
        <v>2.69</v>
      </c>
      <c r="K79" s="15">
        <v>3.44</v>
      </c>
      <c r="L79" s="15">
        <v>4.66</v>
      </c>
      <c r="M79" s="54"/>
      <c r="N79" s="15">
        <v>40.082663394999997</v>
      </c>
      <c r="O79" s="15">
        <v>2.3359119564999999</v>
      </c>
      <c r="P79" s="15" t="s">
        <v>13</v>
      </c>
      <c r="Q79" s="16" t="s">
        <v>13</v>
      </c>
      <c r="R79" s="37" t="s">
        <v>546</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110</v>
      </c>
      <c r="D80" s="17" t="s">
        <v>111</v>
      </c>
      <c r="E80" s="17">
        <v>10</v>
      </c>
      <c r="F80" s="14">
        <v>18.309999999999999</v>
      </c>
      <c r="G80" s="14">
        <v>17.82</v>
      </c>
      <c r="H80" s="14">
        <v>17.34</v>
      </c>
      <c r="I80" s="14"/>
      <c r="J80" s="14">
        <v>18.71</v>
      </c>
      <c r="K80" s="14">
        <v>19.670000000000002</v>
      </c>
      <c r="L80" s="14">
        <v>21.24</v>
      </c>
      <c r="M80" s="54"/>
      <c r="N80" s="14">
        <v>84.765176879999999</v>
      </c>
      <c r="O80" s="31">
        <v>5.9693996086999999</v>
      </c>
      <c r="P80" s="31" t="s">
        <v>16</v>
      </c>
      <c r="Q80" s="17" t="s">
        <v>16</v>
      </c>
      <c r="R80" s="38" t="s">
        <v>547</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112</v>
      </c>
      <c r="D81" s="16" t="s">
        <v>113</v>
      </c>
      <c r="E81" s="16">
        <v>8</v>
      </c>
      <c r="F81" s="15">
        <v>4.87</v>
      </c>
      <c r="G81" s="15">
        <v>4.4000000000000004</v>
      </c>
      <c r="H81" s="15">
        <v>3.93</v>
      </c>
      <c r="I81" s="14"/>
      <c r="J81" s="15">
        <v>5.98</v>
      </c>
      <c r="K81" s="15">
        <v>6.91</v>
      </c>
      <c r="L81" s="15">
        <v>8.43</v>
      </c>
      <c r="M81" s="54"/>
      <c r="N81" s="15">
        <v>58.472289998999997</v>
      </c>
      <c r="O81" s="15">
        <v>7.2548788260999997</v>
      </c>
      <c r="P81" s="15" t="s">
        <v>16</v>
      </c>
      <c r="Q81" s="16" t="s">
        <v>16</v>
      </c>
      <c r="R81" s="37" t="s">
        <v>548</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114</v>
      </c>
      <c r="D82" s="17" t="s">
        <v>115</v>
      </c>
      <c r="E82" s="17">
        <v>4</v>
      </c>
      <c r="F82" s="14">
        <v>11.51</v>
      </c>
      <c r="G82" s="14">
        <v>9.92</v>
      </c>
      <c r="H82" s="14">
        <v>8.34</v>
      </c>
      <c r="I82" s="14"/>
      <c r="J82" s="14">
        <v>15.41</v>
      </c>
      <c r="K82" s="14">
        <v>18.57</v>
      </c>
      <c r="L82" s="14">
        <v>23.68</v>
      </c>
      <c r="M82" s="54"/>
      <c r="N82" s="14">
        <v>66.179096778000002</v>
      </c>
      <c r="O82" s="31">
        <v>7.7298925217000001</v>
      </c>
      <c r="P82" s="31" t="s">
        <v>13</v>
      </c>
      <c r="Q82" s="17" t="s">
        <v>16</v>
      </c>
      <c r="R82" s="38" t="s">
        <v>549</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116</v>
      </c>
      <c r="D83" s="16" t="s">
        <v>117</v>
      </c>
      <c r="E83" s="16">
        <v>0</v>
      </c>
      <c r="F83" s="15">
        <v>11.3</v>
      </c>
      <c r="G83" s="15">
        <v>10.039999999999999</v>
      </c>
      <c r="H83" s="15">
        <v>8.7799999999999994</v>
      </c>
      <c r="I83" s="14"/>
      <c r="J83" s="15">
        <v>11.58</v>
      </c>
      <c r="K83" s="15">
        <v>14.09</v>
      </c>
      <c r="L83" s="15">
        <v>18.16</v>
      </c>
      <c r="M83" s="54"/>
      <c r="N83" s="15">
        <v>35.719749843999999</v>
      </c>
      <c r="O83" s="15">
        <v>94.010084782999996</v>
      </c>
      <c r="P83" s="15" t="s">
        <v>13</v>
      </c>
      <c r="Q83" s="16" t="s">
        <v>13</v>
      </c>
      <c r="R83" s="37" t="s">
        <v>550</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118</v>
      </c>
      <c r="D84" s="17" t="s">
        <v>119</v>
      </c>
      <c r="E84" s="17">
        <v>0</v>
      </c>
      <c r="F84" s="14">
        <v>6.84</v>
      </c>
      <c r="G84" s="14">
        <v>5.78</v>
      </c>
      <c r="H84" s="14">
        <v>4.72</v>
      </c>
      <c r="I84" s="14"/>
      <c r="J84" s="14">
        <v>7.12</v>
      </c>
      <c r="K84" s="14">
        <v>9.23</v>
      </c>
      <c r="L84" s="14">
        <v>12.65</v>
      </c>
      <c r="M84" s="54"/>
      <c r="N84" s="14">
        <v>42.124741323000002</v>
      </c>
      <c r="O84" s="31">
        <v>29.189763609</v>
      </c>
      <c r="P84" s="31" t="s">
        <v>13</v>
      </c>
      <c r="Q84" s="17" t="s">
        <v>13</v>
      </c>
      <c r="R84" s="38" t="s">
        <v>551</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355</v>
      </c>
      <c r="D85" s="16" t="s">
        <v>356</v>
      </c>
      <c r="E85" s="16">
        <v>3</v>
      </c>
      <c r="F85" s="15">
        <v>192.4</v>
      </c>
      <c r="G85" s="15">
        <v>169.95</v>
      </c>
      <c r="H85" s="15">
        <v>147.51</v>
      </c>
      <c r="I85" s="14"/>
      <c r="J85" s="15">
        <v>194.48</v>
      </c>
      <c r="K85" s="15">
        <v>239.36</v>
      </c>
      <c r="L85" s="15">
        <v>311.99</v>
      </c>
      <c r="M85" s="54"/>
      <c r="N85" s="15">
        <v>39.336415834</v>
      </c>
      <c r="O85" s="15">
        <v>3.4318807877999999</v>
      </c>
      <c r="P85" s="15" t="s">
        <v>16</v>
      </c>
      <c r="Q85" s="16" t="s">
        <v>13</v>
      </c>
      <c r="R85" s="37" t="s">
        <v>552</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120</v>
      </c>
      <c r="D86" s="17" t="s">
        <v>121</v>
      </c>
      <c r="E86" s="17">
        <v>4</v>
      </c>
      <c r="F86" s="14">
        <v>150</v>
      </c>
      <c r="G86" s="14" t="s">
        <v>29</v>
      </c>
      <c r="H86" s="14" t="s">
        <v>29</v>
      </c>
      <c r="I86" s="14"/>
      <c r="J86" s="14" t="s">
        <v>29</v>
      </c>
      <c r="K86" s="14" t="s">
        <v>29</v>
      </c>
      <c r="L86" s="14" t="s">
        <v>29</v>
      </c>
      <c r="M86" s="54"/>
      <c r="N86" s="14">
        <v>94.064508982000007</v>
      </c>
      <c r="O86" s="31">
        <v>1.0764285713999999</v>
      </c>
      <c r="P86" s="31" t="s">
        <v>13</v>
      </c>
      <c r="Q86" s="17" t="s">
        <v>16</v>
      </c>
      <c r="R86" s="38" t="s">
        <v>29</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122</v>
      </c>
      <c r="D87" s="16" t="s">
        <v>123</v>
      </c>
      <c r="E87" s="16">
        <v>9</v>
      </c>
      <c r="F87" s="15">
        <v>86.01</v>
      </c>
      <c r="G87" s="15">
        <v>79.510000000000005</v>
      </c>
      <c r="H87" s="15">
        <v>73.010000000000005</v>
      </c>
      <c r="I87" s="14"/>
      <c r="J87" s="15">
        <v>88.86</v>
      </c>
      <c r="K87" s="15">
        <v>101.85</v>
      </c>
      <c r="L87" s="15">
        <v>122.87</v>
      </c>
      <c r="M87" s="54"/>
      <c r="N87" s="15">
        <v>61.396914574999997</v>
      </c>
      <c r="O87" s="15">
        <v>332.86557617</v>
      </c>
      <c r="P87" s="15" t="s">
        <v>16</v>
      </c>
      <c r="Q87" s="16" t="s">
        <v>16</v>
      </c>
      <c r="R87" s="37" t="s">
        <v>553</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124</v>
      </c>
      <c r="D88" s="17" t="s">
        <v>125</v>
      </c>
      <c r="E88" s="17">
        <v>9</v>
      </c>
      <c r="F88" s="14">
        <v>49.63</v>
      </c>
      <c r="G88" s="14">
        <v>45.3</v>
      </c>
      <c r="H88" s="14">
        <v>40.97</v>
      </c>
      <c r="I88" s="14"/>
      <c r="J88" s="14">
        <v>59.25</v>
      </c>
      <c r="K88" s="14">
        <v>67.900000000000006</v>
      </c>
      <c r="L88" s="14">
        <v>81.91</v>
      </c>
      <c r="M88" s="54"/>
      <c r="N88" s="14">
        <v>53.121804847999996</v>
      </c>
      <c r="O88" s="31">
        <v>135.31408926</v>
      </c>
      <c r="P88" s="31" t="s">
        <v>16</v>
      </c>
      <c r="Q88" s="17" t="s">
        <v>16</v>
      </c>
      <c r="R88" s="38" t="s">
        <v>554</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126</v>
      </c>
      <c r="D89" s="16" t="s">
        <v>127</v>
      </c>
      <c r="E89" s="16">
        <v>10</v>
      </c>
      <c r="F89" s="15">
        <v>25.97</v>
      </c>
      <c r="G89" s="15">
        <v>24.56</v>
      </c>
      <c r="H89" s="15">
        <v>23.15</v>
      </c>
      <c r="I89" s="14"/>
      <c r="J89" s="15">
        <v>28.12</v>
      </c>
      <c r="K89" s="15">
        <v>30.93</v>
      </c>
      <c r="L89" s="15">
        <v>35.49</v>
      </c>
      <c r="M89" s="54"/>
      <c r="N89" s="15">
        <v>56.289922267000001</v>
      </c>
      <c r="O89" s="15">
        <v>198.13581609000002</v>
      </c>
      <c r="P89" s="15" t="s">
        <v>16</v>
      </c>
      <c r="Q89" s="16" t="s">
        <v>16</v>
      </c>
      <c r="R89" s="37" t="s">
        <v>555</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128</v>
      </c>
      <c r="D90" s="17" t="s">
        <v>129</v>
      </c>
      <c r="E90" s="17">
        <v>0</v>
      </c>
      <c r="F90" s="14">
        <v>29.78</v>
      </c>
      <c r="G90" s="14">
        <v>26.8</v>
      </c>
      <c r="H90" s="14">
        <v>23.83</v>
      </c>
      <c r="I90" s="14"/>
      <c r="J90" s="14">
        <v>30.19</v>
      </c>
      <c r="K90" s="14">
        <v>36.130000000000003</v>
      </c>
      <c r="L90" s="14">
        <v>45.74</v>
      </c>
      <c r="M90" s="54"/>
      <c r="N90" s="14">
        <v>38.895457061000002</v>
      </c>
      <c r="O90" s="31">
        <v>125.19736990999999</v>
      </c>
      <c r="P90" s="31" t="s">
        <v>13</v>
      </c>
      <c r="Q90" s="17" t="s">
        <v>13</v>
      </c>
      <c r="R90" s="38" t="s">
        <v>556</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130</v>
      </c>
      <c r="D91" s="16" t="s">
        <v>131</v>
      </c>
      <c r="E91" s="16">
        <v>0</v>
      </c>
      <c r="F91" s="15">
        <v>38.479999999999997</v>
      </c>
      <c r="G91" s="15">
        <v>35.409999999999997</v>
      </c>
      <c r="H91" s="15">
        <v>32.340000000000003</v>
      </c>
      <c r="I91" s="14"/>
      <c r="J91" s="15">
        <v>39.36</v>
      </c>
      <c r="K91" s="15">
        <v>45.49</v>
      </c>
      <c r="L91" s="15">
        <v>55.42</v>
      </c>
      <c r="M91" s="54"/>
      <c r="N91" s="15">
        <v>46.358918285000001</v>
      </c>
      <c r="O91" s="15">
        <v>245.84616787000002</v>
      </c>
      <c r="P91" s="15" t="s">
        <v>13</v>
      </c>
      <c r="Q91" s="16" t="s">
        <v>13</v>
      </c>
      <c r="R91" s="37" t="s">
        <v>557</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132</v>
      </c>
      <c r="D92" s="17" t="s">
        <v>133</v>
      </c>
      <c r="E92" s="17">
        <v>0</v>
      </c>
      <c r="F92" s="14">
        <v>4.76</v>
      </c>
      <c r="G92" s="14">
        <v>3.99</v>
      </c>
      <c r="H92" s="14">
        <v>3.23</v>
      </c>
      <c r="I92" s="14"/>
      <c r="J92" s="14">
        <v>4.88</v>
      </c>
      <c r="K92" s="14">
        <v>6.4</v>
      </c>
      <c r="L92" s="14">
        <v>8.8699999999999992</v>
      </c>
      <c r="M92" s="54"/>
      <c r="N92" s="14">
        <v>35.997886274999999</v>
      </c>
      <c r="O92" s="31">
        <v>3.7536317825999999</v>
      </c>
      <c r="P92" s="31" t="s">
        <v>13</v>
      </c>
      <c r="Q92" s="17" t="s">
        <v>13</v>
      </c>
      <c r="R92" s="38" t="s">
        <v>558</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134</v>
      </c>
      <c r="D93" s="16" t="s">
        <v>135</v>
      </c>
      <c r="E93" s="16">
        <v>0</v>
      </c>
      <c r="F93" s="15">
        <v>11.07</v>
      </c>
      <c r="G93" s="15">
        <v>9.48</v>
      </c>
      <c r="H93" s="15">
        <v>7.89</v>
      </c>
      <c r="I93" s="14"/>
      <c r="J93" s="15">
        <v>11.49</v>
      </c>
      <c r="K93" s="15">
        <v>14.66</v>
      </c>
      <c r="L93" s="15">
        <v>19.79</v>
      </c>
      <c r="M93" s="54"/>
      <c r="N93" s="15">
        <v>32.292309322999998</v>
      </c>
      <c r="O93" s="15">
        <v>18.242400043</v>
      </c>
      <c r="P93" s="15" t="s">
        <v>13</v>
      </c>
      <c r="Q93" s="16" t="s">
        <v>13</v>
      </c>
      <c r="R93" s="37" t="s">
        <v>559</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136</v>
      </c>
      <c r="D94" s="17" t="s">
        <v>137</v>
      </c>
      <c r="E94" s="17">
        <v>4</v>
      </c>
      <c r="F94" s="14">
        <v>5.97</v>
      </c>
      <c r="G94" s="14">
        <v>5.04</v>
      </c>
      <c r="H94" s="14">
        <v>4.12</v>
      </c>
      <c r="I94" s="14"/>
      <c r="J94" s="14">
        <v>8.68</v>
      </c>
      <c r="K94" s="14">
        <v>10.52</v>
      </c>
      <c r="L94" s="14">
        <v>13.51</v>
      </c>
      <c r="M94" s="54"/>
      <c r="N94" s="14">
        <v>50.220200748000003</v>
      </c>
      <c r="O94" s="31">
        <v>3.2340606957000002</v>
      </c>
      <c r="P94" s="31" t="s">
        <v>13</v>
      </c>
      <c r="Q94" s="17" t="s">
        <v>16</v>
      </c>
      <c r="R94" s="38" t="s">
        <v>560</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138</v>
      </c>
      <c r="D95" s="16" t="s">
        <v>139</v>
      </c>
      <c r="E95" s="16">
        <v>9</v>
      </c>
      <c r="F95" s="15">
        <v>16.97</v>
      </c>
      <c r="G95" s="15">
        <v>15.91</v>
      </c>
      <c r="H95" s="15">
        <v>14.86</v>
      </c>
      <c r="I95" s="14"/>
      <c r="J95" s="15">
        <v>17.72</v>
      </c>
      <c r="K95" s="15">
        <v>19.82</v>
      </c>
      <c r="L95" s="15">
        <v>23.23</v>
      </c>
      <c r="M95" s="54"/>
      <c r="N95" s="15">
        <v>68.806540192</v>
      </c>
      <c r="O95" s="15">
        <v>31.835554521999999</v>
      </c>
      <c r="P95" s="15" t="s">
        <v>16</v>
      </c>
      <c r="Q95" s="16" t="s">
        <v>16</v>
      </c>
      <c r="R95" s="37" t="s">
        <v>561</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140</v>
      </c>
      <c r="D96" s="17" t="s">
        <v>141</v>
      </c>
      <c r="E96" s="17">
        <v>6</v>
      </c>
      <c r="F96" s="14">
        <v>20.72</v>
      </c>
      <c r="G96" s="14">
        <v>19.47</v>
      </c>
      <c r="H96" s="14">
        <v>18.22</v>
      </c>
      <c r="I96" s="14"/>
      <c r="J96" s="14">
        <v>22.91</v>
      </c>
      <c r="K96" s="14">
        <v>25.4</v>
      </c>
      <c r="L96" s="14">
        <v>29.44</v>
      </c>
      <c r="M96" s="54"/>
      <c r="N96" s="14">
        <v>60.415946771999998</v>
      </c>
      <c r="O96" s="31">
        <v>5.4530133477999998</v>
      </c>
      <c r="P96" s="31" t="s">
        <v>13</v>
      </c>
      <c r="Q96" s="17" t="s">
        <v>16</v>
      </c>
      <c r="R96" s="38" t="s">
        <v>562</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142</v>
      </c>
      <c r="D97" s="16" t="s">
        <v>143</v>
      </c>
      <c r="E97" s="16">
        <v>8</v>
      </c>
      <c r="F97" s="15">
        <v>24.98</v>
      </c>
      <c r="G97" s="15">
        <v>22.7</v>
      </c>
      <c r="H97" s="15">
        <v>20.43</v>
      </c>
      <c r="I97" s="14"/>
      <c r="J97" s="15">
        <v>25.45</v>
      </c>
      <c r="K97" s="15">
        <v>29.99</v>
      </c>
      <c r="L97" s="15">
        <v>37.340000000000003</v>
      </c>
      <c r="M97" s="54"/>
      <c r="N97" s="15">
        <v>71.540221465000002</v>
      </c>
      <c r="O97" s="15">
        <v>186.58638987</v>
      </c>
      <c r="P97" s="15" t="s">
        <v>16</v>
      </c>
      <c r="Q97" s="16" t="s">
        <v>16</v>
      </c>
      <c r="R97" s="37" t="s">
        <v>563</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144</v>
      </c>
      <c r="D98" s="17" t="s">
        <v>145</v>
      </c>
      <c r="E98" s="17">
        <v>7</v>
      </c>
      <c r="F98" s="14">
        <v>10.88</v>
      </c>
      <c r="G98" s="14">
        <v>9.9700000000000006</v>
      </c>
      <c r="H98" s="14">
        <v>9.06</v>
      </c>
      <c r="I98" s="14"/>
      <c r="J98" s="14">
        <v>11.03</v>
      </c>
      <c r="K98" s="14">
        <v>12.84</v>
      </c>
      <c r="L98" s="14">
        <v>15.79</v>
      </c>
      <c r="M98" s="54"/>
      <c r="N98" s="14">
        <v>71.573013489999994</v>
      </c>
      <c r="O98" s="31">
        <v>48.707299435000003</v>
      </c>
      <c r="P98" s="31" t="s">
        <v>16</v>
      </c>
      <c r="Q98" s="17" t="s">
        <v>16</v>
      </c>
      <c r="R98" s="38" t="s">
        <v>564</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146</v>
      </c>
      <c r="D99" s="16" t="s">
        <v>147</v>
      </c>
      <c r="E99" s="16">
        <v>0</v>
      </c>
      <c r="F99" s="15">
        <v>11.56</v>
      </c>
      <c r="G99" s="15">
        <v>9.73</v>
      </c>
      <c r="H99" s="15">
        <v>7.91</v>
      </c>
      <c r="I99" s="14"/>
      <c r="J99" s="15">
        <v>11.78</v>
      </c>
      <c r="K99" s="15">
        <v>15.42</v>
      </c>
      <c r="L99" s="15">
        <v>21.31</v>
      </c>
      <c r="M99" s="54"/>
      <c r="N99" s="15">
        <v>44.022027758999997</v>
      </c>
      <c r="O99" s="15">
        <v>38.588110825999998</v>
      </c>
      <c r="P99" s="15" t="s">
        <v>13</v>
      </c>
      <c r="Q99" s="16" t="s">
        <v>13</v>
      </c>
      <c r="R99" s="37" t="s">
        <v>565</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148</v>
      </c>
      <c r="D100" s="17" t="s">
        <v>149</v>
      </c>
      <c r="E100" s="17">
        <v>2</v>
      </c>
      <c r="F100" s="14">
        <v>3.71</v>
      </c>
      <c r="G100" s="14">
        <v>3.35</v>
      </c>
      <c r="H100" s="14">
        <v>3</v>
      </c>
      <c r="I100" s="14"/>
      <c r="J100" s="14">
        <v>3.76</v>
      </c>
      <c r="K100" s="14">
        <v>4.46</v>
      </c>
      <c r="L100" s="14">
        <v>5.6</v>
      </c>
      <c r="M100" s="54"/>
      <c r="N100" s="14">
        <v>47.944133735999998</v>
      </c>
      <c r="O100" s="31">
        <v>7.9865153478000002</v>
      </c>
      <c r="P100" s="31" t="s">
        <v>13</v>
      </c>
      <c r="Q100" s="17" t="s">
        <v>13</v>
      </c>
      <c r="R100" s="38" t="s">
        <v>566</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150</v>
      </c>
      <c r="D101" s="16" t="s">
        <v>151</v>
      </c>
      <c r="E101" s="16">
        <v>6</v>
      </c>
      <c r="F101" s="15">
        <v>3.97</v>
      </c>
      <c r="G101" s="15">
        <v>3.5</v>
      </c>
      <c r="H101" s="15">
        <v>3.04</v>
      </c>
      <c r="I101" s="14"/>
      <c r="J101" s="15">
        <v>4.92</v>
      </c>
      <c r="K101" s="15">
        <v>5.84</v>
      </c>
      <c r="L101" s="15">
        <v>7.33</v>
      </c>
      <c r="M101" s="54"/>
      <c r="N101" s="15">
        <v>63.798147942999996</v>
      </c>
      <c r="O101" s="15">
        <v>17.255793609000001</v>
      </c>
      <c r="P101" s="15" t="s">
        <v>13</v>
      </c>
      <c r="Q101" s="16" t="s">
        <v>16</v>
      </c>
      <c r="R101" s="37" t="s">
        <v>567</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152</v>
      </c>
      <c r="D102" s="17" t="s">
        <v>153</v>
      </c>
      <c r="E102" s="17">
        <v>0</v>
      </c>
      <c r="F102" s="14">
        <v>9.32</v>
      </c>
      <c r="G102" s="14">
        <v>8.1</v>
      </c>
      <c r="H102" s="14">
        <v>6.88</v>
      </c>
      <c r="I102" s="14"/>
      <c r="J102" s="14">
        <v>9.5399999999999991</v>
      </c>
      <c r="K102" s="14">
        <v>11.97</v>
      </c>
      <c r="L102" s="14">
        <v>15.9</v>
      </c>
      <c r="M102" s="54"/>
      <c r="N102" s="14">
        <v>41.020555467000001</v>
      </c>
      <c r="O102" s="31">
        <v>15.474304303999999</v>
      </c>
      <c r="P102" s="31" t="s">
        <v>13</v>
      </c>
      <c r="Q102" s="17" t="s">
        <v>13</v>
      </c>
      <c r="R102" s="38" t="s">
        <v>568</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362</v>
      </c>
      <c r="D103" s="16" t="s">
        <v>363</v>
      </c>
      <c r="E103" s="16">
        <v>6</v>
      </c>
      <c r="F103" s="15" t="s">
        <v>29</v>
      </c>
      <c r="G103" s="15" t="s">
        <v>29</v>
      </c>
      <c r="H103" s="15" t="s">
        <v>29</v>
      </c>
      <c r="I103" s="14"/>
      <c r="J103" s="15" t="s">
        <v>29</v>
      </c>
      <c r="K103" s="15" t="s">
        <v>29</v>
      </c>
      <c r="L103" s="15" t="s">
        <v>29</v>
      </c>
      <c r="M103" s="54"/>
      <c r="N103" s="15" t="s">
        <v>29</v>
      </c>
      <c r="O103" s="15" t="s">
        <v>29</v>
      </c>
      <c r="P103" s="15" t="s">
        <v>29</v>
      </c>
      <c r="Q103" s="16" t="s">
        <v>29</v>
      </c>
      <c r="R103" s="37" t="s">
        <v>30</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154</v>
      </c>
      <c r="D104" s="17" t="s">
        <v>155</v>
      </c>
      <c r="E104" s="17">
        <v>0</v>
      </c>
      <c r="F104" s="14">
        <v>3.14</v>
      </c>
      <c r="G104" s="14">
        <v>2.74</v>
      </c>
      <c r="H104" s="14">
        <v>2.34</v>
      </c>
      <c r="I104" s="14"/>
      <c r="J104" s="14">
        <v>3.22</v>
      </c>
      <c r="K104" s="14">
        <v>4.01</v>
      </c>
      <c r="L104" s="14">
        <v>5.3</v>
      </c>
      <c r="M104" s="54"/>
      <c r="N104" s="14">
        <v>32.540182590999997</v>
      </c>
      <c r="O104" s="31">
        <v>3.926358</v>
      </c>
      <c r="P104" s="31" t="s">
        <v>13</v>
      </c>
      <c r="Q104" s="17" t="s">
        <v>13</v>
      </c>
      <c r="R104" s="38" t="s">
        <v>569</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156</v>
      </c>
      <c r="D105" s="16" t="s">
        <v>157</v>
      </c>
      <c r="E105" s="16">
        <v>4</v>
      </c>
      <c r="F105" s="15">
        <v>21.22</v>
      </c>
      <c r="G105" s="15">
        <v>19.850000000000001</v>
      </c>
      <c r="H105" s="15">
        <v>18.489999999999998</v>
      </c>
      <c r="I105" s="14"/>
      <c r="J105" s="15">
        <v>24.05</v>
      </c>
      <c r="K105" s="15">
        <v>26.77</v>
      </c>
      <c r="L105" s="15">
        <v>31.19</v>
      </c>
      <c r="M105" s="54"/>
      <c r="N105" s="15">
        <v>55.266336504999998</v>
      </c>
      <c r="O105" s="15">
        <v>56.142480739</v>
      </c>
      <c r="P105" s="15" t="s">
        <v>13</v>
      </c>
      <c r="Q105" s="16" t="s">
        <v>16</v>
      </c>
      <c r="R105" s="37" t="s">
        <v>570</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158</v>
      </c>
      <c r="D106" s="17" t="s">
        <v>159</v>
      </c>
      <c r="E106" s="17">
        <v>1</v>
      </c>
      <c r="F106" s="14">
        <v>24.83</v>
      </c>
      <c r="G106" s="14">
        <v>22.58</v>
      </c>
      <c r="H106" s="14">
        <v>20.34</v>
      </c>
      <c r="I106" s="14"/>
      <c r="J106" s="14">
        <v>25.39</v>
      </c>
      <c r="K106" s="14">
        <v>29.87</v>
      </c>
      <c r="L106" s="14">
        <v>37.119999999999997</v>
      </c>
      <c r="M106" s="54"/>
      <c r="N106" s="14">
        <v>47.656858804000002</v>
      </c>
      <c r="O106" s="31">
        <v>39.625191913000002</v>
      </c>
      <c r="P106" s="31" t="s">
        <v>13</v>
      </c>
      <c r="Q106" s="17" t="s">
        <v>13</v>
      </c>
      <c r="R106" s="38" t="s">
        <v>571</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160</v>
      </c>
      <c r="D107" s="16" t="s">
        <v>161</v>
      </c>
      <c r="E107" s="16">
        <v>3</v>
      </c>
      <c r="F107" s="15">
        <v>76.3</v>
      </c>
      <c r="G107" s="15">
        <v>49.42</v>
      </c>
      <c r="H107" s="15">
        <v>22.55</v>
      </c>
      <c r="I107" s="14"/>
      <c r="J107" s="15">
        <v>78.87</v>
      </c>
      <c r="K107" s="15">
        <v>132.61000000000001</v>
      </c>
      <c r="L107" s="15">
        <v>219.57</v>
      </c>
      <c r="M107" s="54"/>
      <c r="N107" s="15">
        <v>38.752783940999997</v>
      </c>
      <c r="O107" s="15">
        <v>54.017967747</v>
      </c>
      <c r="P107" s="15" t="s">
        <v>16</v>
      </c>
      <c r="Q107" s="16" t="s">
        <v>13</v>
      </c>
      <c r="R107" s="37" t="s">
        <v>572</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162</v>
      </c>
      <c r="D108" s="17" t="s">
        <v>163</v>
      </c>
      <c r="E108" s="17">
        <v>10</v>
      </c>
      <c r="F108" s="14">
        <v>14.24</v>
      </c>
      <c r="G108" s="14">
        <v>13.12</v>
      </c>
      <c r="H108" s="14">
        <v>12</v>
      </c>
      <c r="I108" s="14"/>
      <c r="J108" s="14">
        <v>15.97</v>
      </c>
      <c r="K108" s="14">
        <v>18.2</v>
      </c>
      <c r="L108" s="14">
        <v>21.81</v>
      </c>
      <c r="M108" s="54"/>
      <c r="N108" s="14">
        <v>74.795903249999995</v>
      </c>
      <c r="O108" s="31">
        <v>24.012410042999999</v>
      </c>
      <c r="P108" s="31" t="s">
        <v>16</v>
      </c>
      <c r="Q108" s="17" t="s">
        <v>16</v>
      </c>
      <c r="R108" s="38" t="s">
        <v>573</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164</v>
      </c>
      <c r="D109" s="16" t="s">
        <v>165</v>
      </c>
      <c r="E109" s="16">
        <v>1</v>
      </c>
      <c r="F109" s="15">
        <v>28.07</v>
      </c>
      <c r="G109" s="15">
        <v>22.93</v>
      </c>
      <c r="H109" s="15">
        <v>17.79</v>
      </c>
      <c r="I109" s="14"/>
      <c r="J109" s="15">
        <v>28.61</v>
      </c>
      <c r="K109" s="15">
        <v>38.880000000000003</v>
      </c>
      <c r="L109" s="15">
        <v>55.51</v>
      </c>
      <c r="M109" s="54"/>
      <c r="N109" s="15">
        <v>49.893142521000001</v>
      </c>
      <c r="O109" s="15">
        <v>51.305302821999994</v>
      </c>
      <c r="P109" s="15" t="s">
        <v>13</v>
      </c>
      <c r="Q109" s="16" t="s">
        <v>13</v>
      </c>
      <c r="R109" s="37" t="s">
        <v>574</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166</v>
      </c>
      <c r="D110" s="17" t="s">
        <v>167</v>
      </c>
      <c r="E110" s="17">
        <v>7</v>
      </c>
      <c r="F110" s="14">
        <v>9.4</v>
      </c>
      <c r="G110" s="14">
        <v>8.77</v>
      </c>
      <c r="H110" s="14">
        <v>8.15</v>
      </c>
      <c r="I110" s="14"/>
      <c r="J110" s="14">
        <v>10.6</v>
      </c>
      <c r="K110" s="14">
        <v>11.84</v>
      </c>
      <c r="L110" s="14">
        <v>13.85</v>
      </c>
      <c r="M110" s="54"/>
      <c r="N110" s="14">
        <v>75.344614785000005</v>
      </c>
      <c r="O110" s="31">
        <v>6.6310604783000002</v>
      </c>
      <c r="P110" s="31" t="s">
        <v>13</v>
      </c>
      <c r="Q110" s="17" t="s">
        <v>16</v>
      </c>
      <c r="R110" s="38" t="s">
        <v>575</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168</v>
      </c>
      <c r="D111" s="16" t="s">
        <v>169</v>
      </c>
      <c r="E111" s="16">
        <v>7</v>
      </c>
      <c r="F111" s="15">
        <v>7.82</v>
      </c>
      <c r="G111" s="15">
        <v>7.22</v>
      </c>
      <c r="H111" s="15">
        <v>6.62</v>
      </c>
      <c r="I111" s="14"/>
      <c r="J111" s="15">
        <v>9.4700000000000006</v>
      </c>
      <c r="K111" s="15">
        <v>10.66</v>
      </c>
      <c r="L111" s="15">
        <v>12.58</v>
      </c>
      <c r="M111" s="54"/>
      <c r="N111" s="15">
        <v>58.917922613999998</v>
      </c>
      <c r="O111" s="15">
        <v>3.4381590869999998</v>
      </c>
      <c r="P111" s="15" t="s">
        <v>13</v>
      </c>
      <c r="Q111" s="16" t="s">
        <v>16</v>
      </c>
      <c r="R111" s="37" t="s">
        <v>576</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170</v>
      </c>
      <c r="D112" s="17" t="s">
        <v>171</v>
      </c>
      <c r="E112" s="17">
        <v>9</v>
      </c>
      <c r="F112" s="14">
        <v>55.37</v>
      </c>
      <c r="G112" s="14">
        <v>52.6</v>
      </c>
      <c r="H112" s="14">
        <v>49.83</v>
      </c>
      <c r="I112" s="14"/>
      <c r="J112" s="14">
        <v>58.88</v>
      </c>
      <c r="K112" s="14">
        <v>64.41</v>
      </c>
      <c r="L112" s="14">
        <v>73.349999999999994</v>
      </c>
      <c r="M112" s="54"/>
      <c r="N112" s="14">
        <v>59.538216116000001</v>
      </c>
      <c r="O112" s="31">
        <v>22.680342348</v>
      </c>
      <c r="P112" s="31" t="s">
        <v>16</v>
      </c>
      <c r="Q112" s="17" t="s">
        <v>16</v>
      </c>
      <c r="R112" s="38" t="s">
        <v>577</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172</v>
      </c>
      <c r="D113" s="16" t="s">
        <v>173</v>
      </c>
      <c r="E113" s="16">
        <v>2</v>
      </c>
      <c r="F113" s="15">
        <v>26.66</v>
      </c>
      <c r="G113" s="15">
        <v>24.81</v>
      </c>
      <c r="H113" s="15">
        <v>22.97</v>
      </c>
      <c r="I113" s="14"/>
      <c r="J113" s="15">
        <v>27.02</v>
      </c>
      <c r="K113" s="15">
        <v>30.7</v>
      </c>
      <c r="L113" s="15">
        <v>36.659999999999997</v>
      </c>
      <c r="M113" s="54"/>
      <c r="N113" s="15">
        <v>40.887695719</v>
      </c>
      <c r="O113" s="15">
        <v>104.93200956000001</v>
      </c>
      <c r="P113" s="15" t="s">
        <v>13</v>
      </c>
      <c r="Q113" s="16" t="s">
        <v>13</v>
      </c>
      <c r="R113" s="37" t="s">
        <v>578</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174</v>
      </c>
      <c r="D114" s="17" t="s">
        <v>175</v>
      </c>
      <c r="E114" s="17">
        <v>9</v>
      </c>
      <c r="F114" s="14">
        <v>13.8</v>
      </c>
      <c r="G114" s="14">
        <v>12.93</v>
      </c>
      <c r="H114" s="14">
        <v>12.06</v>
      </c>
      <c r="I114" s="14"/>
      <c r="J114" s="14">
        <v>15.05</v>
      </c>
      <c r="K114" s="14">
        <v>16.78</v>
      </c>
      <c r="L114" s="14">
        <v>19.579999999999998</v>
      </c>
      <c r="M114" s="54"/>
      <c r="N114" s="14">
        <v>56.237562797000002</v>
      </c>
      <c r="O114" s="31">
        <v>230.12492921999998</v>
      </c>
      <c r="P114" s="31" t="s">
        <v>16</v>
      </c>
      <c r="Q114" s="17" t="s">
        <v>16</v>
      </c>
      <c r="R114" s="38" t="s">
        <v>579</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176</v>
      </c>
      <c r="D115" s="16" t="s">
        <v>177</v>
      </c>
      <c r="E115" s="16">
        <v>9</v>
      </c>
      <c r="F115" s="15">
        <v>45.58</v>
      </c>
      <c r="G115" s="15">
        <v>42.96</v>
      </c>
      <c r="H115" s="15">
        <v>40.35</v>
      </c>
      <c r="I115" s="14"/>
      <c r="J115" s="15">
        <v>47.33</v>
      </c>
      <c r="K115" s="15">
        <v>52.55</v>
      </c>
      <c r="L115" s="15">
        <v>61</v>
      </c>
      <c r="M115" s="54"/>
      <c r="N115" s="15">
        <v>58.190087101000003</v>
      </c>
      <c r="O115" s="15">
        <v>77.986172695999997</v>
      </c>
      <c r="P115" s="15" t="s">
        <v>16</v>
      </c>
      <c r="Q115" s="16" t="s">
        <v>16</v>
      </c>
      <c r="R115" s="37" t="s">
        <v>580</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176</v>
      </c>
      <c r="D116" s="17" t="s">
        <v>178</v>
      </c>
      <c r="E116" s="17">
        <v>9</v>
      </c>
      <c r="F116" s="14">
        <v>42.89</v>
      </c>
      <c r="G116" s="14">
        <v>40</v>
      </c>
      <c r="H116" s="14">
        <v>37.11</v>
      </c>
      <c r="I116" s="14"/>
      <c r="J116" s="14">
        <v>47.4</v>
      </c>
      <c r="K116" s="14">
        <v>53.17</v>
      </c>
      <c r="L116" s="14">
        <v>62.51</v>
      </c>
      <c r="M116" s="54"/>
      <c r="N116" s="14">
        <v>54.724831440000003</v>
      </c>
      <c r="O116" s="31">
        <v>745.85101939000003</v>
      </c>
      <c r="P116" s="31" t="s">
        <v>16</v>
      </c>
      <c r="Q116" s="17" t="s">
        <v>16</v>
      </c>
      <c r="R116" s="38" t="s">
        <v>581</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364</v>
      </c>
      <c r="D117" s="16" t="s">
        <v>179</v>
      </c>
      <c r="E117" s="16">
        <v>5</v>
      </c>
      <c r="F117" s="15">
        <v>1.99</v>
      </c>
      <c r="G117" s="15">
        <v>1.42</v>
      </c>
      <c r="H117" s="15">
        <v>0.85</v>
      </c>
      <c r="I117" s="14"/>
      <c r="J117" s="15">
        <v>3.79</v>
      </c>
      <c r="K117" s="15">
        <v>4.92</v>
      </c>
      <c r="L117" s="15">
        <v>6.77</v>
      </c>
      <c r="M117" s="54"/>
      <c r="N117" s="15">
        <v>52.453116360000003</v>
      </c>
      <c r="O117" s="15">
        <v>2.5322652609</v>
      </c>
      <c r="P117" s="15" t="s">
        <v>13</v>
      </c>
      <c r="Q117" s="16" t="s">
        <v>16</v>
      </c>
      <c r="R117" s="37" t="s">
        <v>582</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180</v>
      </c>
      <c r="D118" s="17" t="s">
        <v>181</v>
      </c>
      <c r="E118" s="17">
        <v>4</v>
      </c>
      <c r="F118" s="14">
        <v>70.680000000000007</v>
      </c>
      <c r="G118" s="14">
        <v>61.79</v>
      </c>
      <c r="H118" s="14">
        <v>52.9</v>
      </c>
      <c r="I118" s="14"/>
      <c r="J118" s="14">
        <v>88.02</v>
      </c>
      <c r="K118" s="14">
        <v>105.79</v>
      </c>
      <c r="L118" s="14">
        <v>134.56</v>
      </c>
      <c r="M118" s="54"/>
      <c r="N118" s="14">
        <v>72.444560934999998</v>
      </c>
      <c r="O118" s="31">
        <v>62.773246157000003</v>
      </c>
      <c r="P118" s="31" t="s">
        <v>13</v>
      </c>
      <c r="Q118" s="17" t="s">
        <v>16</v>
      </c>
      <c r="R118" s="38" t="s">
        <v>583</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182</v>
      </c>
      <c r="D119" s="16" t="s">
        <v>183</v>
      </c>
      <c r="E119" s="16">
        <v>7</v>
      </c>
      <c r="F119" s="15">
        <v>10.94</v>
      </c>
      <c r="G119" s="15">
        <v>9.11</v>
      </c>
      <c r="H119" s="15">
        <v>7.28</v>
      </c>
      <c r="I119" s="14"/>
      <c r="J119" s="15">
        <v>14.15</v>
      </c>
      <c r="K119" s="15">
        <v>17.8</v>
      </c>
      <c r="L119" s="15">
        <v>23.71</v>
      </c>
      <c r="M119" s="54"/>
      <c r="N119" s="15">
        <v>53.927651701000002</v>
      </c>
      <c r="O119" s="15">
        <v>35.468304609</v>
      </c>
      <c r="P119" s="15" t="s">
        <v>16</v>
      </c>
      <c r="Q119" s="16" t="s">
        <v>16</v>
      </c>
      <c r="R119" s="37" t="s">
        <v>584</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365</v>
      </c>
      <c r="D120" s="17" t="s">
        <v>184</v>
      </c>
      <c r="E120" s="17">
        <v>9</v>
      </c>
      <c r="F120" s="14">
        <v>178.11</v>
      </c>
      <c r="G120" s="14">
        <v>165.8</v>
      </c>
      <c r="H120" s="14">
        <v>153.49</v>
      </c>
      <c r="I120" s="14"/>
      <c r="J120" s="14">
        <v>184.41</v>
      </c>
      <c r="K120" s="14">
        <v>209.02</v>
      </c>
      <c r="L120" s="14">
        <v>248.86</v>
      </c>
      <c r="M120" s="54"/>
      <c r="N120" s="14">
        <v>56.243084191000001</v>
      </c>
      <c r="O120" s="31">
        <v>7.4731257943000005</v>
      </c>
      <c r="P120" s="31" t="s">
        <v>16</v>
      </c>
      <c r="Q120" s="17" t="s">
        <v>16</v>
      </c>
      <c r="R120" s="38" t="s">
        <v>585</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185</v>
      </c>
      <c r="D121" s="16" t="s">
        <v>186</v>
      </c>
      <c r="E121" s="16">
        <v>1</v>
      </c>
      <c r="F121" s="15">
        <v>5.56</v>
      </c>
      <c r="G121" s="15">
        <v>4.47</v>
      </c>
      <c r="H121" s="15">
        <v>3.38</v>
      </c>
      <c r="I121" s="14"/>
      <c r="J121" s="15">
        <v>5.73</v>
      </c>
      <c r="K121" s="15">
        <v>7.9</v>
      </c>
      <c r="L121" s="15">
        <v>11.42</v>
      </c>
      <c r="M121" s="54"/>
      <c r="N121" s="15">
        <v>48.760787747999998</v>
      </c>
      <c r="O121" s="15">
        <v>4.2485842609000004</v>
      </c>
      <c r="P121" s="15" t="s">
        <v>13</v>
      </c>
      <c r="Q121" s="16" t="s">
        <v>13</v>
      </c>
      <c r="R121" s="37" t="s">
        <v>586</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187</v>
      </c>
      <c r="D122" s="17" t="s">
        <v>188</v>
      </c>
      <c r="E122" s="17">
        <v>1</v>
      </c>
      <c r="F122" s="14">
        <v>6.38</v>
      </c>
      <c r="G122" s="14">
        <v>5.67</v>
      </c>
      <c r="H122" s="14">
        <v>4.96</v>
      </c>
      <c r="I122" s="14"/>
      <c r="J122" s="14">
        <v>6.51</v>
      </c>
      <c r="K122" s="14">
        <v>7.92</v>
      </c>
      <c r="L122" s="14">
        <v>10.210000000000001</v>
      </c>
      <c r="M122" s="54"/>
      <c r="N122" s="14">
        <v>43.416920406999999</v>
      </c>
      <c r="O122" s="31">
        <v>4.2900828260999999</v>
      </c>
      <c r="P122" s="31" t="s">
        <v>13</v>
      </c>
      <c r="Q122" s="17" t="s">
        <v>13</v>
      </c>
      <c r="R122" s="38" t="s">
        <v>587</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189</v>
      </c>
      <c r="D123" s="16" t="s">
        <v>456</v>
      </c>
      <c r="E123" s="16">
        <v>7</v>
      </c>
      <c r="F123" s="15">
        <v>3.64</v>
      </c>
      <c r="G123" s="15">
        <v>3.42</v>
      </c>
      <c r="H123" s="15">
        <v>3.2</v>
      </c>
      <c r="I123" s="14"/>
      <c r="J123" s="15">
        <v>3.93</v>
      </c>
      <c r="K123" s="15">
        <v>4.3600000000000003</v>
      </c>
      <c r="L123" s="15">
        <v>5.0599999999999996</v>
      </c>
      <c r="M123" s="54"/>
      <c r="N123" s="15">
        <v>69.800119479000003</v>
      </c>
      <c r="O123" s="15">
        <v>2.0439172174000002</v>
      </c>
      <c r="P123" s="15" t="s">
        <v>16</v>
      </c>
      <c r="Q123" s="16" t="s">
        <v>16</v>
      </c>
      <c r="R123" s="37" t="s">
        <v>588</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189</v>
      </c>
      <c r="D124" s="17" t="s">
        <v>190</v>
      </c>
      <c r="E124" s="17">
        <v>9</v>
      </c>
      <c r="F124" s="14">
        <v>3.59</v>
      </c>
      <c r="G124" s="14">
        <v>3.36</v>
      </c>
      <c r="H124" s="14">
        <v>3.14</v>
      </c>
      <c r="I124" s="14"/>
      <c r="J124" s="14">
        <v>3.96</v>
      </c>
      <c r="K124" s="14">
        <v>4.4000000000000004</v>
      </c>
      <c r="L124" s="14">
        <v>5.12</v>
      </c>
      <c r="M124" s="54"/>
      <c r="N124" s="14">
        <v>73.715041450000001</v>
      </c>
      <c r="O124" s="31">
        <v>12.038519390999999</v>
      </c>
      <c r="P124" s="31" t="s">
        <v>16</v>
      </c>
      <c r="Q124" s="17" t="s">
        <v>16</v>
      </c>
      <c r="R124" s="38" t="s">
        <v>589</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189</v>
      </c>
      <c r="D125" s="16" t="s">
        <v>191</v>
      </c>
      <c r="E125" s="16">
        <v>10</v>
      </c>
      <c r="F125" s="15">
        <v>18.010000000000002</v>
      </c>
      <c r="G125" s="15">
        <v>16.87</v>
      </c>
      <c r="H125" s="15">
        <v>15.74</v>
      </c>
      <c r="I125" s="14"/>
      <c r="J125" s="15">
        <v>19.760000000000002</v>
      </c>
      <c r="K125" s="15">
        <v>22.02</v>
      </c>
      <c r="L125" s="15">
        <v>25.68</v>
      </c>
      <c r="M125" s="54"/>
      <c r="N125" s="15">
        <v>72.888543830000003</v>
      </c>
      <c r="O125" s="15">
        <v>73.970243565000004</v>
      </c>
      <c r="P125" s="15" t="s">
        <v>16</v>
      </c>
      <c r="Q125" s="16" t="s">
        <v>16</v>
      </c>
      <c r="R125" s="37" t="s">
        <v>590</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192</v>
      </c>
      <c r="D126" s="17" t="s">
        <v>193</v>
      </c>
      <c r="E126" s="17">
        <v>0</v>
      </c>
      <c r="F126" s="14">
        <v>10.23</v>
      </c>
      <c r="G126" s="14">
        <v>8.42</v>
      </c>
      <c r="H126" s="14">
        <v>6.61</v>
      </c>
      <c r="I126" s="14"/>
      <c r="J126" s="14">
        <v>10.41</v>
      </c>
      <c r="K126" s="14">
        <v>14.02</v>
      </c>
      <c r="L126" s="14">
        <v>19.87</v>
      </c>
      <c r="M126" s="54"/>
      <c r="N126" s="14">
        <v>44.090390016999997</v>
      </c>
      <c r="O126" s="31">
        <v>4.8576210435</v>
      </c>
      <c r="P126" s="31" t="s">
        <v>13</v>
      </c>
      <c r="Q126" s="17" t="s">
        <v>13</v>
      </c>
      <c r="R126" s="38" t="s">
        <v>591</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194</v>
      </c>
      <c r="D127" s="16" t="s">
        <v>195</v>
      </c>
      <c r="E127" s="16">
        <v>4</v>
      </c>
      <c r="F127" s="15">
        <v>3.23</v>
      </c>
      <c r="G127" s="15">
        <v>2.15</v>
      </c>
      <c r="H127" s="15">
        <v>1.07</v>
      </c>
      <c r="I127" s="14"/>
      <c r="J127" s="15">
        <v>5.9</v>
      </c>
      <c r="K127" s="15">
        <v>8.0500000000000007</v>
      </c>
      <c r="L127" s="15">
        <v>11.54</v>
      </c>
      <c r="M127" s="54"/>
      <c r="N127" s="15">
        <v>56.147285273999998</v>
      </c>
      <c r="O127" s="15">
        <v>8.0196010434999998</v>
      </c>
      <c r="P127" s="15" t="s">
        <v>13</v>
      </c>
      <c r="Q127" s="16" t="s">
        <v>16</v>
      </c>
      <c r="R127" s="37" t="s">
        <v>592</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196</v>
      </c>
      <c r="D128" s="17" t="s">
        <v>197</v>
      </c>
      <c r="E128" s="17">
        <v>0</v>
      </c>
      <c r="F128" s="14">
        <v>37.6</v>
      </c>
      <c r="G128" s="14">
        <v>32.450000000000003</v>
      </c>
      <c r="H128" s="14">
        <v>27.3</v>
      </c>
      <c r="I128" s="14"/>
      <c r="J128" s="14">
        <v>39</v>
      </c>
      <c r="K128" s="14">
        <v>49.29</v>
      </c>
      <c r="L128" s="14">
        <v>65.95</v>
      </c>
      <c r="M128" s="54"/>
      <c r="N128" s="14">
        <v>43.078379456</v>
      </c>
      <c r="O128" s="31">
        <v>259.88964156999998</v>
      </c>
      <c r="P128" s="31" t="s">
        <v>13</v>
      </c>
      <c r="Q128" s="17" t="s">
        <v>13</v>
      </c>
      <c r="R128" s="38" t="s">
        <v>593</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196</v>
      </c>
      <c r="D129" s="16" t="s">
        <v>390</v>
      </c>
      <c r="E129" s="16">
        <v>0</v>
      </c>
      <c r="F129" s="15">
        <v>35.94</v>
      </c>
      <c r="G129" s="15">
        <v>31.13</v>
      </c>
      <c r="H129" s="15">
        <v>26.33</v>
      </c>
      <c r="I129" s="14"/>
      <c r="J129" s="15">
        <v>37.07</v>
      </c>
      <c r="K129" s="15">
        <v>46.67</v>
      </c>
      <c r="L129" s="15">
        <v>62.2</v>
      </c>
      <c r="M129" s="54"/>
      <c r="N129" s="15">
        <v>44.512152438000001</v>
      </c>
      <c r="O129" s="15">
        <v>5.4172563913000005</v>
      </c>
      <c r="P129" s="15" t="s">
        <v>13</v>
      </c>
      <c r="Q129" s="16" t="s">
        <v>13</v>
      </c>
      <c r="R129" s="37" t="s">
        <v>594</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198</v>
      </c>
      <c r="D130" s="17" t="s">
        <v>199</v>
      </c>
      <c r="E130" s="17">
        <v>3</v>
      </c>
      <c r="F130" s="14">
        <v>24.97</v>
      </c>
      <c r="G130" s="14">
        <v>23</v>
      </c>
      <c r="H130" s="14">
        <v>21.03</v>
      </c>
      <c r="I130" s="14"/>
      <c r="J130" s="14">
        <v>25.81</v>
      </c>
      <c r="K130" s="14">
        <v>29.74</v>
      </c>
      <c r="L130" s="14">
        <v>36.1</v>
      </c>
      <c r="M130" s="54"/>
      <c r="N130" s="14">
        <v>39.019325119999998</v>
      </c>
      <c r="O130" s="31">
        <v>8.9923960435000012</v>
      </c>
      <c r="P130" s="31" t="s">
        <v>16</v>
      </c>
      <c r="Q130" s="17" t="s">
        <v>13</v>
      </c>
      <c r="R130" s="38" t="s">
        <v>595</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200</v>
      </c>
      <c r="D131" s="16" t="s">
        <v>201</v>
      </c>
      <c r="E131" s="16">
        <v>3</v>
      </c>
      <c r="F131" s="15">
        <v>13.44</v>
      </c>
      <c r="G131" s="15">
        <v>12.46</v>
      </c>
      <c r="H131" s="15">
        <v>11.49</v>
      </c>
      <c r="I131" s="14"/>
      <c r="J131" s="15">
        <v>13.7</v>
      </c>
      <c r="K131" s="15">
        <v>15.64</v>
      </c>
      <c r="L131" s="15">
        <v>18.78</v>
      </c>
      <c r="M131" s="54"/>
      <c r="N131" s="15">
        <v>46.953104314999997</v>
      </c>
      <c r="O131" s="15">
        <v>152.17277626000001</v>
      </c>
      <c r="P131" s="15" t="s">
        <v>13</v>
      </c>
      <c r="Q131" s="16" t="s">
        <v>13</v>
      </c>
      <c r="R131" s="37" t="s">
        <v>596</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202</v>
      </c>
      <c r="D132" s="17" t="s">
        <v>203</v>
      </c>
      <c r="E132" s="17">
        <v>0</v>
      </c>
      <c r="F132" s="14">
        <v>3.66</v>
      </c>
      <c r="G132" s="14">
        <v>3.41</v>
      </c>
      <c r="H132" s="14">
        <v>3.17</v>
      </c>
      <c r="I132" s="14"/>
      <c r="J132" s="14">
        <v>3.77</v>
      </c>
      <c r="K132" s="14">
        <v>4.25</v>
      </c>
      <c r="L132" s="14">
        <v>5.04</v>
      </c>
      <c r="M132" s="54"/>
      <c r="N132" s="14">
        <v>42.304874405</v>
      </c>
      <c r="O132" s="31">
        <v>9.5309142608999995</v>
      </c>
      <c r="P132" s="31" t="s">
        <v>13</v>
      </c>
      <c r="Q132" s="17" t="s">
        <v>13</v>
      </c>
      <c r="R132" s="38" t="s">
        <v>597</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204</v>
      </c>
      <c r="D133" s="16" t="s">
        <v>205</v>
      </c>
      <c r="E133" s="16">
        <v>2</v>
      </c>
      <c r="F133" s="15">
        <v>17.03</v>
      </c>
      <c r="G133" s="15">
        <v>14.64</v>
      </c>
      <c r="H133" s="15">
        <v>12.25</v>
      </c>
      <c r="I133" s="14"/>
      <c r="J133" s="15">
        <v>17.48</v>
      </c>
      <c r="K133" s="15">
        <v>22.25</v>
      </c>
      <c r="L133" s="15">
        <v>29.98</v>
      </c>
      <c r="M133" s="54"/>
      <c r="N133" s="15">
        <v>39.288710393000002</v>
      </c>
      <c r="O133" s="15">
        <v>8.4233654348000009</v>
      </c>
      <c r="P133" s="15" t="s">
        <v>13</v>
      </c>
      <c r="Q133" s="16" t="s">
        <v>13</v>
      </c>
      <c r="R133" s="37" t="s">
        <v>598</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206</v>
      </c>
      <c r="D134" s="17" t="s">
        <v>207</v>
      </c>
      <c r="E134" s="17">
        <v>6</v>
      </c>
      <c r="F134" s="14">
        <v>4.88</v>
      </c>
      <c r="G134" s="14">
        <v>3.13</v>
      </c>
      <c r="H134" s="14">
        <v>1.39</v>
      </c>
      <c r="I134" s="14"/>
      <c r="J134" s="14">
        <v>9.66</v>
      </c>
      <c r="K134" s="14">
        <v>13.14</v>
      </c>
      <c r="L134" s="14">
        <v>18.78</v>
      </c>
      <c r="M134" s="54"/>
      <c r="N134" s="14">
        <v>60.033776578999998</v>
      </c>
      <c r="O134" s="31">
        <v>87.861546348000005</v>
      </c>
      <c r="P134" s="31" t="s">
        <v>13</v>
      </c>
      <c r="Q134" s="17" t="s">
        <v>16</v>
      </c>
      <c r="R134" s="38" t="s">
        <v>599</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208</v>
      </c>
      <c r="D135" s="16" t="s">
        <v>209</v>
      </c>
      <c r="E135" s="16">
        <v>0</v>
      </c>
      <c r="F135" s="15">
        <v>4.8499999999999996</v>
      </c>
      <c r="G135" s="15">
        <v>4.21</v>
      </c>
      <c r="H135" s="15">
        <v>3.57</v>
      </c>
      <c r="I135" s="14"/>
      <c r="J135" s="15">
        <v>4.9800000000000004</v>
      </c>
      <c r="K135" s="15">
        <v>6.25</v>
      </c>
      <c r="L135" s="15">
        <v>8.31</v>
      </c>
      <c r="M135" s="54"/>
      <c r="N135" s="15">
        <v>41.133443163999999</v>
      </c>
      <c r="O135" s="15">
        <v>6.7563863912999995</v>
      </c>
      <c r="P135" s="15" t="s">
        <v>13</v>
      </c>
      <c r="Q135" s="16" t="s">
        <v>13</v>
      </c>
      <c r="R135" s="37" t="s">
        <v>600</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208</v>
      </c>
      <c r="D136" s="17" t="s">
        <v>210</v>
      </c>
      <c r="E136" s="17">
        <v>0</v>
      </c>
      <c r="F136" s="14">
        <v>5.27</v>
      </c>
      <c r="G136" s="14">
        <v>4.63</v>
      </c>
      <c r="H136" s="14">
        <v>4</v>
      </c>
      <c r="I136" s="14"/>
      <c r="J136" s="14">
        <v>5.38</v>
      </c>
      <c r="K136" s="14">
        <v>6.64</v>
      </c>
      <c r="L136" s="14">
        <v>8.69</v>
      </c>
      <c r="M136" s="54"/>
      <c r="N136" s="14">
        <v>42.682775409999998</v>
      </c>
      <c r="O136" s="31">
        <v>46.621508391000006</v>
      </c>
      <c r="P136" s="31" t="s">
        <v>13</v>
      </c>
      <c r="Q136" s="17" t="s">
        <v>13</v>
      </c>
      <c r="R136" s="38" t="s">
        <v>601</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211</v>
      </c>
      <c r="D137" s="16" t="s">
        <v>212</v>
      </c>
      <c r="E137" s="16">
        <v>4</v>
      </c>
      <c r="F137" s="15">
        <v>17.34</v>
      </c>
      <c r="G137" s="15">
        <v>14.76</v>
      </c>
      <c r="H137" s="15">
        <v>12.19</v>
      </c>
      <c r="I137" s="14"/>
      <c r="J137" s="15">
        <v>22.81</v>
      </c>
      <c r="K137" s="15">
        <v>27.95</v>
      </c>
      <c r="L137" s="15">
        <v>36.270000000000003</v>
      </c>
      <c r="M137" s="54"/>
      <c r="N137" s="15">
        <v>64.417078439999997</v>
      </c>
      <c r="O137" s="15">
        <v>115.08964095</v>
      </c>
      <c r="P137" s="15" t="s">
        <v>13</v>
      </c>
      <c r="Q137" s="16" t="s">
        <v>16</v>
      </c>
      <c r="R137" s="37" t="s">
        <v>602</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376</v>
      </c>
      <c r="D138" s="17" t="s">
        <v>377</v>
      </c>
      <c r="E138" s="17">
        <v>5</v>
      </c>
      <c r="F138" s="14">
        <v>94.66</v>
      </c>
      <c r="G138" s="14">
        <v>55.87</v>
      </c>
      <c r="H138" s="14">
        <v>17.09</v>
      </c>
      <c r="I138" s="14"/>
      <c r="J138" s="14">
        <v>98.64</v>
      </c>
      <c r="K138" s="14">
        <v>176.2</v>
      </c>
      <c r="L138" s="14">
        <v>301.72000000000003</v>
      </c>
      <c r="M138" s="54"/>
      <c r="N138" s="14">
        <v>40.445401808</v>
      </c>
      <c r="O138" s="31">
        <v>5.8180775712999999</v>
      </c>
      <c r="P138" s="31" t="s">
        <v>16</v>
      </c>
      <c r="Q138" s="17" t="s">
        <v>13</v>
      </c>
      <c r="R138" s="38" t="s">
        <v>603</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476</v>
      </c>
      <c r="D139" s="16" t="s">
        <v>477</v>
      </c>
      <c r="E139" s="16">
        <v>9</v>
      </c>
      <c r="F139" s="15">
        <v>93.42</v>
      </c>
      <c r="G139" s="15">
        <v>87.36</v>
      </c>
      <c r="H139" s="15">
        <v>81.3</v>
      </c>
      <c r="I139" s="14"/>
      <c r="J139" s="15">
        <v>95.3</v>
      </c>
      <c r="K139" s="15">
        <v>107.41</v>
      </c>
      <c r="L139" s="15">
        <v>127.01</v>
      </c>
      <c r="M139" s="54"/>
      <c r="N139" s="15">
        <v>67.380368824000001</v>
      </c>
      <c r="O139" s="15">
        <v>2.0548013621999996</v>
      </c>
      <c r="P139" s="15" t="s">
        <v>16</v>
      </c>
      <c r="Q139" s="16" t="s">
        <v>16</v>
      </c>
      <c r="R139" s="37" t="s">
        <v>604</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213</v>
      </c>
      <c r="D140" s="17" t="s">
        <v>214</v>
      </c>
      <c r="E140" s="17">
        <v>9</v>
      </c>
      <c r="F140" s="14">
        <v>4.43</v>
      </c>
      <c r="G140" s="14">
        <v>3.97</v>
      </c>
      <c r="H140" s="14">
        <v>3.52</v>
      </c>
      <c r="I140" s="14"/>
      <c r="J140" s="14">
        <v>4.95</v>
      </c>
      <c r="K140" s="14">
        <v>5.85</v>
      </c>
      <c r="L140" s="14">
        <v>7.32</v>
      </c>
      <c r="M140" s="54"/>
      <c r="N140" s="14">
        <v>59.528026363000002</v>
      </c>
      <c r="O140" s="31">
        <v>8.9899138696000005</v>
      </c>
      <c r="P140" s="31" t="s">
        <v>16</v>
      </c>
      <c r="Q140" s="17" t="s">
        <v>16</v>
      </c>
      <c r="R140" s="38" t="s">
        <v>605</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215</v>
      </c>
      <c r="D141" s="16" t="s">
        <v>216</v>
      </c>
      <c r="E141" s="16">
        <v>4</v>
      </c>
      <c r="F141" s="15">
        <v>78.8</v>
      </c>
      <c r="G141" s="15">
        <v>72.75</v>
      </c>
      <c r="H141" s="15">
        <v>66.7</v>
      </c>
      <c r="I141" s="14"/>
      <c r="J141" s="15">
        <v>80.92</v>
      </c>
      <c r="K141" s="15">
        <v>93.01</v>
      </c>
      <c r="L141" s="15">
        <v>112.58</v>
      </c>
      <c r="M141" s="54"/>
      <c r="N141" s="15">
        <v>60.748768501999997</v>
      </c>
      <c r="O141" s="15">
        <v>32.562156735000002</v>
      </c>
      <c r="P141" s="15" t="s">
        <v>13</v>
      </c>
      <c r="Q141" s="16" t="s">
        <v>16</v>
      </c>
      <c r="R141" s="37" t="s">
        <v>606</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462</v>
      </c>
      <c r="D142" s="17" t="s">
        <v>463</v>
      </c>
      <c r="E142" s="17">
        <v>0</v>
      </c>
      <c r="F142" s="14">
        <v>57.64</v>
      </c>
      <c r="G142" s="14">
        <v>48.13</v>
      </c>
      <c r="H142" s="14">
        <v>38.630000000000003</v>
      </c>
      <c r="I142" s="14"/>
      <c r="J142" s="14">
        <v>58.7</v>
      </c>
      <c r="K142" s="14">
        <v>77.7</v>
      </c>
      <c r="L142" s="14">
        <v>108.45</v>
      </c>
      <c r="M142" s="54"/>
      <c r="N142" s="14">
        <v>42.933842155000001</v>
      </c>
      <c r="O142" s="31">
        <v>1.8736721303999999</v>
      </c>
      <c r="P142" s="31" t="s">
        <v>13</v>
      </c>
      <c r="Q142" s="17" t="s">
        <v>13</v>
      </c>
      <c r="R142" s="38" t="s">
        <v>607</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217</v>
      </c>
      <c r="D143" s="16" t="s">
        <v>218</v>
      </c>
      <c r="E143" s="16">
        <v>3</v>
      </c>
      <c r="F143" s="15">
        <v>98.71</v>
      </c>
      <c r="G143" s="15">
        <v>89.67</v>
      </c>
      <c r="H143" s="15">
        <v>80.63</v>
      </c>
      <c r="I143" s="14"/>
      <c r="J143" s="15">
        <v>100.63</v>
      </c>
      <c r="K143" s="15">
        <v>118.7</v>
      </c>
      <c r="L143" s="15">
        <v>147.94</v>
      </c>
      <c r="M143" s="54"/>
      <c r="N143" s="15">
        <v>30.174888682999999</v>
      </c>
      <c r="O143" s="15">
        <v>40.925859998</v>
      </c>
      <c r="P143" s="15" t="s">
        <v>13</v>
      </c>
      <c r="Q143" s="16" t="s">
        <v>13</v>
      </c>
      <c r="R143" s="37" t="s">
        <v>608</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219</v>
      </c>
      <c r="D144" s="17" t="s">
        <v>220</v>
      </c>
      <c r="E144" s="17">
        <v>6</v>
      </c>
      <c r="F144" s="14">
        <v>31.71</v>
      </c>
      <c r="G144" s="14">
        <v>30.14</v>
      </c>
      <c r="H144" s="14">
        <v>28.57</v>
      </c>
      <c r="I144" s="14"/>
      <c r="J144" s="14">
        <v>36.21</v>
      </c>
      <c r="K144" s="14">
        <v>39.340000000000003</v>
      </c>
      <c r="L144" s="14">
        <v>44.41</v>
      </c>
      <c r="M144" s="54"/>
      <c r="N144" s="14">
        <v>55.190474946999998</v>
      </c>
      <c r="O144" s="31">
        <v>6.4440216087</v>
      </c>
      <c r="P144" s="31" t="s">
        <v>13</v>
      </c>
      <c r="Q144" s="17" t="s">
        <v>16</v>
      </c>
      <c r="R144" s="38" t="s">
        <v>609</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366</v>
      </c>
      <c r="D145" s="16" t="s">
        <v>221</v>
      </c>
      <c r="E145" s="16">
        <v>3</v>
      </c>
      <c r="F145" s="15">
        <v>696.17</v>
      </c>
      <c r="G145" s="15">
        <v>445.49</v>
      </c>
      <c r="H145" s="15">
        <v>194.82</v>
      </c>
      <c r="I145" s="14"/>
      <c r="J145" s="15">
        <v>721.34</v>
      </c>
      <c r="K145" s="15">
        <v>1222.68</v>
      </c>
      <c r="L145" s="15">
        <v>2033.91</v>
      </c>
      <c r="M145" s="54"/>
      <c r="N145" s="15">
        <v>41.147949261000001</v>
      </c>
      <c r="O145" s="15">
        <v>120.66015926</v>
      </c>
      <c r="P145" s="15" t="s">
        <v>16</v>
      </c>
      <c r="Q145" s="16" t="s">
        <v>13</v>
      </c>
      <c r="R145" s="37" t="s">
        <v>610</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222</v>
      </c>
      <c r="D146" s="17" t="s">
        <v>223</v>
      </c>
      <c r="E146" s="17">
        <v>10</v>
      </c>
      <c r="F146" s="14">
        <v>97.18</v>
      </c>
      <c r="G146" s="14">
        <v>90.07</v>
      </c>
      <c r="H146" s="14">
        <v>82.97</v>
      </c>
      <c r="I146" s="14"/>
      <c r="J146" s="14">
        <v>98.38</v>
      </c>
      <c r="K146" s="14">
        <v>112.58</v>
      </c>
      <c r="L146" s="14">
        <v>135.56</v>
      </c>
      <c r="M146" s="54"/>
      <c r="N146" s="14">
        <v>82.506597212000003</v>
      </c>
      <c r="O146" s="31">
        <v>37.515755196999997</v>
      </c>
      <c r="P146" s="31" t="s">
        <v>16</v>
      </c>
      <c r="Q146" s="17" t="s">
        <v>16</v>
      </c>
      <c r="R146" s="38" t="s">
        <v>611</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224</v>
      </c>
      <c r="D147" s="16" t="s">
        <v>225</v>
      </c>
      <c r="E147" s="16">
        <v>9</v>
      </c>
      <c r="F147" s="15">
        <v>15.56</v>
      </c>
      <c r="G147" s="15">
        <v>14.5</v>
      </c>
      <c r="H147" s="15">
        <v>13.45</v>
      </c>
      <c r="I147" s="14"/>
      <c r="J147" s="15">
        <v>15.75</v>
      </c>
      <c r="K147" s="15">
        <v>17.850000000000001</v>
      </c>
      <c r="L147" s="15">
        <v>21.26</v>
      </c>
      <c r="M147" s="54"/>
      <c r="N147" s="15">
        <v>76.679708367000003</v>
      </c>
      <c r="O147" s="15">
        <v>14.622247782000001</v>
      </c>
      <c r="P147" s="15" t="s">
        <v>16</v>
      </c>
      <c r="Q147" s="16" t="s">
        <v>16</v>
      </c>
      <c r="R147" s="37" t="s">
        <v>612</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226</v>
      </c>
      <c r="D148" s="17" t="s">
        <v>227</v>
      </c>
      <c r="E148" s="17">
        <v>6</v>
      </c>
      <c r="F148" s="14">
        <v>3.59</v>
      </c>
      <c r="G148" s="14">
        <v>3.25</v>
      </c>
      <c r="H148" s="14">
        <v>2.92</v>
      </c>
      <c r="I148" s="14"/>
      <c r="J148" s="14">
        <v>4.46</v>
      </c>
      <c r="K148" s="14">
        <v>5.12</v>
      </c>
      <c r="L148" s="14">
        <v>6.19</v>
      </c>
      <c r="M148" s="54"/>
      <c r="N148" s="14">
        <v>59.367431865</v>
      </c>
      <c r="O148" s="31">
        <v>29.318408042999998</v>
      </c>
      <c r="P148" s="31" t="s">
        <v>13</v>
      </c>
      <c r="Q148" s="17" t="s">
        <v>16</v>
      </c>
      <c r="R148" s="38" t="s">
        <v>613</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464</v>
      </c>
      <c r="D149" s="16" t="s">
        <v>465</v>
      </c>
      <c r="E149" s="16">
        <v>2</v>
      </c>
      <c r="F149" s="15">
        <v>2.89</v>
      </c>
      <c r="G149" s="15">
        <v>2.5499999999999998</v>
      </c>
      <c r="H149" s="15">
        <v>2.2200000000000002</v>
      </c>
      <c r="I149" s="14"/>
      <c r="J149" s="15">
        <v>2.94</v>
      </c>
      <c r="K149" s="15">
        <v>3.6</v>
      </c>
      <c r="L149" s="15">
        <v>4.68</v>
      </c>
      <c r="M149" s="54"/>
      <c r="N149" s="15">
        <v>37.283726883</v>
      </c>
      <c r="O149" s="15">
        <v>2.3697635652</v>
      </c>
      <c r="P149" s="15" t="s">
        <v>13</v>
      </c>
      <c r="Q149" s="16" t="s">
        <v>13</v>
      </c>
      <c r="R149" s="37" t="s">
        <v>614</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228</v>
      </c>
      <c r="D150" s="17" t="s">
        <v>229</v>
      </c>
      <c r="E150" s="17">
        <v>4</v>
      </c>
      <c r="F150" s="14">
        <v>14.53</v>
      </c>
      <c r="G150" s="14">
        <v>13.22</v>
      </c>
      <c r="H150" s="14">
        <v>11.92</v>
      </c>
      <c r="I150" s="14"/>
      <c r="J150" s="14">
        <v>17.75</v>
      </c>
      <c r="K150" s="14">
        <v>20.350000000000001</v>
      </c>
      <c r="L150" s="14">
        <v>24.57</v>
      </c>
      <c r="M150" s="54"/>
      <c r="N150" s="14">
        <v>53.545440566000003</v>
      </c>
      <c r="O150" s="31">
        <v>98.474966260999992</v>
      </c>
      <c r="P150" s="31" t="s">
        <v>13</v>
      </c>
      <c r="Q150" s="17" t="s">
        <v>16</v>
      </c>
      <c r="R150" s="38" t="s">
        <v>615</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230</v>
      </c>
      <c r="D151" s="16" t="s">
        <v>231</v>
      </c>
      <c r="E151" s="16">
        <v>0</v>
      </c>
      <c r="F151" s="15">
        <v>24.38</v>
      </c>
      <c r="G151" s="15">
        <v>21.08</v>
      </c>
      <c r="H151" s="15">
        <v>17.79</v>
      </c>
      <c r="I151" s="14"/>
      <c r="J151" s="15">
        <v>24.94</v>
      </c>
      <c r="K151" s="15">
        <v>31.52</v>
      </c>
      <c r="L151" s="15">
        <v>42.18</v>
      </c>
      <c r="M151" s="54"/>
      <c r="N151" s="15">
        <v>41.431683497999998</v>
      </c>
      <c r="O151" s="15">
        <v>37.252082695999995</v>
      </c>
      <c r="P151" s="15" t="s">
        <v>13</v>
      </c>
      <c r="Q151" s="16" t="s">
        <v>13</v>
      </c>
      <c r="R151" s="37" t="s">
        <v>616</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232</v>
      </c>
      <c r="D152" s="17" t="s">
        <v>233</v>
      </c>
      <c r="E152" s="17">
        <v>0</v>
      </c>
      <c r="F152" s="14">
        <v>7.63</v>
      </c>
      <c r="G152" s="14">
        <v>5.44</v>
      </c>
      <c r="H152" s="14">
        <v>3.26</v>
      </c>
      <c r="I152" s="14"/>
      <c r="J152" s="14">
        <v>7.99</v>
      </c>
      <c r="K152" s="14">
        <v>12.35</v>
      </c>
      <c r="L152" s="14">
        <v>19.420000000000002</v>
      </c>
      <c r="M152" s="54"/>
      <c r="N152" s="14">
        <v>33.829684256999997</v>
      </c>
      <c r="O152" s="31">
        <v>35.049769609000002</v>
      </c>
      <c r="P152" s="31" t="s">
        <v>13</v>
      </c>
      <c r="Q152" s="17" t="s">
        <v>13</v>
      </c>
      <c r="R152" s="38" t="s">
        <v>617</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234</v>
      </c>
      <c r="D153" s="16" t="s">
        <v>235</v>
      </c>
      <c r="E153" s="16">
        <v>2</v>
      </c>
      <c r="F153" s="15">
        <v>4.7</v>
      </c>
      <c r="G153" s="15">
        <v>3.51</v>
      </c>
      <c r="H153" s="15">
        <v>2.3199999999999998</v>
      </c>
      <c r="I153" s="14"/>
      <c r="J153" s="15">
        <v>4.8899999999999997</v>
      </c>
      <c r="K153" s="15">
        <v>7.26</v>
      </c>
      <c r="L153" s="15">
        <v>11.11</v>
      </c>
      <c r="M153" s="54"/>
      <c r="N153" s="15">
        <v>50.214842590000003</v>
      </c>
      <c r="O153" s="15">
        <v>45.609629609000002</v>
      </c>
      <c r="P153" s="15" t="s">
        <v>13</v>
      </c>
      <c r="Q153" s="16" t="s">
        <v>13</v>
      </c>
      <c r="R153" s="37" t="s">
        <v>618</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388</v>
      </c>
      <c r="D154" s="17" t="s">
        <v>389</v>
      </c>
      <c r="E154" s="17">
        <v>7</v>
      </c>
      <c r="F154" s="14">
        <v>1.73</v>
      </c>
      <c r="G154" s="14">
        <v>1.53</v>
      </c>
      <c r="H154" s="14">
        <v>1.33</v>
      </c>
      <c r="I154" s="14"/>
      <c r="J154" s="14">
        <v>1.86</v>
      </c>
      <c r="K154" s="14">
        <v>2.25</v>
      </c>
      <c r="L154" s="14">
        <v>2.89</v>
      </c>
      <c r="M154" s="54"/>
      <c r="N154" s="14">
        <v>57.898925235</v>
      </c>
      <c r="O154" s="31">
        <v>2.0690549999999996</v>
      </c>
      <c r="P154" s="31" t="s">
        <v>16</v>
      </c>
      <c r="Q154" s="17" t="s">
        <v>16</v>
      </c>
      <c r="R154" s="38" t="s">
        <v>619</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236</v>
      </c>
      <c r="D155" s="16" t="s">
        <v>237</v>
      </c>
      <c r="E155" s="16">
        <v>0</v>
      </c>
      <c r="F155" s="15">
        <v>27.88</v>
      </c>
      <c r="G155" s="15">
        <v>25.43</v>
      </c>
      <c r="H155" s="15">
        <v>22.99</v>
      </c>
      <c r="I155" s="14"/>
      <c r="J155" s="15">
        <v>29.12</v>
      </c>
      <c r="K155" s="15">
        <v>34</v>
      </c>
      <c r="L155" s="15">
        <v>41.92</v>
      </c>
      <c r="M155" s="54"/>
      <c r="N155" s="15">
        <v>44.308383526999997</v>
      </c>
      <c r="O155" s="15">
        <v>88.071912956999995</v>
      </c>
      <c r="P155" s="15" t="s">
        <v>13</v>
      </c>
      <c r="Q155" s="16" t="s">
        <v>13</v>
      </c>
      <c r="R155" s="37" t="s">
        <v>620</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238</v>
      </c>
      <c r="D156" s="17" t="s">
        <v>239</v>
      </c>
      <c r="E156" s="17">
        <v>2</v>
      </c>
      <c r="F156" s="14">
        <v>8.3699999999999992</v>
      </c>
      <c r="G156" s="14">
        <v>7.19</v>
      </c>
      <c r="H156" s="14">
        <v>6.02</v>
      </c>
      <c r="I156" s="14"/>
      <c r="J156" s="14">
        <v>8.5</v>
      </c>
      <c r="K156" s="14">
        <v>10.84</v>
      </c>
      <c r="L156" s="14">
        <v>14.63</v>
      </c>
      <c r="M156" s="54"/>
      <c r="N156" s="14">
        <v>45.658457708</v>
      </c>
      <c r="O156" s="31">
        <v>78.104191565000008</v>
      </c>
      <c r="P156" s="31" t="s">
        <v>13</v>
      </c>
      <c r="Q156" s="17" t="s">
        <v>13</v>
      </c>
      <c r="R156" s="38" t="s">
        <v>621</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419</v>
      </c>
      <c r="D157" s="16" t="s">
        <v>420</v>
      </c>
      <c r="E157" s="16">
        <v>1</v>
      </c>
      <c r="F157" s="15">
        <v>7.21</v>
      </c>
      <c r="G157" s="15">
        <v>5.9</v>
      </c>
      <c r="H157" s="15">
        <v>4.5999999999999996</v>
      </c>
      <c r="I157" s="14"/>
      <c r="J157" s="15">
        <v>7.29</v>
      </c>
      <c r="K157" s="15">
        <v>9.89</v>
      </c>
      <c r="L157" s="15">
        <v>14.1</v>
      </c>
      <c r="M157" s="54"/>
      <c r="N157" s="15">
        <v>44.610952060999999</v>
      </c>
      <c r="O157" s="15">
        <v>4.5478062313000001</v>
      </c>
      <c r="P157" s="15" t="s">
        <v>13</v>
      </c>
      <c r="Q157" s="16" t="s">
        <v>13</v>
      </c>
      <c r="R157" s="37" t="s">
        <v>622</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240</v>
      </c>
      <c r="D158" s="17" t="s">
        <v>241</v>
      </c>
      <c r="E158" s="17">
        <v>4</v>
      </c>
      <c r="F158" s="14">
        <v>12.02</v>
      </c>
      <c r="G158" s="14">
        <v>10.86</v>
      </c>
      <c r="H158" s="14">
        <v>9.6999999999999993</v>
      </c>
      <c r="I158" s="14"/>
      <c r="J158" s="14">
        <v>13.22</v>
      </c>
      <c r="K158" s="14">
        <v>15.53</v>
      </c>
      <c r="L158" s="14">
        <v>19.28</v>
      </c>
      <c r="M158" s="54"/>
      <c r="N158" s="14">
        <v>53.310022166000003</v>
      </c>
      <c r="O158" s="31">
        <v>71.105011567999995</v>
      </c>
      <c r="P158" s="31" t="s">
        <v>13</v>
      </c>
      <c r="Q158" s="17" t="s">
        <v>16</v>
      </c>
      <c r="R158" s="38" t="s">
        <v>623</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242</v>
      </c>
      <c r="D159" s="16" t="s">
        <v>243</v>
      </c>
      <c r="E159" s="16">
        <v>5</v>
      </c>
      <c r="F159" s="15">
        <v>20.71</v>
      </c>
      <c r="G159" s="15">
        <v>18.68</v>
      </c>
      <c r="H159" s="15">
        <v>16.649999999999999</v>
      </c>
      <c r="I159" s="14"/>
      <c r="J159" s="15">
        <v>21.29</v>
      </c>
      <c r="K159" s="15">
        <v>25.34</v>
      </c>
      <c r="L159" s="15">
        <v>31.91</v>
      </c>
      <c r="M159" s="54"/>
      <c r="N159" s="15">
        <v>46.364063535</v>
      </c>
      <c r="O159" s="15">
        <v>100.25538978</v>
      </c>
      <c r="P159" s="15" t="s">
        <v>16</v>
      </c>
      <c r="Q159" s="16" t="s">
        <v>13</v>
      </c>
      <c r="R159" s="37" t="s">
        <v>624</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244</v>
      </c>
      <c r="D160" s="17" t="s">
        <v>245</v>
      </c>
      <c r="E160" s="17">
        <v>3</v>
      </c>
      <c r="F160" s="14">
        <v>9.85</v>
      </c>
      <c r="G160" s="14">
        <v>8.9600000000000009</v>
      </c>
      <c r="H160" s="14">
        <v>8.07</v>
      </c>
      <c r="I160" s="14"/>
      <c r="J160" s="14">
        <v>10.47</v>
      </c>
      <c r="K160" s="14">
        <v>12.24</v>
      </c>
      <c r="L160" s="14">
        <v>15.12</v>
      </c>
      <c r="M160" s="54"/>
      <c r="N160" s="14">
        <v>33.922009693</v>
      </c>
      <c r="O160" s="31">
        <v>6.5562790435</v>
      </c>
      <c r="P160" s="31" t="s">
        <v>16</v>
      </c>
      <c r="Q160" s="17" t="s">
        <v>13</v>
      </c>
      <c r="R160" s="38" t="s">
        <v>625</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246</v>
      </c>
      <c r="D161" s="16" t="s">
        <v>247</v>
      </c>
      <c r="E161" s="16">
        <v>0</v>
      </c>
      <c r="F161" s="15">
        <v>0.54</v>
      </c>
      <c r="G161" s="15">
        <v>7.0000000000000007E-2</v>
      </c>
      <c r="H161" s="15">
        <v>-0.39</v>
      </c>
      <c r="I161" s="14"/>
      <c r="J161" s="15">
        <v>0.57999999999999996</v>
      </c>
      <c r="K161" s="15">
        <v>1.51</v>
      </c>
      <c r="L161" s="15">
        <v>3.02</v>
      </c>
      <c r="M161" s="54"/>
      <c r="N161" s="15">
        <v>24.843775384000001</v>
      </c>
      <c r="O161" s="15">
        <v>11.461420043</v>
      </c>
      <c r="P161" s="15" t="s">
        <v>13</v>
      </c>
      <c r="Q161" s="16" t="s">
        <v>13</v>
      </c>
      <c r="R161" s="37" t="s">
        <v>626</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421</v>
      </c>
      <c r="D162" s="17" t="s">
        <v>422</v>
      </c>
      <c r="E162" s="17">
        <v>2</v>
      </c>
      <c r="F162" s="14">
        <v>106.99</v>
      </c>
      <c r="G162" s="14">
        <v>72.62</v>
      </c>
      <c r="H162" s="14">
        <v>38.25</v>
      </c>
      <c r="I162" s="14"/>
      <c r="J162" s="14">
        <v>110.5</v>
      </c>
      <c r="K162" s="14">
        <v>179.23</v>
      </c>
      <c r="L162" s="14">
        <v>290.45999999999998</v>
      </c>
      <c r="M162" s="54"/>
      <c r="N162" s="14">
        <v>50.503131256000003</v>
      </c>
      <c r="O162" s="31">
        <v>15.117823347</v>
      </c>
      <c r="P162" s="31" t="s">
        <v>13</v>
      </c>
      <c r="Q162" s="17" t="s">
        <v>13</v>
      </c>
      <c r="R162" s="38" t="s">
        <v>627</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248</v>
      </c>
      <c r="D163" s="16" t="s">
        <v>249</v>
      </c>
      <c r="E163" s="16">
        <v>2</v>
      </c>
      <c r="F163" s="15">
        <v>68.400000000000006</v>
      </c>
      <c r="G163" s="15">
        <v>62.41</v>
      </c>
      <c r="H163" s="15">
        <v>56.42</v>
      </c>
      <c r="I163" s="14"/>
      <c r="J163" s="15">
        <v>71.150000000000006</v>
      </c>
      <c r="K163" s="15">
        <v>83.12</v>
      </c>
      <c r="L163" s="15">
        <v>102.5</v>
      </c>
      <c r="M163" s="54"/>
      <c r="N163" s="15">
        <v>40.147065923</v>
      </c>
      <c r="O163" s="15">
        <v>44.875703782999999</v>
      </c>
      <c r="P163" s="15" t="s">
        <v>13</v>
      </c>
      <c r="Q163" s="16" t="s">
        <v>13</v>
      </c>
      <c r="R163" s="37" t="s">
        <v>628</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250</v>
      </c>
      <c r="D164" s="17" t="s">
        <v>251</v>
      </c>
      <c r="E164" s="17">
        <v>1</v>
      </c>
      <c r="F164" s="14">
        <v>2.57</v>
      </c>
      <c r="G164" s="14">
        <v>2.06</v>
      </c>
      <c r="H164" s="14">
        <v>1.56</v>
      </c>
      <c r="I164" s="14"/>
      <c r="J164" s="14">
        <v>2.74</v>
      </c>
      <c r="K164" s="14">
        <v>3.74</v>
      </c>
      <c r="L164" s="14">
        <v>5.36</v>
      </c>
      <c r="M164" s="54"/>
      <c r="N164" s="14">
        <v>44.481908279000002</v>
      </c>
      <c r="O164" s="31">
        <v>9.5230107826000001</v>
      </c>
      <c r="P164" s="31" t="s">
        <v>13</v>
      </c>
      <c r="Q164" s="17" t="s">
        <v>13</v>
      </c>
      <c r="R164" s="38" t="s">
        <v>629</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252</v>
      </c>
      <c r="D165" s="16" t="s">
        <v>253</v>
      </c>
      <c r="E165" s="16">
        <v>0</v>
      </c>
      <c r="F165" s="15">
        <v>3.13</v>
      </c>
      <c r="G165" s="15">
        <v>2.13</v>
      </c>
      <c r="H165" s="15">
        <v>1.1399999999999999</v>
      </c>
      <c r="I165" s="14"/>
      <c r="J165" s="15">
        <v>3.24</v>
      </c>
      <c r="K165" s="15">
        <v>5.22</v>
      </c>
      <c r="L165" s="15">
        <v>8.43</v>
      </c>
      <c r="M165" s="54"/>
      <c r="N165" s="15">
        <v>28.80615598</v>
      </c>
      <c r="O165" s="15">
        <v>14.303329565</v>
      </c>
      <c r="P165" s="15" t="s">
        <v>13</v>
      </c>
      <c r="Q165" s="16" t="s">
        <v>13</v>
      </c>
      <c r="R165" s="37" t="s">
        <v>630</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423</v>
      </c>
      <c r="D166" s="17" t="s">
        <v>424</v>
      </c>
      <c r="E166" s="17">
        <v>2</v>
      </c>
      <c r="F166" s="14">
        <v>204.12</v>
      </c>
      <c r="G166" s="14">
        <v>176.41</v>
      </c>
      <c r="H166" s="14">
        <v>148.71</v>
      </c>
      <c r="I166" s="14"/>
      <c r="J166" s="14">
        <v>208.33</v>
      </c>
      <c r="K166" s="14">
        <v>263.73</v>
      </c>
      <c r="L166" s="14">
        <v>353.38</v>
      </c>
      <c r="M166" s="54"/>
      <c r="N166" s="14">
        <v>41.378956668999997</v>
      </c>
      <c r="O166" s="31">
        <v>6.1211185386999993</v>
      </c>
      <c r="P166" s="31" t="s">
        <v>13</v>
      </c>
      <c r="Q166" s="17" t="s">
        <v>13</v>
      </c>
      <c r="R166" s="38" t="s">
        <v>631</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254</v>
      </c>
      <c r="D167" s="16" t="s">
        <v>255</v>
      </c>
      <c r="E167" s="16">
        <v>9</v>
      </c>
      <c r="F167" s="15">
        <v>48.56</v>
      </c>
      <c r="G167" s="15">
        <v>44.44</v>
      </c>
      <c r="H167" s="15">
        <v>40.33</v>
      </c>
      <c r="I167" s="14"/>
      <c r="J167" s="15">
        <v>54.62</v>
      </c>
      <c r="K167" s="15">
        <v>62.84</v>
      </c>
      <c r="L167" s="15">
        <v>76.14</v>
      </c>
      <c r="M167" s="54"/>
      <c r="N167" s="15">
        <v>69.082056420000001</v>
      </c>
      <c r="O167" s="15">
        <v>404.66467177999999</v>
      </c>
      <c r="P167" s="15" t="s">
        <v>16</v>
      </c>
      <c r="Q167" s="16" t="s">
        <v>16</v>
      </c>
      <c r="R167" s="37" t="s">
        <v>632</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254</v>
      </c>
      <c r="D168" s="17" t="s">
        <v>257</v>
      </c>
      <c r="E168" s="17">
        <v>9</v>
      </c>
      <c r="F168" s="14">
        <v>42.86</v>
      </c>
      <c r="G168" s="14">
        <v>39.22</v>
      </c>
      <c r="H168" s="14">
        <v>35.58</v>
      </c>
      <c r="I168" s="14"/>
      <c r="J168" s="14">
        <v>49.16</v>
      </c>
      <c r="K168" s="14">
        <v>56.43</v>
      </c>
      <c r="L168" s="14">
        <v>68.2</v>
      </c>
      <c r="M168" s="54"/>
      <c r="N168" s="14">
        <v>70.242311072000007</v>
      </c>
      <c r="O168" s="31">
        <v>1185.0555755</v>
      </c>
      <c r="P168" s="31" t="s">
        <v>16</v>
      </c>
      <c r="Q168" s="17" t="s">
        <v>16</v>
      </c>
      <c r="R168" s="38" t="s">
        <v>633</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258</v>
      </c>
      <c r="D169" s="16" t="s">
        <v>259</v>
      </c>
      <c r="E169" s="16">
        <v>6</v>
      </c>
      <c r="F169" s="15">
        <v>10.58</v>
      </c>
      <c r="G169" s="15">
        <v>9.08</v>
      </c>
      <c r="H169" s="15">
        <v>7.58</v>
      </c>
      <c r="I169" s="14"/>
      <c r="J169" s="15">
        <v>14.24</v>
      </c>
      <c r="K169" s="15">
        <v>17.23</v>
      </c>
      <c r="L169" s="15">
        <v>22.08</v>
      </c>
      <c r="M169" s="54"/>
      <c r="N169" s="15">
        <v>60.245428113000003</v>
      </c>
      <c r="O169" s="15">
        <v>21.392209652000002</v>
      </c>
      <c r="P169" s="15" t="s">
        <v>13</v>
      </c>
      <c r="Q169" s="16" t="s">
        <v>16</v>
      </c>
      <c r="R169" s="37" t="s">
        <v>634</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350</v>
      </c>
      <c r="D170" s="17" t="s">
        <v>260</v>
      </c>
      <c r="E170" s="17">
        <v>10</v>
      </c>
      <c r="F170" s="14">
        <v>59.82</v>
      </c>
      <c r="G170" s="14">
        <v>53.13</v>
      </c>
      <c r="H170" s="14">
        <v>46.45</v>
      </c>
      <c r="I170" s="14"/>
      <c r="J170" s="14">
        <v>72.98</v>
      </c>
      <c r="K170" s="14">
        <v>86.34</v>
      </c>
      <c r="L170" s="14">
        <v>107.96</v>
      </c>
      <c r="M170" s="54"/>
      <c r="N170" s="14">
        <v>64.932799695</v>
      </c>
      <c r="O170" s="31">
        <v>389.57651896000004</v>
      </c>
      <c r="P170" s="31" t="s">
        <v>16</v>
      </c>
      <c r="Q170" s="17" t="s">
        <v>16</v>
      </c>
      <c r="R170" s="38" t="s">
        <v>635</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373</v>
      </c>
      <c r="D171" s="16" t="s">
        <v>261</v>
      </c>
      <c r="E171" s="16">
        <v>10</v>
      </c>
      <c r="F171" s="15">
        <v>3.38</v>
      </c>
      <c r="G171" s="15">
        <v>3.06</v>
      </c>
      <c r="H171" s="15">
        <v>2.75</v>
      </c>
      <c r="I171" s="14"/>
      <c r="J171" s="15">
        <v>4.03</v>
      </c>
      <c r="K171" s="15">
        <v>4.6500000000000004</v>
      </c>
      <c r="L171" s="15">
        <v>5.66</v>
      </c>
      <c r="M171" s="54"/>
      <c r="N171" s="15">
        <v>75.164088418000006</v>
      </c>
      <c r="O171" s="15">
        <v>7.7634997826000003</v>
      </c>
      <c r="P171" s="15" t="s">
        <v>16</v>
      </c>
      <c r="Q171" s="16" t="s">
        <v>16</v>
      </c>
      <c r="R171" s="37" t="s">
        <v>636</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359</v>
      </c>
      <c r="D172" s="17" t="s">
        <v>262</v>
      </c>
      <c r="E172" s="17">
        <v>9</v>
      </c>
      <c r="F172" s="14">
        <v>12.76</v>
      </c>
      <c r="G172" s="14">
        <v>11.11</v>
      </c>
      <c r="H172" s="14">
        <v>9.4700000000000006</v>
      </c>
      <c r="I172" s="14"/>
      <c r="J172" s="14">
        <v>16.170000000000002</v>
      </c>
      <c r="K172" s="14">
        <v>19.45</v>
      </c>
      <c r="L172" s="14">
        <v>24.77</v>
      </c>
      <c r="M172" s="54"/>
      <c r="N172" s="14">
        <v>56.933565125000001</v>
      </c>
      <c r="O172" s="31">
        <v>12.836114520999999</v>
      </c>
      <c r="P172" s="31" t="s">
        <v>16</v>
      </c>
      <c r="Q172" s="17" t="s">
        <v>16</v>
      </c>
      <c r="R172" s="38" t="s">
        <v>637</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380</v>
      </c>
      <c r="D173" s="16" t="s">
        <v>263</v>
      </c>
      <c r="E173" s="16">
        <v>0</v>
      </c>
      <c r="F173" s="15">
        <v>7.3</v>
      </c>
      <c r="G173" s="15">
        <v>5.1100000000000003</v>
      </c>
      <c r="H173" s="15">
        <v>2.92</v>
      </c>
      <c r="I173" s="14"/>
      <c r="J173" s="15">
        <v>7.52</v>
      </c>
      <c r="K173" s="15">
        <v>11.89</v>
      </c>
      <c r="L173" s="15">
        <v>18.97</v>
      </c>
      <c r="M173" s="54"/>
      <c r="N173" s="15">
        <v>41.615478275999997</v>
      </c>
      <c r="O173" s="15">
        <v>15.302053652</v>
      </c>
      <c r="P173" s="15" t="s">
        <v>13</v>
      </c>
      <c r="Q173" s="16" t="s">
        <v>13</v>
      </c>
      <c r="R173" s="37" t="s">
        <v>638</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378</v>
      </c>
      <c r="D174" s="17" t="s">
        <v>264</v>
      </c>
      <c r="E174" s="17">
        <v>10</v>
      </c>
      <c r="F174" s="14">
        <v>53.7</v>
      </c>
      <c r="G174" s="14">
        <v>51.05</v>
      </c>
      <c r="H174" s="14">
        <v>48.41</v>
      </c>
      <c r="I174" s="14"/>
      <c r="J174" s="14">
        <v>55.55</v>
      </c>
      <c r="K174" s="14">
        <v>60.83</v>
      </c>
      <c r="L174" s="14">
        <v>69.39</v>
      </c>
      <c r="M174" s="54"/>
      <c r="N174" s="14">
        <v>54.436007738000001</v>
      </c>
      <c r="O174" s="31">
        <v>70.476669000000001</v>
      </c>
      <c r="P174" s="31" t="s">
        <v>16</v>
      </c>
      <c r="Q174" s="17" t="s">
        <v>16</v>
      </c>
      <c r="R174" s="38" t="s">
        <v>639</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352</v>
      </c>
      <c r="D175" s="16" t="s">
        <v>265</v>
      </c>
      <c r="E175" s="16">
        <v>3</v>
      </c>
      <c r="F175" s="15">
        <v>3.4</v>
      </c>
      <c r="G175" s="15">
        <v>2.93</v>
      </c>
      <c r="H175" s="15">
        <v>2.4700000000000002</v>
      </c>
      <c r="I175" s="14"/>
      <c r="J175" s="15">
        <v>3.59</v>
      </c>
      <c r="K175" s="15">
        <v>4.51</v>
      </c>
      <c r="L175" s="15">
        <v>6.01</v>
      </c>
      <c r="M175" s="54"/>
      <c r="N175" s="15">
        <v>34.251625869999998</v>
      </c>
      <c r="O175" s="15">
        <v>1.9029072174000001</v>
      </c>
      <c r="P175" s="15" t="s">
        <v>13</v>
      </c>
      <c r="Q175" s="16" t="s">
        <v>13</v>
      </c>
      <c r="R175" s="37" t="s">
        <v>640</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375</v>
      </c>
      <c r="D176" s="17" t="s">
        <v>266</v>
      </c>
      <c r="E176" s="17">
        <v>10</v>
      </c>
      <c r="F176" s="14">
        <v>19.39</v>
      </c>
      <c r="G176" s="14">
        <v>17.89</v>
      </c>
      <c r="H176" s="14">
        <v>16.399999999999999</v>
      </c>
      <c r="I176" s="14"/>
      <c r="J176" s="14">
        <v>21.95</v>
      </c>
      <c r="K176" s="14">
        <v>24.93</v>
      </c>
      <c r="L176" s="14">
        <v>29.76</v>
      </c>
      <c r="M176" s="54"/>
      <c r="N176" s="14">
        <v>68.711566008000005</v>
      </c>
      <c r="O176" s="31">
        <v>5.7607422174000007</v>
      </c>
      <c r="P176" s="31" t="s">
        <v>16</v>
      </c>
      <c r="Q176" s="17" t="s">
        <v>16</v>
      </c>
      <c r="R176" s="38" t="s">
        <v>641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466</v>
      </c>
      <c r="D177" s="16" t="s">
        <v>467</v>
      </c>
      <c r="E177" s="16">
        <v>0</v>
      </c>
      <c r="F177" s="15">
        <v>62.41</v>
      </c>
      <c r="G177" s="15">
        <v>44.74</v>
      </c>
      <c r="H177" s="15">
        <v>27.08</v>
      </c>
      <c r="I177" s="14"/>
      <c r="J177" s="15">
        <v>63.15</v>
      </c>
      <c r="K177" s="15">
        <v>98.47</v>
      </c>
      <c r="L177" s="15">
        <v>155.62</v>
      </c>
      <c r="M177" s="54"/>
      <c r="N177" s="15">
        <v>24.845187125999999</v>
      </c>
      <c r="O177" s="15">
        <v>1.4026429891000001</v>
      </c>
      <c r="P177" s="15" t="s">
        <v>13</v>
      </c>
      <c r="Q177" s="16" t="s">
        <v>13</v>
      </c>
      <c r="R177" s="37" t="s">
        <v>642</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379</v>
      </c>
      <c r="D178" s="17" t="s">
        <v>267</v>
      </c>
      <c r="E178" s="17">
        <v>1</v>
      </c>
      <c r="F178" s="14">
        <v>1.48</v>
      </c>
      <c r="G178" s="14">
        <v>1.1499999999999999</v>
      </c>
      <c r="H178" s="14">
        <v>0.83</v>
      </c>
      <c r="I178" s="14"/>
      <c r="J178" s="14">
        <v>1.55</v>
      </c>
      <c r="K178" s="14">
        <v>2.19</v>
      </c>
      <c r="L178" s="14">
        <v>3.22</v>
      </c>
      <c r="M178" s="54"/>
      <c r="N178" s="14">
        <v>48.511298814</v>
      </c>
      <c r="O178" s="31">
        <v>4.1930443477999999</v>
      </c>
      <c r="P178" s="31" t="s">
        <v>13</v>
      </c>
      <c r="Q178" s="17" t="s">
        <v>13</v>
      </c>
      <c r="R178" s="38" t="s">
        <v>643</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478</v>
      </c>
      <c r="D179" s="16" t="s">
        <v>268</v>
      </c>
      <c r="E179" s="16">
        <v>6</v>
      </c>
      <c r="F179" s="15">
        <v>18.18</v>
      </c>
      <c r="G179" s="15">
        <v>15.62</v>
      </c>
      <c r="H179" s="15">
        <v>13.06</v>
      </c>
      <c r="I179" s="14"/>
      <c r="J179" s="15">
        <v>24.38</v>
      </c>
      <c r="K179" s="15">
        <v>29.49</v>
      </c>
      <c r="L179" s="15">
        <v>37.78</v>
      </c>
      <c r="M179" s="54"/>
      <c r="N179" s="15">
        <v>58.086858688</v>
      </c>
      <c r="O179" s="15">
        <v>157.94397948</v>
      </c>
      <c r="P179" s="15" t="s">
        <v>13</v>
      </c>
      <c r="Q179" s="16" t="s">
        <v>16</v>
      </c>
      <c r="R179" s="37" t="s">
        <v>644</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387</v>
      </c>
      <c r="D180" s="17" t="s">
        <v>269</v>
      </c>
      <c r="E180" s="17">
        <v>0</v>
      </c>
      <c r="F180" s="14">
        <v>0.26</v>
      </c>
      <c r="G180" s="14">
        <v>0.14000000000000001</v>
      </c>
      <c r="H180" s="14">
        <v>0.03</v>
      </c>
      <c r="I180" s="14"/>
      <c r="J180" s="14">
        <v>0.27</v>
      </c>
      <c r="K180" s="14">
        <v>0.49</v>
      </c>
      <c r="L180" s="14">
        <v>0.85</v>
      </c>
      <c r="M180" s="54"/>
      <c r="N180" s="14">
        <v>22.320641911999999</v>
      </c>
      <c r="O180" s="31">
        <v>4.9570897390999997</v>
      </c>
      <c r="P180" s="31" t="s">
        <v>13</v>
      </c>
      <c r="Q180" s="17" t="s">
        <v>13</v>
      </c>
      <c r="R180" s="38" t="s">
        <v>645</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480</v>
      </c>
      <c r="D181" s="16" t="s">
        <v>270</v>
      </c>
      <c r="E181" s="16">
        <v>6</v>
      </c>
      <c r="F181" s="15">
        <v>4.82</v>
      </c>
      <c r="G181" s="15">
        <v>4.32</v>
      </c>
      <c r="H181" s="15">
        <v>3.83</v>
      </c>
      <c r="I181" s="14"/>
      <c r="J181" s="15">
        <v>5.77</v>
      </c>
      <c r="K181" s="15">
        <v>6.75</v>
      </c>
      <c r="L181" s="15">
        <v>8.34</v>
      </c>
      <c r="M181" s="54"/>
      <c r="N181" s="15">
        <v>59.248510822</v>
      </c>
      <c r="O181" s="15">
        <v>8.6370945216999999</v>
      </c>
      <c r="P181" s="15" t="s">
        <v>13</v>
      </c>
      <c r="Q181" s="16" t="s">
        <v>16</v>
      </c>
      <c r="R181" s="37" t="s">
        <v>646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425</v>
      </c>
      <c r="D182" s="17" t="s">
        <v>426</v>
      </c>
      <c r="E182" s="17">
        <v>7</v>
      </c>
      <c r="F182" s="14">
        <v>0.71</v>
      </c>
      <c r="G182" s="14">
        <v>0.5</v>
      </c>
      <c r="H182" s="14">
        <v>0.3</v>
      </c>
      <c r="I182" s="14"/>
      <c r="J182" s="14">
        <v>1.06</v>
      </c>
      <c r="K182" s="14">
        <v>1.46</v>
      </c>
      <c r="L182" s="14">
        <v>2.11</v>
      </c>
      <c r="M182" s="54"/>
      <c r="N182" s="14">
        <v>90.944265215000001</v>
      </c>
      <c r="O182" s="31">
        <v>2.3669218261</v>
      </c>
      <c r="P182" s="31" t="s">
        <v>13</v>
      </c>
      <c r="Q182" s="17" t="s">
        <v>16</v>
      </c>
      <c r="R182" s="38" t="s">
        <v>647</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438</v>
      </c>
      <c r="D183" s="16" t="s">
        <v>271</v>
      </c>
      <c r="E183" s="16">
        <v>2</v>
      </c>
      <c r="F183" s="15">
        <v>34.28</v>
      </c>
      <c r="G183" s="15">
        <v>30.88</v>
      </c>
      <c r="H183" s="15">
        <v>27.48</v>
      </c>
      <c r="I183" s="14"/>
      <c r="J183" s="15">
        <v>35.1</v>
      </c>
      <c r="K183" s="15">
        <v>41.89</v>
      </c>
      <c r="L183" s="15">
        <v>52.88</v>
      </c>
      <c r="M183" s="54"/>
      <c r="N183" s="15">
        <v>51.832572632000002</v>
      </c>
      <c r="O183" s="15">
        <v>160.45031852</v>
      </c>
      <c r="P183" s="15" t="s">
        <v>13</v>
      </c>
      <c r="Q183" s="16" t="s">
        <v>13</v>
      </c>
      <c r="R183" s="37" t="s">
        <v>648</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649</v>
      </c>
      <c r="D184" s="17" t="s">
        <v>272</v>
      </c>
      <c r="E184" s="17">
        <v>2</v>
      </c>
      <c r="F184" s="14">
        <v>7.58</v>
      </c>
      <c r="G184" s="14">
        <v>6.57</v>
      </c>
      <c r="H184" s="14">
        <v>5.56</v>
      </c>
      <c r="I184" s="14"/>
      <c r="J184" s="14">
        <v>7.98</v>
      </c>
      <c r="K184" s="14">
        <v>9.99</v>
      </c>
      <c r="L184" s="14">
        <v>13.25</v>
      </c>
      <c r="M184" s="54"/>
      <c r="N184" s="14">
        <v>44.711421483000002</v>
      </c>
      <c r="O184" s="31">
        <v>9.6241906955999994</v>
      </c>
      <c r="P184" s="31" t="s">
        <v>13</v>
      </c>
      <c r="Q184" s="17" t="s">
        <v>13</v>
      </c>
      <c r="R184" s="38" t="s">
        <v>650</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354</v>
      </c>
      <c r="D185" s="16" t="s">
        <v>273</v>
      </c>
      <c r="E185" s="16">
        <v>6</v>
      </c>
      <c r="F185" s="15">
        <v>14.13</v>
      </c>
      <c r="G185" s="15">
        <v>12.56</v>
      </c>
      <c r="H185" s="15">
        <v>11</v>
      </c>
      <c r="I185" s="14"/>
      <c r="J185" s="15">
        <v>17.21</v>
      </c>
      <c r="K185" s="15">
        <v>20.329999999999998</v>
      </c>
      <c r="L185" s="15">
        <v>25.39</v>
      </c>
      <c r="M185" s="54"/>
      <c r="N185" s="15">
        <v>64.311503850999998</v>
      </c>
      <c r="O185" s="15">
        <v>127.38368204</v>
      </c>
      <c r="P185" s="15" t="s">
        <v>13</v>
      </c>
      <c r="Q185" s="16" t="s">
        <v>16</v>
      </c>
      <c r="R185" s="37" t="s">
        <v>651</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274</v>
      </c>
      <c r="D186" s="17" t="s">
        <v>275</v>
      </c>
      <c r="E186" s="17">
        <v>3</v>
      </c>
      <c r="F186" s="14">
        <v>27.53</v>
      </c>
      <c r="G186" s="14">
        <v>24.83</v>
      </c>
      <c r="H186" s="14">
        <v>22.14</v>
      </c>
      <c r="I186" s="14"/>
      <c r="J186" s="14">
        <v>27.83</v>
      </c>
      <c r="K186" s="14">
        <v>33.21</v>
      </c>
      <c r="L186" s="14">
        <v>41.91</v>
      </c>
      <c r="M186" s="54"/>
      <c r="N186" s="14">
        <v>40.766923767000002</v>
      </c>
      <c r="O186" s="31">
        <v>352.89200887000004</v>
      </c>
      <c r="P186" s="31" t="s">
        <v>13</v>
      </c>
      <c r="Q186" s="17" t="s">
        <v>13</v>
      </c>
      <c r="R186" s="38" t="s">
        <v>652</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276</v>
      </c>
      <c r="D187" s="16" t="s">
        <v>277</v>
      </c>
      <c r="E187" s="16">
        <v>1</v>
      </c>
      <c r="F187" s="15">
        <v>7.09</v>
      </c>
      <c r="G187" s="15">
        <v>6.44</v>
      </c>
      <c r="H187" s="15">
        <v>5.79</v>
      </c>
      <c r="I187" s="14"/>
      <c r="J187" s="15">
        <v>7.16</v>
      </c>
      <c r="K187" s="15">
        <v>8.4499999999999993</v>
      </c>
      <c r="L187" s="15">
        <v>10.55</v>
      </c>
      <c r="M187" s="54"/>
      <c r="N187" s="15">
        <v>49.435769120000003</v>
      </c>
      <c r="O187" s="15">
        <v>6.1548918696000001</v>
      </c>
      <c r="P187" s="15" t="s">
        <v>13</v>
      </c>
      <c r="Q187" s="16" t="s">
        <v>13</v>
      </c>
      <c r="R187" s="37" t="s">
        <v>653</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276</v>
      </c>
      <c r="D188" s="17" t="s">
        <v>278</v>
      </c>
      <c r="E188" s="17">
        <v>0</v>
      </c>
      <c r="F188" s="14">
        <v>35.97</v>
      </c>
      <c r="G188" s="14">
        <v>32.36</v>
      </c>
      <c r="H188" s="14">
        <v>28.76</v>
      </c>
      <c r="I188" s="14"/>
      <c r="J188" s="14">
        <v>36.67</v>
      </c>
      <c r="K188" s="14">
        <v>43.87</v>
      </c>
      <c r="L188" s="14">
        <v>55.53</v>
      </c>
      <c r="M188" s="54"/>
      <c r="N188" s="14">
        <v>45.468550399999998</v>
      </c>
      <c r="O188" s="31">
        <v>32.198549652000004</v>
      </c>
      <c r="P188" s="31" t="s">
        <v>13</v>
      </c>
      <c r="Q188" s="17" t="s">
        <v>13</v>
      </c>
      <c r="R188" s="38" t="s">
        <v>654</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279</v>
      </c>
      <c r="D189" s="16" t="s">
        <v>439</v>
      </c>
      <c r="E189" s="16">
        <v>9</v>
      </c>
      <c r="F189" s="15">
        <v>13.84</v>
      </c>
      <c r="G189" s="15">
        <v>12.62</v>
      </c>
      <c r="H189" s="15">
        <v>11.41</v>
      </c>
      <c r="I189" s="14"/>
      <c r="J189" s="15">
        <v>15.93</v>
      </c>
      <c r="K189" s="15">
        <v>18.350000000000001</v>
      </c>
      <c r="L189" s="15">
        <v>22.28</v>
      </c>
      <c r="M189" s="54"/>
      <c r="N189" s="15">
        <v>68.106469172999994</v>
      </c>
      <c r="O189" s="15">
        <v>5.0849113478000003</v>
      </c>
      <c r="P189" s="15" t="s">
        <v>16</v>
      </c>
      <c r="Q189" s="16" t="s">
        <v>16</v>
      </c>
      <c r="R189" s="37" t="s">
        <v>655</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279</v>
      </c>
      <c r="D190" s="17" t="s">
        <v>392</v>
      </c>
      <c r="E190" s="17">
        <v>6</v>
      </c>
      <c r="F190" s="14">
        <v>13.9</v>
      </c>
      <c r="G190" s="14">
        <v>12.92</v>
      </c>
      <c r="H190" s="14">
        <v>11.95</v>
      </c>
      <c r="I190" s="14"/>
      <c r="J190" s="14">
        <v>15.99</v>
      </c>
      <c r="K190" s="14">
        <v>17.93</v>
      </c>
      <c r="L190" s="14">
        <v>21.08</v>
      </c>
      <c r="M190" s="54"/>
      <c r="N190" s="14">
        <v>59.996816111000001</v>
      </c>
      <c r="O190" s="31">
        <v>4.9893267826000001</v>
      </c>
      <c r="P190" s="31" t="s">
        <v>13</v>
      </c>
      <c r="Q190" s="17" t="s">
        <v>16</v>
      </c>
      <c r="R190" s="38" t="s">
        <v>656</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279</v>
      </c>
      <c r="D191" s="16" t="s">
        <v>280</v>
      </c>
      <c r="E191" s="16">
        <v>6</v>
      </c>
      <c r="F191" s="15">
        <v>28.4</v>
      </c>
      <c r="G191" s="15">
        <v>26.41</v>
      </c>
      <c r="H191" s="15">
        <v>24.43</v>
      </c>
      <c r="I191" s="14"/>
      <c r="J191" s="15">
        <v>31.38</v>
      </c>
      <c r="K191" s="15">
        <v>35.340000000000003</v>
      </c>
      <c r="L191" s="15">
        <v>41.75</v>
      </c>
      <c r="M191" s="54"/>
      <c r="N191" s="15">
        <v>64.452241442000002</v>
      </c>
      <c r="O191" s="15">
        <v>144.47042056999999</v>
      </c>
      <c r="P191" s="15" t="s">
        <v>13</v>
      </c>
      <c r="Q191" s="16" t="s">
        <v>16</v>
      </c>
      <c r="R191" s="37" t="s">
        <v>657</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256</v>
      </c>
      <c r="D192" s="17" t="s">
        <v>281</v>
      </c>
      <c r="E192" s="17">
        <v>3</v>
      </c>
      <c r="F192" s="14">
        <v>14.25</v>
      </c>
      <c r="G192" s="14">
        <v>11.97</v>
      </c>
      <c r="H192" s="14">
        <v>9.6999999999999993</v>
      </c>
      <c r="I192" s="14"/>
      <c r="J192" s="14">
        <v>14.65</v>
      </c>
      <c r="K192" s="14">
        <v>19.190000000000001</v>
      </c>
      <c r="L192" s="14">
        <v>26.53</v>
      </c>
      <c r="M192" s="54"/>
      <c r="N192" s="14">
        <v>36.903527134999997</v>
      </c>
      <c r="O192" s="31">
        <v>21.207788608999998</v>
      </c>
      <c r="P192" s="31" t="s">
        <v>13</v>
      </c>
      <c r="Q192" s="17" t="s">
        <v>13</v>
      </c>
      <c r="R192" s="38" t="s">
        <v>658</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445</v>
      </c>
      <c r="D193" s="16" t="s">
        <v>446</v>
      </c>
      <c r="E193" s="16">
        <v>1</v>
      </c>
      <c r="F193" s="15">
        <v>4.4800000000000004</v>
      </c>
      <c r="G193" s="15">
        <v>4.1500000000000004</v>
      </c>
      <c r="H193" s="15">
        <v>3.83</v>
      </c>
      <c r="I193" s="14"/>
      <c r="J193" s="15">
        <v>4.63</v>
      </c>
      <c r="K193" s="15">
        <v>5.27</v>
      </c>
      <c r="L193" s="15">
        <v>6.32</v>
      </c>
      <c r="M193" s="54"/>
      <c r="N193" s="15">
        <v>41.289844602000002</v>
      </c>
      <c r="O193" s="15">
        <v>2.2222734783</v>
      </c>
      <c r="P193" s="15" t="s">
        <v>13</v>
      </c>
      <c r="Q193" s="16" t="s">
        <v>13</v>
      </c>
      <c r="R193" s="37" t="s">
        <v>659</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427</v>
      </c>
      <c r="D194" s="17" t="s">
        <v>428</v>
      </c>
      <c r="E194" s="17">
        <v>9</v>
      </c>
      <c r="F194" s="14">
        <v>4331.12</v>
      </c>
      <c r="G194" s="14">
        <v>3077.55</v>
      </c>
      <c r="H194" s="14">
        <v>1823.99</v>
      </c>
      <c r="I194" s="14"/>
      <c r="J194" s="14">
        <v>5904.98</v>
      </c>
      <c r="K194" s="14">
        <v>8412.1</v>
      </c>
      <c r="L194" s="14">
        <v>12468.94</v>
      </c>
      <c r="M194" s="54"/>
      <c r="N194" s="14">
        <v>50.691281521999997</v>
      </c>
      <c r="O194" s="31">
        <v>3.1816522017000004</v>
      </c>
      <c r="P194" s="31" t="s">
        <v>16</v>
      </c>
      <c r="Q194" s="17" t="s">
        <v>16</v>
      </c>
      <c r="R194" s="38" t="s">
        <v>660</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282</v>
      </c>
      <c r="D195" s="16" t="s">
        <v>283</v>
      </c>
      <c r="E195" s="16">
        <v>10</v>
      </c>
      <c r="F195" s="15">
        <v>11.38</v>
      </c>
      <c r="G195" s="15">
        <v>10.26</v>
      </c>
      <c r="H195" s="15">
        <v>9.14</v>
      </c>
      <c r="I195" s="14"/>
      <c r="J195" s="15">
        <v>14.14</v>
      </c>
      <c r="K195" s="15">
        <v>16.37</v>
      </c>
      <c r="L195" s="15">
        <v>19.989999999999998</v>
      </c>
      <c r="M195" s="54"/>
      <c r="N195" s="15">
        <v>63.751251883000002</v>
      </c>
      <c r="O195" s="15">
        <v>7.7976471303999997</v>
      </c>
      <c r="P195" s="15" t="s">
        <v>16</v>
      </c>
      <c r="Q195" s="16" t="s">
        <v>16</v>
      </c>
      <c r="R195" s="37" t="s">
        <v>661</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284</v>
      </c>
      <c r="D196" s="17" t="s">
        <v>285</v>
      </c>
      <c r="E196" s="17">
        <v>0</v>
      </c>
      <c r="F196" s="14">
        <v>4.75</v>
      </c>
      <c r="G196" s="14">
        <v>3.88</v>
      </c>
      <c r="H196" s="14">
        <v>3.01</v>
      </c>
      <c r="I196" s="14"/>
      <c r="J196" s="14">
        <v>4.92</v>
      </c>
      <c r="K196" s="14">
        <v>6.65</v>
      </c>
      <c r="L196" s="14">
        <v>9.4600000000000009</v>
      </c>
      <c r="M196" s="54"/>
      <c r="N196" s="14">
        <v>36.827758502000002</v>
      </c>
      <c r="O196" s="31">
        <v>60.157174521999998</v>
      </c>
      <c r="P196" s="31" t="s">
        <v>13</v>
      </c>
      <c r="Q196" s="17" t="s">
        <v>13</v>
      </c>
      <c r="R196" s="38" t="s">
        <v>662</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286</v>
      </c>
      <c r="D197" s="16" t="s">
        <v>287</v>
      </c>
      <c r="E197" s="16">
        <v>4</v>
      </c>
      <c r="F197" s="15">
        <v>7.58</v>
      </c>
      <c r="G197" s="15">
        <v>5.87</v>
      </c>
      <c r="H197" s="15">
        <v>4.17</v>
      </c>
      <c r="I197" s="14"/>
      <c r="J197" s="15">
        <v>12.69</v>
      </c>
      <c r="K197" s="15">
        <v>16.09</v>
      </c>
      <c r="L197" s="15">
        <v>21.6</v>
      </c>
      <c r="M197" s="54"/>
      <c r="N197" s="15">
        <v>51.021807246000002</v>
      </c>
      <c r="O197" s="15">
        <v>17.045044826000002</v>
      </c>
      <c r="P197" s="15" t="s">
        <v>13</v>
      </c>
      <c r="Q197" s="16" t="s">
        <v>16</v>
      </c>
      <c r="R197" s="37" t="s">
        <v>663</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429</v>
      </c>
      <c r="D198" s="17" t="s">
        <v>288</v>
      </c>
      <c r="E198" s="17">
        <v>2</v>
      </c>
      <c r="F198" s="14">
        <v>13.31</v>
      </c>
      <c r="G198" s="14">
        <v>11.17</v>
      </c>
      <c r="H198" s="14">
        <v>9.0399999999999991</v>
      </c>
      <c r="I198" s="14"/>
      <c r="J198" s="14">
        <v>13.54</v>
      </c>
      <c r="K198" s="14">
        <v>17.8</v>
      </c>
      <c r="L198" s="14">
        <v>24.7</v>
      </c>
      <c r="M198" s="54"/>
      <c r="N198" s="14">
        <v>46.619037554999998</v>
      </c>
      <c r="O198" s="31">
        <v>38.896405870000002</v>
      </c>
      <c r="P198" s="31" t="s">
        <v>13</v>
      </c>
      <c r="Q198" s="17" t="s">
        <v>13</v>
      </c>
      <c r="R198" s="38" t="s">
        <v>664</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289</v>
      </c>
      <c r="D199" s="16" t="s">
        <v>290</v>
      </c>
      <c r="E199" s="16">
        <v>0</v>
      </c>
      <c r="F199" s="15">
        <v>19.5</v>
      </c>
      <c r="G199" s="15">
        <v>17.98</v>
      </c>
      <c r="H199" s="15">
        <v>16.47</v>
      </c>
      <c r="I199" s="14"/>
      <c r="J199" s="15">
        <v>20.2</v>
      </c>
      <c r="K199" s="15">
        <v>23.22</v>
      </c>
      <c r="L199" s="15">
        <v>28.11</v>
      </c>
      <c r="M199" s="54"/>
      <c r="N199" s="15">
        <v>44.858466620000002</v>
      </c>
      <c r="O199" s="15">
        <v>95.005946129999998</v>
      </c>
      <c r="P199" s="15" t="s">
        <v>13</v>
      </c>
      <c r="Q199" s="16" t="s">
        <v>13</v>
      </c>
      <c r="R199" s="37" t="s">
        <v>665</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447</v>
      </c>
      <c r="D200" s="17" t="s">
        <v>448</v>
      </c>
      <c r="E200" s="17">
        <v>0</v>
      </c>
      <c r="F200" s="14">
        <v>36.450000000000003</v>
      </c>
      <c r="G200" s="14">
        <v>24.38</v>
      </c>
      <c r="H200" s="14">
        <v>12.31</v>
      </c>
      <c r="I200" s="14"/>
      <c r="J200" s="14">
        <v>37</v>
      </c>
      <c r="K200" s="14">
        <v>61.13</v>
      </c>
      <c r="L200" s="14">
        <v>100.19</v>
      </c>
      <c r="M200" s="54"/>
      <c r="N200" s="14">
        <v>26.464721280999999</v>
      </c>
      <c r="O200" s="31">
        <v>62.955008285000005</v>
      </c>
      <c r="P200" s="31" t="s">
        <v>13</v>
      </c>
      <c r="Q200" s="17" t="s">
        <v>13</v>
      </c>
      <c r="R200" s="38" t="s">
        <v>666</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430</v>
      </c>
      <c r="D201" s="16" t="s">
        <v>431</v>
      </c>
      <c r="E201" s="16">
        <v>4</v>
      </c>
      <c r="F201" s="15">
        <v>56.16</v>
      </c>
      <c r="G201" s="15">
        <v>49.45</v>
      </c>
      <c r="H201" s="15">
        <v>42.75</v>
      </c>
      <c r="I201" s="14"/>
      <c r="J201" s="15">
        <v>69.260000000000005</v>
      </c>
      <c r="K201" s="15">
        <v>82.66</v>
      </c>
      <c r="L201" s="15">
        <v>104.35</v>
      </c>
      <c r="M201" s="54"/>
      <c r="N201" s="15">
        <v>55.127538755000003</v>
      </c>
      <c r="O201" s="15">
        <v>4.9639941086999997</v>
      </c>
      <c r="P201" s="15" t="s">
        <v>13</v>
      </c>
      <c r="Q201" s="16" t="s">
        <v>16</v>
      </c>
      <c r="R201" s="37" t="s">
        <v>667</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367</v>
      </c>
      <c r="D202" s="17" t="s">
        <v>291</v>
      </c>
      <c r="E202" s="17">
        <v>0</v>
      </c>
      <c r="F202" s="14">
        <v>6.6</v>
      </c>
      <c r="G202" s="14">
        <v>4.21</v>
      </c>
      <c r="H202" s="14">
        <v>1.82</v>
      </c>
      <c r="I202" s="14"/>
      <c r="J202" s="14">
        <v>6.89</v>
      </c>
      <c r="K202" s="14">
        <v>11.66</v>
      </c>
      <c r="L202" s="14">
        <v>19.38</v>
      </c>
      <c r="M202" s="54"/>
      <c r="N202" s="14">
        <v>42.875385086999998</v>
      </c>
      <c r="O202" s="31">
        <v>19.586061203</v>
      </c>
      <c r="P202" s="31" t="s">
        <v>13</v>
      </c>
      <c r="Q202" s="17" t="s">
        <v>13</v>
      </c>
      <c r="R202" s="38" t="s">
        <v>668</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292</v>
      </c>
      <c r="D203" s="16" t="s">
        <v>293</v>
      </c>
      <c r="E203" s="16">
        <v>6</v>
      </c>
      <c r="F203" s="15">
        <v>42.73</v>
      </c>
      <c r="G203" s="15">
        <v>38.659999999999997</v>
      </c>
      <c r="H203" s="15">
        <v>34.6</v>
      </c>
      <c r="I203" s="14"/>
      <c r="J203" s="15">
        <v>52.32</v>
      </c>
      <c r="K203" s="15">
        <v>60.44</v>
      </c>
      <c r="L203" s="15">
        <v>73.599999999999994</v>
      </c>
      <c r="M203" s="54"/>
      <c r="N203" s="15">
        <v>64.956999515000007</v>
      </c>
      <c r="O203" s="15">
        <v>202.60737652</v>
      </c>
      <c r="P203" s="15" t="s">
        <v>13</v>
      </c>
      <c r="Q203" s="16" t="s">
        <v>16</v>
      </c>
      <c r="R203" s="37" t="s">
        <v>669</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294</v>
      </c>
      <c r="D204" s="17" t="s">
        <v>449</v>
      </c>
      <c r="E204" s="17">
        <v>2</v>
      </c>
      <c r="F204" s="14">
        <v>13.06</v>
      </c>
      <c r="G204" s="14">
        <v>12.44</v>
      </c>
      <c r="H204" s="14">
        <v>11.82</v>
      </c>
      <c r="I204" s="14"/>
      <c r="J204" s="14">
        <v>13.23</v>
      </c>
      <c r="K204" s="14">
        <v>14.46</v>
      </c>
      <c r="L204" s="14">
        <v>16.47</v>
      </c>
      <c r="M204" s="54"/>
      <c r="N204" s="14">
        <v>43.069164022999999</v>
      </c>
      <c r="O204" s="31">
        <v>1.1791903477999999</v>
      </c>
      <c r="P204" s="31" t="s">
        <v>13</v>
      </c>
      <c r="Q204" s="17" t="s">
        <v>13</v>
      </c>
      <c r="R204" s="38" t="s">
        <v>670</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294</v>
      </c>
      <c r="D205" s="16" t="s">
        <v>295</v>
      </c>
      <c r="E205" s="16">
        <v>3</v>
      </c>
      <c r="F205" s="15">
        <v>13.33</v>
      </c>
      <c r="G205" s="15">
        <v>12.64</v>
      </c>
      <c r="H205" s="15">
        <v>11.95</v>
      </c>
      <c r="I205" s="14"/>
      <c r="J205" s="15">
        <v>13.47</v>
      </c>
      <c r="K205" s="15">
        <v>14.84</v>
      </c>
      <c r="L205" s="15">
        <v>17.05</v>
      </c>
      <c r="M205" s="54"/>
      <c r="N205" s="15">
        <v>42.834317861000002</v>
      </c>
      <c r="O205" s="15">
        <v>2.2218745651999998</v>
      </c>
      <c r="P205" s="15" t="s">
        <v>13</v>
      </c>
      <c r="Q205" s="16" t="s">
        <v>13</v>
      </c>
      <c r="R205" s="37" t="s">
        <v>671</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294</v>
      </c>
      <c r="D206" s="17" t="s">
        <v>296</v>
      </c>
      <c r="E206" s="17">
        <v>0</v>
      </c>
      <c r="F206" s="14">
        <v>39.630000000000003</v>
      </c>
      <c r="G206" s="14">
        <v>37.590000000000003</v>
      </c>
      <c r="H206" s="14">
        <v>35.56</v>
      </c>
      <c r="I206" s="14"/>
      <c r="J206" s="14">
        <v>40.15</v>
      </c>
      <c r="K206" s="14">
        <v>44.21</v>
      </c>
      <c r="L206" s="14">
        <v>50.79</v>
      </c>
      <c r="M206" s="54"/>
      <c r="N206" s="14">
        <v>40.869540047999998</v>
      </c>
      <c r="O206" s="31">
        <v>72.045293608999998</v>
      </c>
      <c r="P206" s="31" t="s">
        <v>13</v>
      </c>
      <c r="Q206" s="17" t="s">
        <v>13</v>
      </c>
      <c r="R206" s="38" t="s">
        <v>672</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297</v>
      </c>
      <c r="D207" s="16" t="s">
        <v>298</v>
      </c>
      <c r="E207" s="16">
        <v>5</v>
      </c>
      <c r="F207" s="15">
        <v>256.49</v>
      </c>
      <c r="G207" s="15">
        <v>224.95</v>
      </c>
      <c r="H207" s="15">
        <v>193.41</v>
      </c>
      <c r="I207" s="14"/>
      <c r="J207" s="15">
        <v>259.60000000000002</v>
      </c>
      <c r="K207" s="15">
        <v>322.67</v>
      </c>
      <c r="L207" s="15">
        <v>424.74</v>
      </c>
      <c r="M207" s="54"/>
      <c r="N207" s="15">
        <v>44.919726412000003</v>
      </c>
      <c r="O207" s="15">
        <v>33.753247891000001</v>
      </c>
      <c r="P207" s="15" t="s">
        <v>16</v>
      </c>
      <c r="Q207" s="16" t="s">
        <v>13</v>
      </c>
      <c r="R207" s="37" t="s">
        <v>673</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299</v>
      </c>
      <c r="D208" s="17" t="s">
        <v>300</v>
      </c>
      <c r="E208" s="17">
        <v>0</v>
      </c>
      <c r="F208" s="14">
        <v>29.41</v>
      </c>
      <c r="G208" s="14">
        <v>27.47</v>
      </c>
      <c r="H208" s="14">
        <v>25.54</v>
      </c>
      <c r="I208" s="14"/>
      <c r="J208" s="14">
        <v>30.55</v>
      </c>
      <c r="K208" s="14">
        <v>34.409999999999997</v>
      </c>
      <c r="L208" s="14">
        <v>40.67</v>
      </c>
      <c r="M208" s="54"/>
      <c r="N208" s="14">
        <v>45.280072171999997</v>
      </c>
      <c r="O208" s="31">
        <v>5.8983141304000002</v>
      </c>
      <c r="P208" s="31" t="s">
        <v>13</v>
      </c>
      <c r="Q208" s="17" t="s">
        <v>13</v>
      </c>
      <c r="R208" s="38" t="s">
        <v>674</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301</v>
      </c>
      <c r="D209" s="16" t="s">
        <v>302</v>
      </c>
      <c r="E209" s="16">
        <v>0</v>
      </c>
      <c r="F209" s="15">
        <v>32.630000000000003</v>
      </c>
      <c r="G209" s="15">
        <v>29.83</v>
      </c>
      <c r="H209" s="15">
        <v>27.03</v>
      </c>
      <c r="I209" s="14"/>
      <c r="J209" s="15">
        <v>33.26</v>
      </c>
      <c r="K209" s="15">
        <v>38.85</v>
      </c>
      <c r="L209" s="15">
        <v>47.9</v>
      </c>
      <c r="M209" s="54"/>
      <c r="N209" s="15">
        <v>32.471237944000002</v>
      </c>
      <c r="O209" s="15">
        <v>175.97801039000001</v>
      </c>
      <c r="P209" s="15" t="s">
        <v>13</v>
      </c>
      <c r="Q209" s="16" t="s">
        <v>13</v>
      </c>
      <c r="R209" s="37" t="s">
        <v>675</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303</v>
      </c>
      <c r="D210" s="17" t="s">
        <v>304</v>
      </c>
      <c r="E210" s="17">
        <v>5</v>
      </c>
      <c r="F210" s="14">
        <v>29.87</v>
      </c>
      <c r="G210" s="14">
        <v>26.56</v>
      </c>
      <c r="H210" s="14">
        <v>23.25</v>
      </c>
      <c r="I210" s="14"/>
      <c r="J210" s="14">
        <v>30.38</v>
      </c>
      <c r="K210" s="14">
        <v>36.99</v>
      </c>
      <c r="L210" s="14">
        <v>47.69</v>
      </c>
      <c r="M210" s="54"/>
      <c r="N210" s="14">
        <v>41.600060630000002</v>
      </c>
      <c r="O210" s="31">
        <v>74.441906391000003</v>
      </c>
      <c r="P210" s="31" t="s">
        <v>16</v>
      </c>
      <c r="Q210" s="17" t="s">
        <v>13</v>
      </c>
      <c r="R210" s="38" t="s">
        <v>676</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305</v>
      </c>
      <c r="D211" s="16" t="s">
        <v>306</v>
      </c>
      <c r="E211" s="16">
        <v>2</v>
      </c>
      <c r="F211" s="15">
        <v>48.57</v>
      </c>
      <c r="G211" s="15">
        <v>41.43</v>
      </c>
      <c r="H211" s="15">
        <v>34.29</v>
      </c>
      <c r="I211" s="14"/>
      <c r="J211" s="15">
        <v>49.59</v>
      </c>
      <c r="K211" s="15">
        <v>63.86</v>
      </c>
      <c r="L211" s="15">
        <v>86.96</v>
      </c>
      <c r="M211" s="54"/>
      <c r="N211" s="15">
        <v>27.050166899000001</v>
      </c>
      <c r="O211" s="15">
        <v>65.422141596000003</v>
      </c>
      <c r="P211" s="15" t="s">
        <v>13</v>
      </c>
      <c r="Q211" s="16" t="s">
        <v>13</v>
      </c>
      <c r="R211" s="37" t="s">
        <v>677</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383</v>
      </c>
      <c r="D212" s="17" t="s">
        <v>384</v>
      </c>
      <c r="E212" s="17">
        <v>3</v>
      </c>
      <c r="F212" s="14">
        <v>171.27</v>
      </c>
      <c r="G212" s="14">
        <v>153.87</v>
      </c>
      <c r="H212" s="14">
        <v>136.47999999999999</v>
      </c>
      <c r="I212" s="14"/>
      <c r="J212" s="14">
        <v>173.69</v>
      </c>
      <c r="K212" s="14">
        <v>208.47</v>
      </c>
      <c r="L212" s="14">
        <v>264.76</v>
      </c>
      <c r="M212" s="54"/>
      <c r="N212" s="14">
        <v>39.947004112999998</v>
      </c>
      <c r="O212" s="31">
        <v>9.1164095474</v>
      </c>
      <c r="P212" s="31" t="s">
        <v>16</v>
      </c>
      <c r="Q212" s="17" t="s">
        <v>13</v>
      </c>
      <c r="R212" s="38" t="s">
        <v>678</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307</v>
      </c>
      <c r="D213" s="16" t="s">
        <v>308</v>
      </c>
      <c r="E213" s="16">
        <v>2</v>
      </c>
      <c r="F213" s="15">
        <v>19.23</v>
      </c>
      <c r="G213" s="15">
        <v>16.48</v>
      </c>
      <c r="H213" s="15">
        <v>13.73</v>
      </c>
      <c r="I213" s="14"/>
      <c r="J213" s="15">
        <v>19.68</v>
      </c>
      <c r="K213" s="15">
        <v>25.17</v>
      </c>
      <c r="L213" s="15">
        <v>34.07</v>
      </c>
      <c r="M213" s="54"/>
      <c r="N213" s="15">
        <v>21.542313333999999</v>
      </c>
      <c r="O213" s="15">
        <v>152.26863474000001</v>
      </c>
      <c r="P213" s="15" t="s">
        <v>13</v>
      </c>
      <c r="Q213" s="16" t="s">
        <v>13</v>
      </c>
      <c r="R213" s="37" t="s">
        <v>679</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309</v>
      </c>
      <c r="D214" s="17" t="s">
        <v>310</v>
      </c>
      <c r="E214" s="17">
        <v>4</v>
      </c>
      <c r="F214" s="14">
        <v>30.77</v>
      </c>
      <c r="G214" s="14">
        <v>27.62</v>
      </c>
      <c r="H214" s="14">
        <v>24.47</v>
      </c>
      <c r="I214" s="14"/>
      <c r="J214" s="14">
        <v>36.94</v>
      </c>
      <c r="K214" s="14">
        <v>43.23</v>
      </c>
      <c r="L214" s="14">
        <v>53.41</v>
      </c>
      <c r="M214" s="54"/>
      <c r="N214" s="14">
        <v>64.725363657000003</v>
      </c>
      <c r="O214" s="31">
        <v>116.47019691</v>
      </c>
      <c r="P214" s="31" t="s">
        <v>13</v>
      </c>
      <c r="Q214" s="17" t="s">
        <v>16</v>
      </c>
      <c r="R214" s="38" t="s">
        <v>680</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311</v>
      </c>
      <c r="D215" s="16" t="s">
        <v>312</v>
      </c>
      <c r="E215" s="16">
        <v>7</v>
      </c>
      <c r="F215" s="15">
        <v>14.29</v>
      </c>
      <c r="G215" s="15">
        <v>13.38</v>
      </c>
      <c r="H215" s="15">
        <v>12.48</v>
      </c>
      <c r="I215" s="14"/>
      <c r="J215" s="15">
        <v>16.63</v>
      </c>
      <c r="K215" s="15">
        <v>18.43</v>
      </c>
      <c r="L215" s="15">
        <v>21.34</v>
      </c>
      <c r="M215" s="54"/>
      <c r="N215" s="15">
        <v>57.373859533999997</v>
      </c>
      <c r="O215" s="15">
        <v>6.5311262174000007</v>
      </c>
      <c r="P215" s="15" t="s">
        <v>13</v>
      </c>
      <c r="Q215" s="16" t="s">
        <v>16</v>
      </c>
      <c r="R215" s="37" t="s">
        <v>681</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313</v>
      </c>
      <c r="D216" s="17" t="s">
        <v>314</v>
      </c>
      <c r="E216" s="17">
        <v>7</v>
      </c>
      <c r="F216" s="14">
        <v>15.58</v>
      </c>
      <c r="G216" s="14">
        <v>14.24</v>
      </c>
      <c r="H216" s="14">
        <v>12.91</v>
      </c>
      <c r="I216" s="14"/>
      <c r="J216" s="14">
        <v>16.5</v>
      </c>
      <c r="K216" s="14">
        <v>19.16</v>
      </c>
      <c r="L216" s="14">
        <v>23.47</v>
      </c>
      <c r="M216" s="54"/>
      <c r="N216" s="14">
        <v>54.608885905000001</v>
      </c>
      <c r="O216" s="31">
        <v>9.4802618696000014</v>
      </c>
      <c r="P216" s="31" t="s">
        <v>16</v>
      </c>
      <c r="Q216" s="17" t="s">
        <v>16</v>
      </c>
      <c r="R216" s="38" t="s">
        <v>682</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315</v>
      </c>
      <c r="D217" s="16" t="s">
        <v>316</v>
      </c>
      <c r="E217" s="16">
        <v>9</v>
      </c>
      <c r="F217" s="15">
        <v>32.75</v>
      </c>
      <c r="G217" s="15">
        <v>29.69</v>
      </c>
      <c r="H217" s="15">
        <v>26.64</v>
      </c>
      <c r="I217" s="14"/>
      <c r="J217" s="15">
        <v>33.39</v>
      </c>
      <c r="K217" s="15">
        <v>39.49</v>
      </c>
      <c r="L217" s="15">
        <v>49.37</v>
      </c>
      <c r="M217" s="54"/>
      <c r="N217" s="15">
        <v>68.177911649999999</v>
      </c>
      <c r="O217" s="15">
        <v>314.11341326000002</v>
      </c>
      <c r="P217" s="15" t="s">
        <v>16</v>
      </c>
      <c r="Q217" s="16" t="s">
        <v>16</v>
      </c>
      <c r="R217" s="37" t="s">
        <v>683</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317</v>
      </c>
      <c r="D218" s="17" t="s">
        <v>318</v>
      </c>
      <c r="E218" s="17">
        <v>6</v>
      </c>
      <c r="F218" s="14">
        <v>5.24</v>
      </c>
      <c r="G218" s="14">
        <v>4.49</v>
      </c>
      <c r="H218" s="14">
        <v>3.74</v>
      </c>
      <c r="I218" s="14"/>
      <c r="J218" s="14">
        <v>5.41</v>
      </c>
      <c r="K218" s="14">
        <v>6.9</v>
      </c>
      <c r="L218" s="14">
        <v>9.32</v>
      </c>
      <c r="M218" s="54"/>
      <c r="N218" s="14">
        <v>34.243616086999999</v>
      </c>
      <c r="O218" s="31">
        <v>4.5182934783000004</v>
      </c>
      <c r="P218" s="31" t="s">
        <v>16</v>
      </c>
      <c r="Q218" s="17" t="s">
        <v>13</v>
      </c>
      <c r="R218" s="38" t="s">
        <v>481</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319</v>
      </c>
      <c r="D219" s="16" t="s">
        <v>320</v>
      </c>
      <c r="E219" s="16">
        <v>9</v>
      </c>
      <c r="F219" s="15">
        <v>62.54</v>
      </c>
      <c r="G219" s="15">
        <v>59.74</v>
      </c>
      <c r="H219" s="15">
        <v>56.95</v>
      </c>
      <c r="I219" s="14"/>
      <c r="J219" s="15">
        <v>67.23</v>
      </c>
      <c r="K219" s="15">
        <v>72.81</v>
      </c>
      <c r="L219" s="15">
        <v>81.849999999999994</v>
      </c>
      <c r="M219" s="54"/>
      <c r="N219" s="15">
        <v>61.898021585000002</v>
      </c>
      <c r="O219" s="15">
        <v>6.7446124348000005</v>
      </c>
      <c r="P219" s="15" t="s">
        <v>16</v>
      </c>
      <c r="Q219" s="16" t="s">
        <v>16</v>
      </c>
      <c r="R219" s="37" t="s">
        <v>684</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321</v>
      </c>
      <c r="D220" s="17" t="s">
        <v>351</v>
      </c>
      <c r="E220" s="17">
        <v>0</v>
      </c>
      <c r="F220" s="14">
        <v>6.41</v>
      </c>
      <c r="G220" s="14">
        <v>5</v>
      </c>
      <c r="H220" s="14">
        <v>3.6</v>
      </c>
      <c r="I220" s="14"/>
      <c r="J220" s="14">
        <v>6.71</v>
      </c>
      <c r="K220" s="14">
        <v>9.51</v>
      </c>
      <c r="L220" s="14">
        <v>14.05</v>
      </c>
      <c r="M220" s="54"/>
      <c r="N220" s="14">
        <v>22.907764132000001</v>
      </c>
      <c r="O220" s="31">
        <v>3.2229898261000001</v>
      </c>
      <c r="P220" s="31" t="s">
        <v>13</v>
      </c>
      <c r="Q220" s="17" t="s">
        <v>13</v>
      </c>
      <c r="R220" s="38" t="s">
        <v>685</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321</v>
      </c>
      <c r="D221" s="16" t="s">
        <v>322</v>
      </c>
      <c r="E221" s="16">
        <v>3</v>
      </c>
      <c r="F221" s="15">
        <v>7.29</v>
      </c>
      <c r="G221" s="15">
        <v>5.55</v>
      </c>
      <c r="H221" s="15">
        <v>3.82</v>
      </c>
      <c r="I221" s="14"/>
      <c r="J221" s="15">
        <v>7.65</v>
      </c>
      <c r="K221" s="15">
        <v>11.11</v>
      </c>
      <c r="L221" s="15">
        <v>16.71</v>
      </c>
      <c r="M221" s="54"/>
      <c r="N221" s="15">
        <v>24.868860528999999</v>
      </c>
      <c r="O221" s="15">
        <v>87.139381608999997</v>
      </c>
      <c r="P221" s="15" t="s">
        <v>16</v>
      </c>
      <c r="Q221" s="16" t="s">
        <v>13</v>
      </c>
      <c r="R221" s="37" t="s">
        <v>686</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323</v>
      </c>
      <c r="D222" s="17" t="s">
        <v>324</v>
      </c>
      <c r="E222" s="17">
        <v>10</v>
      </c>
      <c r="F222" s="14">
        <v>75.239999999999995</v>
      </c>
      <c r="G222" s="14">
        <v>69.62</v>
      </c>
      <c r="H222" s="14">
        <v>64</v>
      </c>
      <c r="I222" s="14"/>
      <c r="J222" s="14">
        <v>89.75</v>
      </c>
      <c r="K222" s="14">
        <v>100.98</v>
      </c>
      <c r="L222" s="14">
        <v>119.16</v>
      </c>
      <c r="M222" s="54"/>
      <c r="N222" s="14">
        <v>57.627394955</v>
      </c>
      <c r="O222" s="31">
        <v>1138.2882054000002</v>
      </c>
      <c r="P222" s="31" t="s">
        <v>16</v>
      </c>
      <c r="Q222" s="17" t="s">
        <v>16</v>
      </c>
      <c r="R222" s="38" t="s">
        <v>687</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325</v>
      </c>
      <c r="D223" s="16" t="s">
        <v>326</v>
      </c>
      <c r="E223" s="16">
        <v>6</v>
      </c>
      <c r="F223" s="15">
        <v>17.28</v>
      </c>
      <c r="G223" s="15">
        <v>15.91</v>
      </c>
      <c r="H223" s="15">
        <v>14.54</v>
      </c>
      <c r="I223" s="14"/>
      <c r="J223" s="15">
        <v>20.94</v>
      </c>
      <c r="K223" s="15">
        <v>23.67</v>
      </c>
      <c r="L223" s="15">
        <v>28.09</v>
      </c>
      <c r="M223" s="54"/>
      <c r="N223" s="15">
        <v>65.369370309000004</v>
      </c>
      <c r="O223" s="15">
        <v>3.4260189130000001</v>
      </c>
      <c r="P223" s="15" t="s">
        <v>13</v>
      </c>
      <c r="Q223" s="16" t="s">
        <v>16</v>
      </c>
      <c r="R223" s="37" t="s">
        <v>688</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327</v>
      </c>
      <c r="D224" s="17" t="s">
        <v>328</v>
      </c>
      <c r="E224" s="17">
        <v>4</v>
      </c>
      <c r="F224" s="14">
        <v>3.33</v>
      </c>
      <c r="G224" s="14">
        <v>2.72</v>
      </c>
      <c r="H224" s="14">
        <v>2.11</v>
      </c>
      <c r="I224" s="14"/>
      <c r="J224" s="14">
        <v>4.6399999999999997</v>
      </c>
      <c r="K224" s="14">
        <v>5.85</v>
      </c>
      <c r="L224" s="14">
        <v>7.81</v>
      </c>
      <c r="M224" s="54"/>
      <c r="N224" s="14">
        <v>64.578547671999999</v>
      </c>
      <c r="O224" s="31">
        <v>32.571754521999999</v>
      </c>
      <c r="P224" s="31" t="s">
        <v>13</v>
      </c>
      <c r="Q224" s="17" t="s">
        <v>16</v>
      </c>
      <c r="R224" s="38" t="s">
        <v>689</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329</v>
      </c>
      <c r="D225" s="16" t="s">
        <v>330</v>
      </c>
      <c r="E225" s="16">
        <v>9</v>
      </c>
      <c r="F225" s="15">
        <v>35.4</v>
      </c>
      <c r="G225" s="15">
        <v>32.630000000000003</v>
      </c>
      <c r="H225" s="15">
        <v>29.87</v>
      </c>
      <c r="I225" s="14"/>
      <c r="J225" s="15">
        <v>36.08</v>
      </c>
      <c r="K225" s="15">
        <v>41.6</v>
      </c>
      <c r="L225" s="15">
        <v>50.54</v>
      </c>
      <c r="M225" s="54"/>
      <c r="N225" s="15">
        <v>70.125269697999997</v>
      </c>
      <c r="O225" s="15">
        <v>283.94083877999998</v>
      </c>
      <c r="P225" s="15" t="s">
        <v>16</v>
      </c>
      <c r="Q225" s="16" t="s">
        <v>16</v>
      </c>
      <c r="R225" s="37" t="s">
        <v>690</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331</v>
      </c>
      <c r="D226" s="17" t="s">
        <v>332</v>
      </c>
      <c r="E226" s="17">
        <v>6</v>
      </c>
      <c r="F226" s="14">
        <v>12.51</v>
      </c>
      <c r="G226" s="14">
        <v>11.33</v>
      </c>
      <c r="H226" s="14">
        <v>10.15</v>
      </c>
      <c r="I226" s="14"/>
      <c r="J226" s="14">
        <v>15.56</v>
      </c>
      <c r="K226" s="14">
        <v>17.91</v>
      </c>
      <c r="L226" s="14">
        <v>21.72</v>
      </c>
      <c r="M226" s="54"/>
      <c r="N226" s="14">
        <v>62.075598982999999</v>
      </c>
      <c r="O226" s="31">
        <v>5.5499466087</v>
      </c>
      <c r="P226" s="31" t="s">
        <v>13</v>
      </c>
      <c r="Q226" s="17" t="s">
        <v>16</v>
      </c>
      <c r="R226" s="38" t="s">
        <v>691</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333</v>
      </c>
      <c r="D227" s="16" t="s">
        <v>334</v>
      </c>
      <c r="E227" s="16">
        <v>3</v>
      </c>
      <c r="F227" s="15">
        <v>21.95</v>
      </c>
      <c r="G227" s="15">
        <v>19.239999999999998</v>
      </c>
      <c r="H227" s="15">
        <v>16.54</v>
      </c>
      <c r="I227" s="14"/>
      <c r="J227" s="15">
        <v>22.3</v>
      </c>
      <c r="K227" s="15">
        <v>27.7</v>
      </c>
      <c r="L227" s="15">
        <v>36.450000000000003</v>
      </c>
      <c r="M227" s="54"/>
      <c r="N227" s="15">
        <v>48.776758461999997</v>
      </c>
      <c r="O227" s="15">
        <v>59.358080869999995</v>
      </c>
      <c r="P227" s="15" t="s">
        <v>13</v>
      </c>
      <c r="Q227" s="16" t="s">
        <v>13</v>
      </c>
      <c r="R227" s="37" t="s">
        <v>692</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335</v>
      </c>
      <c r="D228" s="17" t="s">
        <v>336</v>
      </c>
      <c r="E228" s="17">
        <v>0</v>
      </c>
      <c r="F228" s="14">
        <v>13.92</v>
      </c>
      <c r="G228" s="14">
        <v>12.58</v>
      </c>
      <c r="H228" s="14">
        <v>11.24</v>
      </c>
      <c r="I228" s="14"/>
      <c r="J228" s="14">
        <v>14.17</v>
      </c>
      <c r="K228" s="14">
        <v>16.84</v>
      </c>
      <c r="L228" s="14">
        <v>21.17</v>
      </c>
      <c r="M228" s="54"/>
      <c r="N228" s="14">
        <v>40.892614633000001</v>
      </c>
      <c r="O228" s="31">
        <v>12.632185347</v>
      </c>
      <c r="P228" s="31" t="s">
        <v>13</v>
      </c>
      <c r="Q228" s="17" t="s">
        <v>13</v>
      </c>
      <c r="R228" s="38" t="s">
        <v>693</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337</v>
      </c>
      <c r="D229" s="16" t="s">
        <v>338</v>
      </c>
      <c r="E229" s="16">
        <v>9</v>
      </c>
      <c r="F229" s="15">
        <v>46.91</v>
      </c>
      <c r="G229" s="15">
        <v>43.19</v>
      </c>
      <c r="H229" s="15">
        <v>39.479999999999997</v>
      </c>
      <c r="I229" s="14"/>
      <c r="J229" s="15">
        <v>53.21</v>
      </c>
      <c r="K229" s="15">
        <v>60.63</v>
      </c>
      <c r="L229" s="15">
        <v>72.66</v>
      </c>
      <c r="M229" s="54"/>
      <c r="N229" s="15">
        <v>61.755967472999998</v>
      </c>
      <c r="O229" s="15">
        <v>369.70733464999995</v>
      </c>
      <c r="P229" s="15" t="s">
        <v>16</v>
      </c>
      <c r="Q229" s="16" t="s">
        <v>16</v>
      </c>
      <c r="R229" s="37" t="s">
        <v>694</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432</v>
      </c>
      <c r="D230" s="17" t="s">
        <v>433</v>
      </c>
      <c r="E230" s="17">
        <v>9</v>
      </c>
      <c r="F230" s="14">
        <v>2762.78</v>
      </c>
      <c r="G230" s="14">
        <v>1895.96</v>
      </c>
      <c r="H230" s="14">
        <v>1029.1500000000001</v>
      </c>
      <c r="I230" s="14"/>
      <c r="J230" s="14">
        <v>4120</v>
      </c>
      <c r="K230" s="14">
        <v>5853.62</v>
      </c>
      <c r="L230" s="14">
        <v>8658.85</v>
      </c>
      <c r="M230" s="54"/>
      <c r="N230" s="14">
        <v>53.487185846000003</v>
      </c>
      <c r="O230" s="31">
        <v>5.2472142347999995</v>
      </c>
      <c r="P230" s="31" t="s">
        <v>16</v>
      </c>
      <c r="Q230" s="17" t="s">
        <v>16</v>
      </c>
      <c r="R230" s="38" t="s">
        <v>695</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339</v>
      </c>
      <c r="D231" s="16" t="s">
        <v>340</v>
      </c>
      <c r="E231" s="16">
        <v>7</v>
      </c>
      <c r="F231" s="15">
        <v>7.76</v>
      </c>
      <c r="G231" s="15">
        <v>7.13</v>
      </c>
      <c r="H231" s="15">
        <v>6.5</v>
      </c>
      <c r="I231" s="14"/>
      <c r="J231" s="15">
        <v>9.36</v>
      </c>
      <c r="K231" s="15">
        <v>10.61</v>
      </c>
      <c r="L231" s="15">
        <v>12.65</v>
      </c>
      <c r="M231" s="54"/>
      <c r="N231" s="15">
        <v>59.038004149999999</v>
      </c>
      <c r="O231" s="15">
        <v>1.9839167391000001</v>
      </c>
      <c r="P231" s="15" t="s">
        <v>13</v>
      </c>
      <c r="Q231" s="16" t="s">
        <v>16</v>
      </c>
      <c r="R231" s="37" t="s">
        <v>696</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341</v>
      </c>
      <c r="D232" s="17" t="s">
        <v>342</v>
      </c>
      <c r="E232" s="17">
        <v>6</v>
      </c>
      <c r="F232" s="14" t="s">
        <v>29</v>
      </c>
      <c r="G232" s="14" t="s">
        <v>29</v>
      </c>
      <c r="H232" s="14" t="s">
        <v>29</v>
      </c>
      <c r="I232" s="14"/>
      <c r="J232" s="14" t="s">
        <v>29</v>
      </c>
      <c r="K232" s="14" t="s">
        <v>29</v>
      </c>
      <c r="L232" s="14" t="s">
        <v>29</v>
      </c>
      <c r="M232" s="54"/>
      <c r="N232" s="14" t="s">
        <v>29</v>
      </c>
      <c r="O232" s="31" t="s">
        <v>29</v>
      </c>
      <c r="P232" s="31" t="s">
        <v>29</v>
      </c>
      <c r="Q232" s="17" t="s">
        <v>29</v>
      </c>
      <c r="R232" s="38" t="s">
        <v>30</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343</v>
      </c>
      <c r="D233" s="16" t="s">
        <v>344</v>
      </c>
      <c r="E233" s="16">
        <v>1</v>
      </c>
      <c r="F233" s="15">
        <v>8.24</v>
      </c>
      <c r="G233" s="15">
        <v>6.61</v>
      </c>
      <c r="H233" s="15">
        <v>4.9800000000000004</v>
      </c>
      <c r="I233" s="14"/>
      <c r="J233" s="15">
        <v>8.52</v>
      </c>
      <c r="K233" s="15">
        <v>11.77</v>
      </c>
      <c r="L233" s="15">
        <v>17.03</v>
      </c>
      <c r="M233" s="54"/>
      <c r="N233" s="15">
        <v>49.557279465999997</v>
      </c>
      <c r="O233" s="15">
        <v>28.150902173999999</v>
      </c>
      <c r="P233" s="15" t="s">
        <v>13</v>
      </c>
      <c r="Q233" s="16" t="s">
        <v>13</v>
      </c>
      <c r="R233" s="37" t="s">
        <v>697</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698</v>
      </c>
      <c r="D234" s="17" t="s">
        <v>699</v>
      </c>
      <c r="E234" s="17">
        <v>3</v>
      </c>
      <c r="F234" s="14">
        <v>95.22</v>
      </c>
      <c r="G234" s="14">
        <v>93.03</v>
      </c>
      <c r="H234" s="14">
        <v>90.84</v>
      </c>
      <c r="I234" s="14"/>
      <c r="J234" s="14">
        <v>98</v>
      </c>
      <c r="K234" s="14">
        <v>102.37</v>
      </c>
      <c r="L234" s="14">
        <v>109.45</v>
      </c>
      <c r="M234" s="54"/>
      <c r="N234" s="14">
        <v>43.859544425999999</v>
      </c>
      <c r="O234" s="31">
        <v>1.1089725157000001</v>
      </c>
      <c r="P234" s="31" t="s">
        <v>13</v>
      </c>
      <c r="Q234" s="17" t="s">
        <v>13</v>
      </c>
      <c r="R234" s="38" t="s">
        <v>700</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701</v>
      </c>
      <c r="D235" s="16" t="s">
        <v>702</v>
      </c>
      <c r="E235" s="16">
        <v>10</v>
      </c>
      <c r="F235" s="15">
        <v>135.55000000000001</v>
      </c>
      <c r="G235" s="15">
        <v>127.24</v>
      </c>
      <c r="H235" s="15">
        <v>118.93</v>
      </c>
      <c r="I235" s="14"/>
      <c r="J235" s="15">
        <v>151.5</v>
      </c>
      <c r="K235" s="15">
        <v>168.11</v>
      </c>
      <c r="L235" s="15">
        <v>195</v>
      </c>
      <c r="M235" s="54"/>
      <c r="N235" s="15">
        <v>55.436303045000002</v>
      </c>
      <c r="O235" s="15">
        <v>3.18987379</v>
      </c>
      <c r="P235" s="15" t="s">
        <v>16</v>
      </c>
      <c r="Q235" s="16" t="s">
        <v>16</v>
      </c>
      <c r="R235" s="37" t="s">
        <v>703</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468</v>
      </c>
      <c r="D236" s="17" t="s">
        <v>469</v>
      </c>
      <c r="E236" s="17">
        <v>9</v>
      </c>
      <c r="F236" s="14">
        <v>182.17</v>
      </c>
      <c r="G236" s="14">
        <v>172.23</v>
      </c>
      <c r="H236" s="14">
        <v>162.30000000000001</v>
      </c>
      <c r="I236" s="14"/>
      <c r="J236" s="14">
        <v>203.69</v>
      </c>
      <c r="K236" s="14">
        <v>223.55</v>
      </c>
      <c r="L236" s="14">
        <v>255.7</v>
      </c>
      <c r="M236" s="54"/>
      <c r="N236" s="14">
        <v>60.202660956000003</v>
      </c>
      <c r="O236" s="31">
        <v>10.940873508999999</v>
      </c>
      <c r="P236" s="31" t="s">
        <v>16</v>
      </c>
      <c r="Q236" s="17" t="s">
        <v>16</v>
      </c>
      <c r="R236" s="38" t="s">
        <v>704</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705</v>
      </c>
      <c r="D237" s="16" t="s">
        <v>706</v>
      </c>
      <c r="E237" s="16">
        <v>0</v>
      </c>
      <c r="F237" s="15">
        <v>37.4</v>
      </c>
      <c r="G237" s="15">
        <v>33.93</v>
      </c>
      <c r="H237" s="15">
        <v>30.46</v>
      </c>
      <c r="I237" s="14"/>
      <c r="J237" s="15">
        <v>38.19</v>
      </c>
      <c r="K237" s="15">
        <v>45.12</v>
      </c>
      <c r="L237" s="15">
        <v>56.35</v>
      </c>
      <c r="M237" s="54"/>
      <c r="N237" s="15">
        <v>42.302903444999998</v>
      </c>
      <c r="O237" s="15">
        <v>1.8582294082999999</v>
      </c>
      <c r="P237" s="15" t="s">
        <v>13</v>
      </c>
      <c r="Q237" s="16" t="s">
        <v>13</v>
      </c>
      <c r="R237" s="37" t="s">
        <v>707</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368</v>
      </c>
      <c r="D238" s="17" t="s">
        <v>345</v>
      </c>
      <c r="E238" s="17">
        <v>0</v>
      </c>
      <c r="F238" s="14">
        <v>71.5</v>
      </c>
      <c r="G238" s="14">
        <v>63.92</v>
      </c>
      <c r="H238" s="14">
        <v>56.35</v>
      </c>
      <c r="I238" s="14"/>
      <c r="J238" s="14">
        <v>73.5</v>
      </c>
      <c r="K238" s="14">
        <v>88.64</v>
      </c>
      <c r="L238" s="14">
        <v>113.14</v>
      </c>
      <c r="M238" s="54"/>
      <c r="N238" s="14">
        <v>37.881497684000003</v>
      </c>
      <c r="O238" s="31">
        <v>7.3665759391000005</v>
      </c>
      <c r="P238" s="31" t="s">
        <v>13</v>
      </c>
      <c r="Q238" s="17" t="s">
        <v>13</v>
      </c>
      <c r="R238" s="38" t="s">
        <v>708</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369</v>
      </c>
      <c r="D239" s="16" t="s">
        <v>346</v>
      </c>
      <c r="E239" s="16">
        <v>4</v>
      </c>
      <c r="F239" s="15">
        <v>27.26</v>
      </c>
      <c r="G239" s="15">
        <v>23.32</v>
      </c>
      <c r="H239" s="15">
        <v>19.38</v>
      </c>
      <c r="I239" s="14"/>
      <c r="J239" s="15">
        <v>35.56</v>
      </c>
      <c r="K239" s="15">
        <v>43.43</v>
      </c>
      <c r="L239" s="15">
        <v>56.17</v>
      </c>
      <c r="M239" s="54"/>
      <c r="N239" s="15">
        <v>49.197884330999997</v>
      </c>
      <c r="O239" s="15">
        <v>4.4367982156999997</v>
      </c>
      <c r="P239" s="15" t="s">
        <v>13</v>
      </c>
      <c r="Q239" s="16" t="s">
        <v>16</v>
      </c>
      <c r="R239" s="37" t="s">
        <v>709</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370</v>
      </c>
      <c r="D240" s="17" t="s">
        <v>371</v>
      </c>
      <c r="E240" s="17">
        <v>1</v>
      </c>
      <c r="F240" s="14">
        <v>41.3</v>
      </c>
      <c r="G240" s="14">
        <v>36.909999999999997</v>
      </c>
      <c r="H240" s="14">
        <v>32.520000000000003</v>
      </c>
      <c r="I240" s="14"/>
      <c r="J240" s="14">
        <v>41.74</v>
      </c>
      <c r="K240" s="14">
        <v>50.51</v>
      </c>
      <c r="L240" s="14">
        <v>64.709999999999994</v>
      </c>
      <c r="M240" s="54"/>
      <c r="N240" s="14">
        <v>43.190796116000001</v>
      </c>
      <c r="O240" s="31">
        <v>8.9269374626000015</v>
      </c>
      <c r="P240" s="31" t="s">
        <v>13</v>
      </c>
      <c r="Q240" s="17" t="s">
        <v>13</v>
      </c>
      <c r="R240" s="38" t="s">
        <v>710</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434</v>
      </c>
      <c r="D241" s="16" t="s">
        <v>435</v>
      </c>
      <c r="E241" s="16">
        <v>5</v>
      </c>
      <c r="F241" s="15">
        <v>33.700000000000003</v>
      </c>
      <c r="G241" s="15">
        <v>27.41</v>
      </c>
      <c r="H241" s="15">
        <v>21.12</v>
      </c>
      <c r="I241" s="14"/>
      <c r="J241" s="15">
        <v>34.21</v>
      </c>
      <c r="K241" s="15">
        <v>46.78</v>
      </c>
      <c r="L241" s="15">
        <v>67.12</v>
      </c>
      <c r="M241" s="54"/>
      <c r="N241" s="15">
        <v>39.444602617999998</v>
      </c>
      <c r="O241" s="15">
        <v>3.2846708852000002</v>
      </c>
      <c r="P241" s="15" t="s">
        <v>16</v>
      </c>
      <c r="Q241" s="16" t="s">
        <v>13</v>
      </c>
      <c r="R241" s="37" t="s">
        <v>711</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347</v>
      </c>
      <c r="D242" s="17" t="s">
        <v>348</v>
      </c>
      <c r="E242" s="17">
        <v>6</v>
      </c>
      <c r="F242" s="14">
        <v>142.30000000000001</v>
      </c>
      <c r="G242" s="14">
        <v>135.58000000000001</v>
      </c>
      <c r="H242" s="14">
        <v>128.87</v>
      </c>
      <c r="I242" s="14"/>
      <c r="J242" s="14">
        <v>143.19999999999999</v>
      </c>
      <c r="K242" s="14">
        <v>156.62</v>
      </c>
      <c r="L242" s="14">
        <v>178.34</v>
      </c>
      <c r="M242" s="54"/>
      <c r="N242" s="14">
        <v>49.274034366000002</v>
      </c>
      <c r="O242" s="31">
        <v>5.2563308212999997</v>
      </c>
      <c r="P242" s="31" t="s">
        <v>16</v>
      </c>
      <c r="Q242" s="17" t="s">
        <v>13</v>
      </c>
      <c r="R242" s="38" t="s">
        <v>712</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713</v>
      </c>
      <c r="D243" s="16" t="s">
        <v>714</v>
      </c>
      <c r="E243" s="16">
        <v>6</v>
      </c>
      <c r="F243" s="15">
        <v>122.18</v>
      </c>
      <c r="G243" s="15">
        <v>114</v>
      </c>
      <c r="H243" s="15">
        <v>105.82</v>
      </c>
      <c r="I243" s="14"/>
      <c r="J243" s="15">
        <v>124.17</v>
      </c>
      <c r="K243" s="15">
        <v>140.52000000000001</v>
      </c>
      <c r="L243" s="15">
        <v>166.98</v>
      </c>
      <c r="M243" s="54"/>
      <c r="N243" s="15">
        <v>49.039245883</v>
      </c>
      <c r="O243" s="15">
        <v>3.3416081370000001</v>
      </c>
      <c r="P243" s="15" t="s">
        <v>16</v>
      </c>
      <c r="Q243" s="16" t="s">
        <v>13</v>
      </c>
      <c r="R243" s="37" t="s">
        <v>715</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372</v>
      </c>
      <c r="D244" s="17" t="s">
        <v>349</v>
      </c>
      <c r="E244" s="17">
        <v>9</v>
      </c>
      <c r="F244" s="14">
        <v>174.48</v>
      </c>
      <c r="G244" s="14">
        <v>164.86</v>
      </c>
      <c r="H244" s="14">
        <v>155.24</v>
      </c>
      <c r="I244" s="14"/>
      <c r="J244" s="14">
        <v>195.73</v>
      </c>
      <c r="K244" s="14">
        <v>214.96</v>
      </c>
      <c r="L244" s="14">
        <v>246.08</v>
      </c>
      <c r="M244" s="54"/>
      <c r="N244" s="14">
        <v>59.497859212000002</v>
      </c>
      <c r="O244" s="31">
        <v>418.84265976</v>
      </c>
      <c r="P244" s="31" t="s">
        <v>16</v>
      </c>
      <c r="Q244" s="17" t="s">
        <v>16</v>
      </c>
      <c r="R244" s="38" t="s">
        <v>716</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482</v>
      </c>
      <c r="D245" s="16" t="s">
        <v>483</v>
      </c>
      <c r="E245" s="16">
        <v>8</v>
      </c>
      <c r="F245" s="15">
        <v>94.6</v>
      </c>
      <c r="G245" s="15">
        <v>89.88</v>
      </c>
      <c r="H245" s="15">
        <v>85.17</v>
      </c>
      <c r="I245" s="14"/>
      <c r="J245" s="15">
        <v>98.32</v>
      </c>
      <c r="K245" s="15">
        <v>107.74</v>
      </c>
      <c r="L245" s="15">
        <v>122.99</v>
      </c>
      <c r="M245" s="54"/>
      <c r="N245" s="15">
        <v>55.020823661000001</v>
      </c>
      <c r="O245" s="15">
        <v>1.8584980095999999</v>
      </c>
      <c r="P245" s="15" t="s">
        <v>16</v>
      </c>
      <c r="Q245" s="16" t="s">
        <v>16</v>
      </c>
      <c r="R245" s="37" t="s">
        <v>717</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718</v>
      </c>
      <c r="D246" s="17" t="s">
        <v>719</v>
      </c>
      <c r="E246" s="17">
        <v>1</v>
      </c>
      <c r="F246" s="14">
        <v>96.17</v>
      </c>
      <c r="G246" s="14">
        <v>89.65</v>
      </c>
      <c r="H246" s="14">
        <v>83.13</v>
      </c>
      <c r="I246" s="14"/>
      <c r="J246" s="14">
        <v>96.9</v>
      </c>
      <c r="K246" s="14">
        <v>109.93</v>
      </c>
      <c r="L246" s="14">
        <v>131.03</v>
      </c>
      <c r="M246" s="54"/>
      <c r="N246" s="14">
        <v>44.308620646000001</v>
      </c>
      <c r="O246" s="31">
        <v>14.764346256000001</v>
      </c>
      <c r="P246" s="31" t="s">
        <v>13</v>
      </c>
      <c r="Q246" s="17" t="s">
        <v>13</v>
      </c>
      <c r="R246" s="38" t="s">
        <v>720</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721</v>
      </c>
      <c r="D247" s="16" t="s">
        <v>722</v>
      </c>
      <c r="E247" s="16">
        <v>5</v>
      </c>
      <c r="F247" s="15">
        <v>79.209999999999994</v>
      </c>
      <c r="G247" s="15">
        <v>74.06</v>
      </c>
      <c r="H247" s="15">
        <v>68.91</v>
      </c>
      <c r="I247" s="14"/>
      <c r="J247" s="15">
        <v>79.510000000000005</v>
      </c>
      <c r="K247" s="15">
        <v>89.8</v>
      </c>
      <c r="L247" s="15">
        <v>106.47</v>
      </c>
      <c r="M247" s="54"/>
      <c r="N247" s="15">
        <v>52.487971971999997</v>
      </c>
      <c r="O247" s="15">
        <v>2.5946013042999998</v>
      </c>
      <c r="P247" s="15" t="s">
        <v>16</v>
      </c>
      <c r="Q247" s="16" t="s">
        <v>13</v>
      </c>
      <c r="R247" s="37" t="s">
        <v>723</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451</v>
      </c>
      <c r="D248" s="17" t="s">
        <v>457</v>
      </c>
      <c r="E248" s="17">
        <v>3</v>
      </c>
      <c r="F248" s="14">
        <v>54.05</v>
      </c>
      <c r="G248" s="14">
        <v>49.42</v>
      </c>
      <c r="H248" s="14">
        <v>44.8</v>
      </c>
      <c r="I248" s="14"/>
      <c r="J248" s="14">
        <v>54.49</v>
      </c>
      <c r="K248" s="14">
        <v>63.73</v>
      </c>
      <c r="L248" s="14">
        <v>78.69</v>
      </c>
      <c r="M248" s="54"/>
      <c r="N248" s="14">
        <v>47.781460467000002</v>
      </c>
      <c r="O248" s="31">
        <v>1.315130457</v>
      </c>
      <c r="P248" s="31" t="s">
        <v>16</v>
      </c>
      <c r="Q248" s="17" t="s">
        <v>13</v>
      </c>
      <c r="R248" s="38" t="s">
        <v>724</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725</v>
      </c>
      <c r="D249" s="16" t="s">
        <v>726</v>
      </c>
      <c r="E249" s="16">
        <v>4</v>
      </c>
      <c r="F249" s="15">
        <v>58.35</v>
      </c>
      <c r="G249" s="15">
        <v>55.3</v>
      </c>
      <c r="H249" s="15">
        <v>52.26</v>
      </c>
      <c r="I249" s="14"/>
      <c r="J249" s="15">
        <v>58.79</v>
      </c>
      <c r="K249" s="15">
        <v>64.87</v>
      </c>
      <c r="L249" s="15">
        <v>74.73</v>
      </c>
      <c r="M249" s="54"/>
      <c r="N249" s="15">
        <v>51.007170547000001</v>
      </c>
      <c r="O249" s="15">
        <v>1.1012835142999999</v>
      </c>
      <c r="P249" s="15" t="s">
        <v>16</v>
      </c>
      <c r="Q249" s="16" t="s">
        <v>13</v>
      </c>
      <c r="R249" s="37" t="s">
        <v>727</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470</v>
      </c>
      <c r="D250" s="17" t="s">
        <v>471</v>
      </c>
      <c r="E250" s="17">
        <v>3</v>
      </c>
      <c r="F250" s="14">
        <v>99.6</v>
      </c>
      <c r="G250" s="14">
        <v>77.83</v>
      </c>
      <c r="H250" s="14">
        <v>56.06</v>
      </c>
      <c r="I250" s="14"/>
      <c r="J250" s="14">
        <v>101.84</v>
      </c>
      <c r="K250" s="14">
        <v>145.37</v>
      </c>
      <c r="L250" s="14">
        <v>215.81</v>
      </c>
      <c r="M250" s="54"/>
      <c r="N250" s="14">
        <v>40.199663501000003</v>
      </c>
      <c r="O250" s="31">
        <v>3.0770047187</v>
      </c>
      <c r="P250" s="31" t="s">
        <v>16</v>
      </c>
      <c r="Q250" s="17" t="s">
        <v>13</v>
      </c>
      <c r="R250" s="38" t="s">
        <v>728</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393</v>
      </c>
      <c r="D251" s="16" t="s">
        <v>394</v>
      </c>
      <c r="E251" s="16">
        <v>6</v>
      </c>
      <c r="F251" s="15">
        <v>425.78</v>
      </c>
      <c r="G251" s="15">
        <v>404.74</v>
      </c>
      <c r="H251" s="15">
        <v>383.7</v>
      </c>
      <c r="I251" s="14"/>
      <c r="J251" s="15">
        <v>429.55</v>
      </c>
      <c r="K251" s="15">
        <v>471.62</v>
      </c>
      <c r="L251" s="15">
        <v>539.71</v>
      </c>
      <c r="M251" s="54"/>
      <c r="N251" s="15">
        <v>49.452438211</v>
      </c>
      <c r="O251" s="15">
        <v>49.879015210999995</v>
      </c>
      <c r="P251" s="15" t="s">
        <v>16</v>
      </c>
      <c r="Q251" s="16" t="s">
        <v>13</v>
      </c>
      <c r="R251" s="37" t="s">
        <v>729</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452</v>
      </c>
      <c r="D252" s="17" t="s">
        <v>458</v>
      </c>
      <c r="E252" s="17">
        <v>0</v>
      </c>
      <c r="F252" s="14">
        <v>87.6</v>
      </c>
      <c r="G252" s="14">
        <v>72.78</v>
      </c>
      <c r="H252" s="14">
        <v>57.97</v>
      </c>
      <c r="I252" s="14"/>
      <c r="J252" s="14">
        <v>90.1</v>
      </c>
      <c r="K252" s="14">
        <v>119.72</v>
      </c>
      <c r="L252" s="14">
        <v>167.65</v>
      </c>
      <c r="M252" s="54"/>
      <c r="N252" s="14">
        <v>43.490554748000001</v>
      </c>
      <c r="O252" s="31">
        <v>2.9326140547999997</v>
      </c>
      <c r="P252" s="31" t="s">
        <v>13</v>
      </c>
      <c r="Q252" s="17" t="s">
        <v>13</v>
      </c>
      <c r="R252" s="38" t="s">
        <v>730</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395</v>
      </c>
      <c r="D253" s="16" t="s">
        <v>396</v>
      </c>
      <c r="E253" s="16">
        <v>1</v>
      </c>
      <c r="F253" s="15">
        <v>107.15</v>
      </c>
      <c r="G253" s="15">
        <v>100.14</v>
      </c>
      <c r="H253" s="15">
        <v>93.14</v>
      </c>
      <c r="I253" s="14"/>
      <c r="J253" s="15">
        <v>107.97</v>
      </c>
      <c r="K253" s="15">
        <v>121.97</v>
      </c>
      <c r="L253" s="15">
        <v>144.63</v>
      </c>
      <c r="M253" s="54"/>
      <c r="N253" s="15">
        <v>50.810464733000003</v>
      </c>
      <c r="O253" s="15">
        <v>150.36855545</v>
      </c>
      <c r="P253" s="15" t="s">
        <v>13</v>
      </c>
      <c r="Q253" s="16" t="s">
        <v>13</v>
      </c>
      <c r="R253" s="37" t="s">
        <v>731</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397</v>
      </c>
      <c r="D254" s="17" t="s">
        <v>398</v>
      </c>
      <c r="E254" s="17">
        <v>9</v>
      </c>
      <c r="F254" s="14">
        <v>183.35</v>
      </c>
      <c r="G254" s="14">
        <v>173.31</v>
      </c>
      <c r="H254" s="14">
        <v>163.27000000000001</v>
      </c>
      <c r="I254" s="14"/>
      <c r="J254" s="14">
        <v>205.42</v>
      </c>
      <c r="K254" s="14">
        <v>225.49</v>
      </c>
      <c r="L254" s="14">
        <v>257.97000000000003</v>
      </c>
      <c r="M254" s="54"/>
      <c r="N254" s="14">
        <v>60.861942669999998</v>
      </c>
      <c r="O254" s="31">
        <v>74.285417811000002</v>
      </c>
      <c r="P254" s="31" t="s">
        <v>16</v>
      </c>
      <c r="Q254" s="17" t="s">
        <v>16</v>
      </c>
      <c r="R254" s="38" t="s">
        <v>732</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399</v>
      </c>
      <c r="D255" s="16" t="s">
        <v>400</v>
      </c>
      <c r="E255" s="16">
        <v>9</v>
      </c>
      <c r="F255" s="15">
        <v>128.85</v>
      </c>
      <c r="G255" s="15">
        <v>121.88</v>
      </c>
      <c r="H255" s="15">
        <v>114.92</v>
      </c>
      <c r="I255" s="14"/>
      <c r="J255" s="15">
        <v>142.37</v>
      </c>
      <c r="K255" s="15">
        <v>156.29</v>
      </c>
      <c r="L255" s="15">
        <v>178.82</v>
      </c>
      <c r="M255" s="54"/>
      <c r="N255" s="15">
        <v>59.146432820999998</v>
      </c>
      <c r="O255" s="15">
        <v>19.523035929000002</v>
      </c>
      <c r="P255" s="15" t="s">
        <v>16</v>
      </c>
      <c r="Q255" s="16" t="s">
        <v>16</v>
      </c>
      <c r="R255" s="37" t="s">
        <v>733</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453</v>
      </c>
      <c r="D256" s="17" t="s">
        <v>459</v>
      </c>
      <c r="E256" s="17">
        <v>9</v>
      </c>
      <c r="F256" s="14">
        <v>181.25</v>
      </c>
      <c r="G256" s="14">
        <v>168.55</v>
      </c>
      <c r="H256" s="14">
        <v>155.86000000000001</v>
      </c>
      <c r="I256" s="14"/>
      <c r="J256" s="14">
        <v>205.98</v>
      </c>
      <c r="K256" s="14">
        <v>231.36</v>
      </c>
      <c r="L256" s="14">
        <v>272.43</v>
      </c>
      <c r="M256" s="54"/>
      <c r="N256" s="14">
        <v>59.192438809999999</v>
      </c>
      <c r="O256" s="31">
        <v>3.9416454355999999</v>
      </c>
      <c r="P256" s="31" t="s">
        <v>16</v>
      </c>
      <c r="Q256" s="17" t="s">
        <v>16</v>
      </c>
      <c r="R256" s="38" t="s">
        <v>734</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401</v>
      </c>
      <c r="D257" s="16" t="s">
        <v>402</v>
      </c>
      <c r="E257" s="16">
        <v>8</v>
      </c>
      <c r="F257" s="15">
        <v>72.2</v>
      </c>
      <c r="G257" s="15">
        <v>67.77</v>
      </c>
      <c r="H257" s="15">
        <v>63.35</v>
      </c>
      <c r="I257" s="14"/>
      <c r="J257" s="15">
        <v>73.88</v>
      </c>
      <c r="K257" s="15">
        <v>82.72</v>
      </c>
      <c r="L257" s="15">
        <v>97.04</v>
      </c>
      <c r="M257" s="54"/>
      <c r="N257" s="15">
        <v>58.772767438999999</v>
      </c>
      <c r="O257" s="15">
        <v>23.022097488</v>
      </c>
      <c r="P257" s="15" t="s">
        <v>16</v>
      </c>
      <c r="Q257" s="16" t="s">
        <v>16</v>
      </c>
      <c r="R257" s="37" t="s">
        <v>735</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403</v>
      </c>
      <c r="D258" s="17" t="s">
        <v>404</v>
      </c>
      <c r="E258" s="17">
        <v>6</v>
      </c>
      <c r="F258" s="14">
        <v>51.67</v>
      </c>
      <c r="G258" s="14">
        <v>49.07</v>
      </c>
      <c r="H258" s="14">
        <v>46.47</v>
      </c>
      <c r="I258" s="14"/>
      <c r="J258" s="14">
        <v>52.27</v>
      </c>
      <c r="K258" s="14">
        <v>57.46</v>
      </c>
      <c r="L258" s="14">
        <v>65.87</v>
      </c>
      <c r="M258" s="54"/>
      <c r="N258" s="14">
        <v>49.743586243000003</v>
      </c>
      <c r="O258" s="31">
        <v>7.3384030626000003</v>
      </c>
      <c r="P258" s="31" t="s">
        <v>16</v>
      </c>
      <c r="Q258" s="17" t="s">
        <v>13</v>
      </c>
      <c r="R258" s="38" t="s">
        <v>736</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405</v>
      </c>
      <c r="D259" s="16" t="s">
        <v>406</v>
      </c>
      <c r="E259" s="16">
        <v>6</v>
      </c>
      <c r="F259" s="15">
        <v>111.85</v>
      </c>
      <c r="G259" s="15">
        <v>101.78</v>
      </c>
      <c r="H259" s="15">
        <v>91.72</v>
      </c>
      <c r="I259" s="14"/>
      <c r="J259" s="15">
        <v>114.29</v>
      </c>
      <c r="K259" s="15">
        <v>134.41</v>
      </c>
      <c r="L259" s="15">
        <v>166.97</v>
      </c>
      <c r="M259" s="54"/>
      <c r="N259" s="15">
        <v>52.950051778000002</v>
      </c>
      <c r="O259" s="15">
        <v>7.9520997039000001</v>
      </c>
      <c r="P259" s="15" t="s">
        <v>16</v>
      </c>
      <c r="Q259" s="16" t="s">
        <v>13</v>
      </c>
      <c r="R259" s="37" t="s">
        <v>737</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738</v>
      </c>
      <c r="D260" s="17" t="s">
        <v>739</v>
      </c>
      <c r="E260" s="17">
        <v>4</v>
      </c>
      <c r="F260" s="14">
        <v>81.56</v>
      </c>
      <c r="G260" s="14">
        <v>73.680000000000007</v>
      </c>
      <c r="H260" s="14">
        <v>65.8</v>
      </c>
      <c r="I260" s="14"/>
      <c r="J260" s="14">
        <v>103</v>
      </c>
      <c r="K260" s="14">
        <v>118.75</v>
      </c>
      <c r="L260" s="14">
        <v>144.25</v>
      </c>
      <c r="M260" s="54"/>
      <c r="N260" s="14">
        <v>51.913897337999998</v>
      </c>
      <c r="O260" s="31">
        <v>1.40411767</v>
      </c>
      <c r="P260" s="31" t="s">
        <v>13</v>
      </c>
      <c r="Q260" s="17" t="s">
        <v>16</v>
      </c>
      <c r="R260" s="38" t="s">
        <v>740</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472</v>
      </c>
      <c r="D261" s="16" t="s">
        <v>473</v>
      </c>
      <c r="E261" s="16">
        <v>9</v>
      </c>
      <c r="F261" s="15">
        <v>146.31</v>
      </c>
      <c r="G261" s="15">
        <v>138.21</v>
      </c>
      <c r="H261" s="15">
        <v>130.11000000000001</v>
      </c>
      <c r="I261" s="14"/>
      <c r="J261" s="15">
        <v>164.21</v>
      </c>
      <c r="K261" s="15">
        <v>180.4</v>
      </c>
      <c r="L261" s="15">
        <v>206.6</v>
      </c>
      <c r="M261" s="54"/>
      <c r="N261" s="15">
        <v>60.472013466999996</v>
      </c>
      <c r="O261" s="15">
        <v>12.719879018</v>
      </c>
      <c r="P261" s="15" t="s">
        <v>16</v>
      </c>
      <c r="Q261" s="16" t="s">
        <v>16</v>
      </c>
      <c r="R261" s="37" t="s">
        <v>741</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407</v>
      </c>
      <c r="D262" s="17" t="s">
        <v>408</v>
      </c>
      <c r="E262" s="17">
        <v>1</v>
      </c>
      <c r="F262" s="14">
        <v>19.239999999999998</v>
      </c>
      <c r="G262" s="14">
        <v>17.23</v>
      </c>
      <c r="H262" s="14">
        <v>15.22</v>
      </c>
      <c r="I262" s="14"/>
      <c r="J262" s="14">
        <v>19.440000000000001</v>
      </c>
      <c r="K262" s="14">
        <v>23.45</v>
      </c>
      <c r="L262" s="14">
        <v>29.94</v>
      </c>
      <c r="M262" s="54"/>
      <c r="N262" s="14">
        <v>39.519755404000001</v>
      </c>
      <c r="O262" s="31">
        <v>1.8811504913000001</v>
      </c>
      <c r="P262" s="31" t="s">
        <v>13</v>
      </c>
      <c r="Q262" s="17" t="s">
        <v>13</v>
      </c>
      <c r="R262" s="38" t="s">
        <v>742</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c r="D263" s="16"/>
      <c r="E263" s="16"/>
      <c r="F263" s="15"/>
      <c r="G263" s="15"/>
      <c r="H263" s="15"/>
      <c r="I263" s="14"/>
      <c r="J263" s="15"/>
      <c r="K263" s="15"/>
      <c r="L263" s="15"/>
      <c r="M263" s="54"/>
      <c r="N263" s="15"/>
      <c r="O263" s="15"/>
      <c r="P263" s="15"/>
      <c r="Q263" s="16"/>
      <c r="R263" s="37"/>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c r="D264" s="17"/>
      <c r="E264" s="17"/>
      <c r="F264" s="14"/>
      <c r="G264" s="14"/>
      <c r="H264" s="14"/>
      <c r="I264" s="14"/>
      <c r="J264" s="14"/>
      <c r="K264" s="14"/>
      <c r="L264" s="14"/>
      <c r="M264" s="54"/>
      <c r="N264" s="14"/>
      <c r="O264" s="31"/>
      <c r="P264" s="31"/>
      <c r="Q264" s="17"/>
      <c r="R264" s="38"/>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c r="D265" s="16"/>
      <c r="E265" s="16"/>
      <c r="F265" s="15"/>
      <c r="G265" s="15"/>
      <c r="H265" s="15"/>
      <c r="I265" s="14"/>
      <c r="J265" s="15"/>
      <c r="K265" s="15"/>
      <c r="L265" s="15"/>
      <c r="M265" s="54"/>
      <c r="N265" s="15"/>
      <c r="O265" s="15"/>
      <c r="P265" s="15"/>
      <c r="Q265" s="16"/>
      <c r="R265" s="37"/>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c r="D266" s="17"/>
      <c r="E266" s="17"/>
      <c r="F266" s="14"/>
      <c r="G266" s="14"/>
      <c r="H266" s="14"/>
      <c r="I266" s="14"/>
      <c r="J266" s="14"/>
      <c r="K266" s="14"/>
      <c r="L266" s="14"/>
      <c r="M266" s="54"/>
      <c r="N266" s="14"/>
      <c r="O266" s="31"/>
      <c r="P266" s="31"/>
      <c r="Q266" s="17"/>
      <c r="R266" s="38"/>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c r="D267" s="16"/>
      <c r="E267" s="16"/>
      <c r="F267" s="15"/>
      <c r="G267" s="15"/>
      <c r="H267" s="15"/>
      <c r="I267" s="14"/>
      <c r="J267" s="15"/>
      <c r="K267" s="15"/>
      <c r="L267" s="15"/>
      <c r="M267" s="54"/>
      <c r="N267" s="15"/>
      <c r="O267" s="15"/>
      <c r="P267" s="15"/>
      <c r="Q267" s="16"/>
      <c r="R267" s="37"/>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c r="D268" s="17"/>
      <c r="E268" s="17"/>
      <c r="F268" s="14"/>
      <c r="G268" s="14"/>
      <c r="H268" s="14"/>
      <c r="I268" s="14"/>
      <c r="J268" s="14"/>
      <c r="K268" s="14"/>
      <c r="L268" s="14"/>
      <c r="M268" s="54"/>
      <c r="N268" s="14"/>
      <c r="O268" s="31"/>
      <c r="P268" s="31"/>
      <c r="Q268" s="17"/>
      <c r="R268" s="38"/>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c r="D269" s="16"/>
      <c r="E269" s="16"/>
      <c r="F269" s="15"/>
      <c r="G269" s="15"/>
      <c r="H269" s="15"/>
      <c r="I269" s="14"/>
      <c r="J269" s="15"/>
      <c r="K269" s="15"/>
      <c r="L269" s="15"/>
      <c r="M269" s="54"/>
      <c r="N269" s="15"/>
      <c r="O269" s="15"/>
      <c r="P269" s="15"/>
      <c r="Q269" s="16"/>
      <c r="R269" s="37"/>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c r="D270" s="17"/>
      <c r="E270" s="17"/>
      <c r="F270" s="14"/>
      <c r="G270" s="14"/>
      <c r="H270" s="14"/>
      <c r="I270" s="14"/>
      <c r="J270" s="14"/>
      <c r="K270" s="14"/>
      <c r="L270" s="14"/>
      <c r="M270" s="54"/>
      <c r="N270" s="14"/>
      <c r="O270" s="31"/>
      <c r="P270" s="31"/>
      <c r="Q270" s="17"/>
      <c r="R270" s="38"/>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c r="D271" s="16"/>
      <c r="E271" s="16"/>
      <c r="F271" s="15"/>
      <c r="G271" s="15"/>
      <c r="H271" s="15"/>
      <c r="I271" s="14"/>
      <c r="J271" s="15"/>
      <c r="K271" s="15"/>
      <c r="L271" s="15"/>
      <c r="M271" s="54"/>
      <c r="N271" s="15"/>
      <c r="O271" s="15"/>
      <c r="P271" s="15"/>
      <c r="Q271" s="16"/>
      <c r="R271" s="37"/>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c r="D272" s="17"/>
      <c r="E272" s="17"/>
      <c r="F272" s="14"/>
      <c r="G272" s="14"/>
      <c r="H272" s="14"/>
      <c r="I272" s="14"/>
      <c r="J272" s="14"/>
      <c r="K272" s="14"/>
      <c r="L272" s="14"/>
      <c r="M272" s="54"/>
      <c r="N272" s="14"/>
      <c r="O272" s="31"/>
      <c r="P272" s="31"/>
      <c r="Q272" s="17"/>
      <c r="R272" s="38"/>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c r="D273" s="16"/>
      <c r="E273" s="16"/>
      <c r="F273" s="15"/>
      <c r="G273" s="15"/>
      <c r="H273" s="15"/>
      <c r="I273" s="14"/>
      <c r="J273" s="15"/>
      <c r="K273" s="15"/>
      <c r="L273" s="15"/>
      <c r="M273" s="54"/>
      <c r="N273" s="15"/>
      <c r="O273" s="15"/>
      <c r="P273" s="15"/>
      <c r="Q273" s="16"/>
      <c r="R273" s="37"/>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c r="D274" s="17"/>
      <c r="E274" s="17"/>
      <c r="F274" s="14"/>
      <c r="G274" s="14"/>
      <c r="H274" s="14"/>
      <c r="I274" s="14"/>
      <c r="J274" s="14"/>
      <c r="K274" s="14"/>
      <c r="L274" s="14"/>
      <c r="M274" s="54"/>
      <c r="N274" s="14"/>
      <c r="O274" s="31"/>
      <c r="P274" s="31"/>
      <c r="Q274" s="17"/>
      <c r="R274" s="38"/>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c r="D275" s="16"/>
      <c r="E275" s="16"/>
      <c r="F275" s="15"/>
      <c r="G275" s="15"/>
      <c r="H275" s="15"/>
      <c r="I275" s="14"/>
      <c r="J275" s="15"/>
      <c r="K275" s="15"/>
      <c r="L275" s="15"/>
      <c r="M275" s="54"/>
      <c r="N275" s="15"/>
      <c r="O275" s="15"/>
      <c r="P275" s="15"/>
      <c r="Q275" s="16"/>
      <c r="R275" s="37"/>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c r="D276" s="17"/>
      <c r="E276" s="17"/>
      <c r="F276" s="14"/>
      <c r="G276" s="14"/>
      <c r="H276" s="14"/>
      <c r="I276" s="14"/>
      <c r="J276" s="14"/>
      <c r="K276" s="14"/>
      <c r="L276" s="14"/>
      <c r="M276" s="54"/>
      <c r="N276" s="14"/>
      <c r="O276" s="31"/>
      <c r="P276" s="31"/>
      <c r="Q276" s="17"/>
      <c r="R276" s="38"/>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c r="D277" s="16"/>
      <c r="E277" s="16"/>
      <c r="F277" s="15"/>
      <c r="G277" s="15"/>
      <c r="H277" s="15"/>
      <c r="I277" s="14"/>
      <c r="J277" s="15"/>
      <c r="K277" s="15"/>
      <c r="L277" s="15"/>
      <c r="M277" s="54"/>
      <c r="N277" s="15"/>
      <c r="O277" s="15"/>
      <c r="P277" s="15"/>
      <c r="Q277" s="16"/>
      <c r="R277" s="37"/>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c r="D278" s="17"/>
      <c r="E278" s="17"/>
      <c r="F278" s="14"/>
      <c r="G278" s="14"/>
      <c r="H278" s="14"/>
      <c r="I278" s="14"/>
      <c r="J278" s="14"/>
      <c r="K278" s="14"/>
      <c r="L278" s="14"/>
      <c r="M278" s="54"/>
      <c r="N278" s="14"/>
      <c r="O278" s="31"/>
      <c r="P278" s="31"/>
      <c r="Q278" s="17"/>
      <c r="R278" s="38"/>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c r="D279" s="16"/>
      <c r="E279" s="16"/>
      <c r="F279" s="15"/>
      <c r="G279" s="15"/>
      <c r="H279" s="15"/>
      <c r="I279" s="14"/>
      <c r="J279" s="15"/>
      <c r="K279" s="15"/>
      <c r="L279" s="15"/>
      <c r="M279" s="54"/>
      <c r="N279" s="15"/>
      <c r="O279" s="15"/>
      <c r="P279" s="15"/>
      <c r="Q279" s="16"/>
      <c r="R279" s="37"/>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c r="D280" s="17"/>
      <c r="E280" s="17"/>
      <c r="F280" s="14"/>
      <c r="G280" s="14"/>
      <c r="H280" s="14"/>
      <c r="I280" s="14"/>
      <c r="J280" s="14"/>
      <c r="K280" s="14"/>
      <c r="L280" s="14"/>
      <c r="M280" s="54"/>
      <c r="N280" s="14"/>
      <c r="O280" s="31"/>
      <c r="P280" s="31"/>
      <c r="Q280" s="17"/>
      <c r="R280" s="38"/>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c r="D281" s="16"/>
      <c r="E281" s="16"/>
      <c r="F281" s="15"/>
      <c r="G281" s="15"/>
      <c r="H281" s="15"/>
      <c r="I281" s="14"/>
      <c r="J281" s="15"/>
      <c r="K281" s="15"/>
      <c r="L281" s="15"/>
      <c r="M281" s="54"/>
      <c r="N281" s="15"/>
      <c r="O281" s="15"/>
      <c r="P281" s="15"/>
      <c r="Q281" s="16"/>
      <c r="R281" s="37"/>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c r="D282" s="17"/>
      <c r="E282" s="17"/>
      <c r="F282" s="14"/>
      <c r="G282" s="14"/>
      <c r="H282" s="14"/>
      <c r="I282" s="14"/>
      <c r="J282" s="14"/>
      <c r="K282" s="14"/>
      <c r="L282" s="14"/>
      <c r="M282" s="54"/>
      <c r="N282" s="14"/>
      <c r="O282" s="31"/>
      <c r="P282" s="31"/>
      <c r="Q282" s="17"/>
      <c r="R282" s="38"/>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c r="D283" s="16"/>
      <c r="E283" s="16"/>
      <c r="F283" s="15"/>
      <c r="G283" s="15"/>
      <c r="H283" s="15"/>
      <c r="I283" s="14"/>
      <c r="J283" s="15"/>
      <c r="K283" s="15"/>
      <c r="L283" s="15"/>
      <c r="M283" s="54"/>
      <c r="N283" s="15"/>
      <c r="O283" s="15"/>
      <c r="P283" s="15"/>
      <c r="Q283" s="16"/>
      <c r="R283" s="37"/>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c r="D284" s="17"/>
      <c r="E284" s="17"/>
      <c r="F284" s="14"/>
      <c r="G284" s="14"/>
      <c r="H284" s="14"/>
      <c r="I284" s="14"/>
      <c r="J284" s="14"/>
      <c r="K284" s="14"/>
      <c r="L284" s="14"/>
      <c r="M284" s="54"/>
      <c r="N284" s="14"/>
      <c r="O284" s="31"/>
      <c r="P284" s="31"/>
      <c r="Q284" s="17"/>
      <c r="R284" s="38"/>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c r="D285" s="16"/>
      <c r="E285" s="16"/>
      <c r="F285" s="15"/>
      <c r="G285" s="15"/>
      <c r="H285" s="15"/>
      <c r="I285" s="14"/>
      <c r="J285" s="15"/>
      <c r="K285" s="15"/>
      <c r="L285" s="15"/>
      <c r="M285" s="54"/>
      <c r="N285" s="15"/>
      <c r="O285" s="15"/>
      <c r="P285" s="15"/>
      <c r="Q285" s="16"/>
      <c r="R285" s="37"/>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c r="D286" s="17"/>
      <c r="E286" s="17"/>
      <c r="F286" s="14"/>
      <c r="G286" s="14"/>
      <c r="H286" s="14"/>
      <c r="I286" s="14"/>
      <c r="J286" s="14"/>
      <c r="K286" s="14"/>
      <c r="L286" s="14"/>
      <c r="M286" s="54"/>
      <c r="N286" s="14"/>
      <c r="O286" s="31"/>
      <c r="P286" s="31"/>
      <c r="Q286" s="17"/>
      <c r="R286" s="38"/>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c r="D287" s="16"/>
      <c r="E287" s="16"/>
      <c r="F287" s="15"/>
      <c r="G287" s="15"/>
      <c r="H287" s="15"/>
      <c r="I287" s="14"/>
      <c r="J287" s="15"/>
      <c r="K287" s="15"/>
      <c r="L287" s="15"/>
      <c r="M287" s="54"/>
      <c r="N287" s="15"/>
      <c r="O287" s="15"/>
      <c r="P287" s="15"/>
      <c r="Q287" s="16"/>
      <c r="R287" s="37"/>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c r="D288" s="17"/>
      <c r="E288" s="17"/>
      <c r="F288" s="14"/>
      <c r="G288" s="14"/>
      <c r="H288" s="14"/>
      <c r="I288" s="14"/>
      <c r="J288" s="14"/>
      <c r="K288" s="14"/>
      <c r="L288" s="14"/>
      <c r="M288" s="54"/>
      <c r="N288" s="14"/>
      <c r="O288" s="31"/>
      <c r="P288" s="31"/>
      <c r="Q288" s="17"/>
      <c r="R288" s="38"/>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c r="D289" s="16"/>
      <c r="E289" s="16"/>
      <c r="F289" s="15"/>
      <c r="G289" s="15"/>
      <c r="H289" s="15"/>
      <c r="I289" s="14"/>
      <c r="J289" s="15"/>
      <c r="K289" s="15"/>
      <c r="L289" s="15"/>
      <c r="M289" s="54"/>
      <c r="N289" s="15"/>
      <c r="O289" s="15"/>
      <c r="P289" s="15"/>
      <c r="Q289" s="16"/>
      <c r="R289" s="37"/>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436</v>
      </c>
      <c r="E5" s="59" t="s">
        <v>440</v>
      </c>
    </row>
    <row r="6" spans="4:6" x14ac:dyDescent="0.25">
      <c r="F6" t="s">
        <v>412</v>
      </c>
    </row>
    <row r="7" spans="4:6" ht="123.75" customHeight="1" x14ac:dyDescent="0.25">
      <c r="D7" s="56" t="s">
        <v>437</v>
      </c>
      <c r="E7" s="58" t="str">
        <f>_xlfn.XLOOKUP($E5,Tendencias!$D$17:$D$352,Tendencias!$R$17:$R$352)</f>
        <v>VALE3 está em tendência de alta pelas médias de 21 e 200 dias e vai mantendo sinal de força altista. Acima dos 76,93 pode buscar projeções nos 79,04 ou 83,65. Teria sinal de realização na perda dos 75,24 mirando os 71,57 ou 69,26. O padrão de volume favorece a alta.</v>
      </c>
      <c r="F7" s="57">
        <f>_xlfn.XLOOKUP($E5,Tendencias!$D$17:$D$352,Tendencias!$E$17:$E$352)</f>
        <v>10</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2026-07-31T22:39:31Z</cp:lastPrinted>
  <dcterms:created xsi:type="dcterms:W3CDTF">2020-05-21T15:06:06Z</dcterms:created>
  <dcterms:modified xsi:type="dcterms:W3CDTF">2026-07-31T22:39:57Z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