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2" documentId="8_{BF23B92D-0026-47EF-894D-CC815C47B214}" xr6:coauthVersionLast="47" xr6:coauthVersionMax="47" xr10:uidLastSave="{E461C7C7-D6BA-42E2-8125-92C968E18499}"/>
  <bookViews>
    <workbookView xWindow="1185" yWindow="2040" windowWidth="26460" windowHeight="1338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<sst xmlns="http://schemas.openxmlformats.org/spreadsheetml/2006/main" count="1467" uniqueCount="847">
  <si>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</si>
  <si>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</si>
  <si>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</si>
  <si>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</si>
  <si>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</si>
  <si>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</si>
  <si>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</si>
  <si>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</si>
  <si>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</si>
  <si>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</si>
  <si>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</si>
  <si>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</si>
  <si>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</si>
  <si>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</si>
  <si>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</si>
  <si>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</si>
  <si>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</si>
  <si>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</si>
  <si>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</si>
  <si>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</si>
  <si>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</si>
  <si>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</si>
  <si>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</si>
  <si>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</si>
  <si>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</si>
  <si>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</si>
  <si>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</si>
  <si>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</si>
  <si>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</si>
  <si>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</si>
  <si>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</si>
  <si>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</si>
  <si>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</si>
  <si>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</si>
  <si>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</si>
  <si>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</si>
  <si>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</si>
  <si>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</si>
  <si>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</si>
  <si>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</si>
  <si>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</si>
  <si>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</si>
  <si>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</si>
  <si>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</si>
  <si>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</si>
  <si>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</si>
  <si>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</si>
  <si>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</si>
  <si>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</si>
  <si>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</si>
  <si>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</si>
  <si>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</si>
  <si>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</si>
  <si>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</si>
  <si>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</si>
  <si>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</si>
  <si>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</si>
  <si>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</si>
  <si>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</si>
  <si>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</si>
  <si>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</si>
  <si>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</si>
  <si>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</si>
  <si>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</si>
  <si>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</si>
  <si>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</si>
  <si>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</si>
  <si>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</si>
  <si>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</si>
  <si>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</si>
  <si>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</si>
  <si>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</si>
  <si>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</si>
  <si>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</si>
  <si>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</si>
  <si>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</si>
  <si>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</si>
  <si>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</si>
  <si>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</si>
  <si>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</si>
  <si>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</si>
  <si>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</si>
  <si>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</si>
  <si>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</si>
  <si>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</si>
  <si>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</si>
  <si>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</si>
  <si>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</si>
  <si>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</si>
  <si>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</si>
  <si>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</si>
  <si>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</si>
  <si>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</si>
  <si>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</si>
  <si>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</si>
  <si>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</si>
  <si>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</si>
  <si>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</si>
  <si>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</si>
  <si>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</si>
  <si>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</si>
  <si>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</si>
  <si>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</si>
  <si>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</si>
  <si>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</si>
  <si>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</si>
  <si>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</si>
  <si>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</si>
  <si>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</si>
  <si>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</si>
  <si>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</si>
  <si>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</si>
  <si>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</si>
  <si>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</si>
  <si>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</si>
  <si>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</si>
  <si>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</si>
  <si>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</si>
  <si>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</si>
  <si>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</si>
  <si>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</si>
  <si>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</si>
  <si>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</si>
  <si>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</si>
  <si>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</si>
  <si>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</si>
  <si>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</si>
  <si>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</si>
  <si>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</si>
  <si>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</si>
  <si>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</si>
  <si>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</si>
  <si>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</si>
  <si>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</si>
  <si>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</si>
  <si>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</si>
  <si>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</si>
  <si>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</si>
  <si>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</si>
  <si>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</si>
  <si>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</si>
  <si>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</si>
  <si>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</si>
  <si>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</si>
  <si>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</si>
  <si>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</si>
  <si>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</si>
  <si>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</si>
  <si>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</si>
  <si>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</si>
  <si>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</si>
  <si>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</si>
  <si>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</si>
  <si>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</si>
  <si>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</si>
  <si>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</si>
  <si>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</si>
  <si>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</si>
  <si>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</si>
  <si>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</si>
  <si>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</si>
  <si>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</si>
  <si>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</si>
  <si>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</si>
  <si>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</si>
  <si>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</si>
  <si>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</si>
  <si>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</si>
  <si>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</si>
  <si>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</si>
  <si>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</si>
  <si>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</si>
  <si>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</si>
  <si>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</si>
  <si>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</si>
  <si>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</si>
  <si>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</si>
  <si>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</si>
  <si>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</si>
  <si>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</si>
  <si>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</si>
  <si>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</si>
  <si>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</si>
  <si>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</si>
  <si>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</si>
  <si>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</si>
  <si>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</si>
  <si>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</si>
  <si>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</si>
  <si>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</si>
  <si>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</si>
  <si>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</si>
  <si>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</si>
  <si>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</si>
  <si>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</si>
  <si>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</si>
  <si>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</si>
  <si>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</si>
  <si>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</si>
  <si>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</si>
  <si>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</si>
  <si>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</si>
  <si>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</si>
  <si>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</si>
  <si>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</si>
  <si>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</si>
  <si>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</si>
  <si>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</si>
  <si>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</si>
  <si>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</si>
  <si>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</si>
  <si>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</si>
  <si>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</si>
  <si>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</si>
  <si>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</si>
  <si>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</si>
  <si>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</si>
  <si>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</si>
  <si>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</si>
  <si>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</si>
  <si>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</si>
  <si>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</si>
  <si>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</si>
  <si>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</si>
  <si>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</si>
  <si>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</si>
  <si>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</si>
  <si>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</si>
  <si>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</si>
  <si>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</si>
  <si>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</si>
  <si>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</si>
  <si>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</si>
  <si>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</si>
  <si>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</si>
  <si>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</si>
  <si>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</si>
  <si>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</si>
  <si>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</si>
  <si>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</si>
  <si>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</si>
  <si>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</si>
  <si>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</si>
  <si>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</si>
  <si>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</si>
  <si>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</si>
  <si>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</si>
  <si>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</si>
  <si>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</si>
  <si>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</si>
  <si>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</si>
  <si>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</si>
  <si>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</si>
  <si>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</si>
  <si>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</si>
  <si>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</si>
  <si>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</si>
  <si>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</si>
  <si>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</si>
  <si>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</si>
  <si>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</si>
  <si>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</si>
  <si>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</si>
  <si>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</si>
  <si>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</si>
  <si>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</si>
  <si>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</si>
  <si>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</si>
  <si>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</si>
  <si>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</si>
  <si>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</si>
  <si>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</si>
  <si>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</si>
  <si>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</si>
  <si>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</si>
  <si>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</si>
  <si>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</si>
  <si>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</si>
  <si>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</si>
  <si>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</si>
  <si>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</si>
  <si>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</si>
  <si>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</si>
  <si>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</si>
  <si>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</si>
  <si>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</si>
  <si>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</si>
  <si>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</si>
  <si>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</si>
  <si>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</si>
  <si>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</si>
  <si>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</si>
  <si>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</si>
  <si>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</si>
  <si>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</si>
  <si>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</si>
  <si>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</si>
  <si>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</si>
  <si>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</si>
  <si>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</si>
  <si>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</si>
  <si>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</si>
  <si>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</si>
  <si>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</si>
  <si>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</si>
  <si>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</si>
  <si>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</si>
  <si>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</si>
  <si>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</si>
  <si>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</si>
  <si>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</si>
  <si>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</si>
  <si>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</si>
  <si>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</si>
  <si>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</si>
  <si>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</si>
  <si>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</si>
  <si>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</si>
  <si>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</si>
  <si>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</si>
  <si>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</si>
  <si>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</si>
  <si>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</si>
  <si>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</si>
  <si>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</si>
  <si>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</si>
  <si>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</si>
  <si>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</si>
  <si>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</si>
  <si>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</si>
  <si>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</si>
  <si>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</si>
  <si>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</si>
  <si>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</si>
  <si>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</si>
  <si>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</si>
  <si>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</si>
  <si>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</si>
  <si>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</si>
  <si>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</si>
  <si>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</si>
  <si>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</si>
  <si>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</si>
  <si>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</si>
  <si>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</si>
  <si>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</si>
  <si>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</si>
  <si>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</si>
  <si>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</si>
  <si>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</si>
  <si>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</si>
  <si>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</si>
  <si>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</si>
  <si>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</si>
  <si>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</si>
  <si>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Eli Lilly And Company</t>
  </si>
  <si>
    <t>LILY34</t>
  </si>
  <si>
    <t>Bradsaude</t>
  </si>
  <si>
    <t>SAUD3</t>
  </si>
  <si>
    <t>Pine</t>
  </si>
  <si>
    <t>Advanced Micro Devices Inc</t>
  </si>
  <si>
    <t>Eucatex</t>
  </si>
  <si>
    <t>EUCA4</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</si>
  <si>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</si>
  <si>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</si>
  <si>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</si>
  <si>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</si>
  <si>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</si>
  <si>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</si>
  <si>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</si>
  <si>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</si>
  <si>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</si>
  <si>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</si>
  <si>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</si>
  <si>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</si>
  <si>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</si>
  <si>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</si>
  <si>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</si>
  <si>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</si>
  <si>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</si>
  <si>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Brasilagro</t>
  </si>
  <si>
    <t>AGRO3</t>
  </si>
  <si>
    <t>Porto Seguro</t>
  </si>
  <si>
    <t>Qualicorp</t>
  </si>
  <si>
    <t>Planoeplano</t>
  </si>
  <si>
    <t>Compass Gas</t>
  </si>
  <si>
    <t>PASS3</t>
  </si>
  <si>
    <t>The Goldman Sachs Group, Inc</t>
  </si>
  <si>
    <t>GSGI34</t>
  </si>
  <si>
    <t>Azul</t>
  </si>
  <si>
    <t>AZUL3</t>
  </si>
  <si>
    <t>Quero-Quero</t>
  </si>
  <si>
    <t>Mercantil</t>
  </si>
  <si>
    <t>BMEB4</t>
  </si>
  <si>
    <t>Etf BV Spyi</t>
  </si>
  <si>
    <t>SPYI11</t>
  </si>
  <si>
    <t>ativo</t>
  </si>
  <si>
    <t>SANB4</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</si>
  <si>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</si>
  <si>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</si>
  <si>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</si>
  <si>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</si>
  <si>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</si>
  <si>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</si>
  <si>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</si>
  <si>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</si>
  <si>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</si>
  <si>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</si>
  <si>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</si>
  <si>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</si>
  <si>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</si>
  <si>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</si>
  <si>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</si>
  <si>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</si>
  <si>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</si>
  <si>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</si>
  <si>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</si>
  <si>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</si>
  <si>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</si>
  <si>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</si>
  <si>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</si>
  <si>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</si>
  <si>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</si>
  <si>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</si>
  <si>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</si>
  <si>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</si>
  <si>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</si>
  <si>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MM21</t>
  </si>
  <si>
    <t>MM200</t>
  </si>
  <si>
    <t>Nota</t>
  </si>
  <si>
    <t>Alibaba Group Holding Ltd</t>
  </si>
  <si>
    <t>BABA34</t>
  </si>
  <si>
    <t>Allied</t>
  </si>
  <si>
    <t>ALLD3</t>
  </si>
  <si>
    <t>Applied Materials Inc</t>
  </si>
  <si>
    <t>A1MT34</t>
  </si>
  <si>
    <t>Asml Holding Nv</t>
  </si>
  <si>
    <t>ASML34</t>
  </si>
  <si>
    <t>Berkshire Hathaway Inc</t>
  </si>
  <si>
    <t>BERK34</t>
  </si>
  <si>
    <t>Broadcom Inc</t>
  </si>
  <si>
    <t>AVGO34</t>
  </si>
  <si>
    <t>Freeport-Mcmoran Inc</t>
  </si>
  <si>
    <t>FCXO34</t>
  </si>
  <si>
    <t>Mitre Realty</t>
  </si>
  <si>
    <t>MTRE3</t>
  </si>
  <si>
    <t>Netflix, Inc</t>
  </si>
  <si>
    <t>NFLX34</t>
  </si>
  <si>
    <t>Oracle Corp</t>
  </si>
  <si>
    <t>ORCL34</t>
  </si>
  <si>
    <t>Palantir Technologies Inc</t>
  </si>
  <si>
    <t>P2LT34</t>
  </si>
  <si>
    <t>QCOM34</t>
  </si>
  <si>
    <t>Recrusul</t>
  </si>
  <si>
    <t>RCSL4</t>
  </si>
  <si>
    <t>Seagate Technology Holdings Plc</t>
  </si>
  <si>
    <t>S1TX34</t>
  </si>
  <si>
    <t>SLC Agricola</t>
  </si>
  <si>
    <t>Stoneco Ltd.</t>
  </si>
  <si>
    <t>STOC34</t>
  </si>
  <si>
    <t>Western Digital Corp</t>
  </si>
  <si>
    <t>W1DC34</t>
  </si>
  <si>
    <t>Etf BV Coin</t>
  </si>
  <si>
    <t>COIN11</t>
  </si>
  <si>
    <t>Investo Chip</t>
  </si>
  <si>
    <t>CHIP11</t>
  </si>
  <si>
    <t>Investo Hodl</t>
  </si>
  <si>
    <t>HODL11</t>
  </si>
  <si>
    <t>iShares MSCI South Korea Capped ETF</t>
  </si>
  <si>
    <t>BEWY39</t>
  </si>
  <si>
    <t>It Now Ifnc Fundo de Indice</t>
  </si>
  <si>
    <t>FIND11</t>
  </si>
  <si>
    <t>Trd Spx Usd Ci</t>
  </si>
  <si>
    <t>SPXU11</t>
  </si>
  <si>
    <t>ATIVO</t>
  </si>
  <si>
    <t>Análise</t>
  </si>
  <si>
    <t>Coinbase Global, Inc</t>
  </si>
  <si>
    <t>C2OI34</t>
  </si>
  <si>
    <t>Oranjebtc</t>
  </si>
  <si>
    <t>OBTC3</t>
  </si>
  <si>
    <t>Rede D Or</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</si>
  <si>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</si>
  <si>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</si>
  <si>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</si>
  <si>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Qualcomm Inc</t>
  </si>
  <si>
    <t>Schulz</t>
  </si>
  <si>
    <t>SHUL4</t>
  </si>
  <si>
    <t>Trend Ouro H</t>
  </si>
  <si>
    <t>GOLX11</t>
  </si>
  <si>
    <t xml:space="preserve">Gilberto Pereira Coelho Jr. (CNPI-T 5854) </t>
  </si>
  <si>
    <t>Analista Técnico</t>
  </si>
  <si>
    <t>klbn4</t>
  </si>
  <si>
    <t>RaiaDrogasil</t>
  </si>
  <si>
    <t>Viveo</t>
  </si>
  <si>
    <t>VVEO3</t>
  </si>
  <si>
    <t>It Now Divd</t>
  </si>
  <si>
    <t>DIVD11</t>
  </si>
  <si>
    <t>Coca Cola Co</t>
  </si>
  <si>
    <t>COCA34</t>
  </si>
  <si>
    <t>Btgp Golb</t>
  </si>
  <si>
    <t>GOLB11</t>
  </si>
  <si>
    <t>Ishares Cap5</t>
  </si>
  <si>
    <t>CAPE11</t>
  </si>
  <si>
    <t>Blau</t>
  </si>
  <si>
    <t>BLAU3</t>
  </si>
  <si>
    <t>Dasa</t>
  </si>
  <si>
    <t>DASA3</t>
  </si>
  <si>
    <t>Datadog, Inc</t>
  </si>
  <si>
    <t>D1DG34</t>
  </si>
  <si>
    <t>Dell Inc</t>
  </si>
  <si>
    <t>D1EL34</t>
  </si>
  <si>
    <t>Helbor</t>
  </si>
  <si>
    <t>HBOR3</t>
  </si>
  <si>
    <t>Kla Corp</t>
  </si>
  <si>
    <t>K1LA34</t>
  </si>
  <si>
    <t>Lam Research Corp</t>
  </si>
  <si>
    <t>L1RC34</t>
  </si>
  <si>
    <t>RENT4</t>
  </si>
  <si>
    <t>SANB3</t>
  </si>
  <si>
    <t>Snowflake Inc</t>
  </si>
  <si>
    <t>S2NW34</t>
  </si>
  <si>
    <t>Syn Prop Tec</t>
  </si>
  <si>
    <t>SYNE3</t>
  </si>
  <si>
    <t>Taurus Armas</t>
  </si>
  <si>
    <t>TASA4</t>
  </si>
  <si>
    <t>Walmart Inc</t>
  </si>
  <si>
    <t>WALM34</t>
  </si>
  <si>
    <t>BB Etf Dolar</t>
  </si>
  <si>
    <t>DOLA11</t>
  </si>
  <si>
    <t>BB Etf Ibov</t>
  </si>
  <si>
    <t>BBOV11</t>
  </si>
  <si>
    <t>iShares Semiconductor ETF</t>
  </si>
  <si>
    <t>BSOX39</t>
  </si>
  <si>
    <t>Pactual Ibov</t>
  </si>
  <si>
    <t>IBOB11</t>
  </si>
  <si>
    <t>Trend Dolar</t>
  </si>
  <si>
    <t>DOLX11</t>
  </si>
  <si>
    <t>Vaneck Gold Miners ETF</t>
  </si>
  <si>
    <t>GDXB39</t>
  </si>
  <si>
    <t>TTEN3 está em tendência de baixa pela média de 200 dias, a parece ter completado movimento de repique de alta de curto prazo e pode estar retomando o movimento baixista. Abaixo dos 14,96 pode seguir em queda na direção dos suportes 13,75 ou 13,25. Teria sinal de repique altista fechando acima dos 15,36 mirando resistências em 16,35 ou 17,96.</t>
  </si>
  <si>
    <t>ABCB4 está em tendência de alta pelas médias de 21 e 200 dias e vai mantendo sinal de força altista. Acima dos 24,14 pode buscar projeções nos 25,23 ou 27. Teria sinal de realização na perda dos 23,46 mirando os 22,37 ou 21,82.</t>
  </si>
  <si>
    <t>A1MD34 está em tendência de alta pelas médias de 21 e 200 dias, mas começa a dar sinal de possível realização. Abaixo dos 352 poderia realizar na direção dos suportes 284,14 ou 255,22. Caso supere os 377,73 retomaria sinal de alta com projeções nos 435,56 ou 529,15.</t>
  </si>
  <si>
    <t>BABA34 está em tendência de baixa pelas médias de 21 e 200 dias, mas começa a dar sinais de repiques de alta. Acima dos 18,47 teria sinal de repique altista mirando resistências nos 23,1 ou 26,87. Já uma perda dos 17,66 traria de volta o sinal de baixa projetando de 16,99 a 15,1.</t>
  </si>
  <si>
    <t>ALLD3 está em clara tendência de baixa pelas médias de 21 e 200 dias e segue em movimento de baixa. Abaixo dos 4,73 pode buscar suportes 4,43 ou 4,14. Teria sinal de repique altista fechando acima dos 4,8 mirando resistências em 5,68 ou 6,26. O IFR sobrevendido alerta para recuperações se superar 4,8</t>
  </si>
  <si>
    <t>ALOS3 está em tendência de alta pelas médias de 21 e 200 dias, mas começa a dar sinal de possível realização. Abaixo dos 27,57 poderia realizar na direção dos suportes 25,88 ou 25,16. Caso supere os 28,18 retomaria sinal de alta com projeções nos 29,6 ou 31,9.</t>
  </si>
  <si>
    <t>ALPA4 apesar de estar em tendência de alta no longo prazo pela média de 200 dias, no curto prazo está em realização. Abaixo dos 11,58 pode seguir em baixa no curto prazo mirando suportes em 10,94 ou 10,31. Teria sinal de retomada altista fechando acima dos 12,14 mirando resistências em 13,62 ou 14,88. O IFR sobrevendido alerta para recuperações se superar 12,14</t>
  </si>
  <si>
    <t>GOGL34 está em tendência de alta pelas médias de 21 e 200 dias e vai mantendo sinal de força altista. Acima dos 160,01 pode buscar projeções nos 169,79 ou 185,62. Teria sinal de realização na perda dos 154 mirando os 144,18 ou 139,28. O padrão de volume favorece a alta.</t>
  </si>
  <si>
    <t>ALUP11 está em tendência de baixa pela média de 200 dias, a parece ter completado movimento de repique de alta de curto prazo e pode estar retomando o movimento baixista. Abaixo dos 31,89 pode seguir em queda na direção dos suportes 30,95 ou 30,26. Teria sinal de repique altista fechando acima dos 32,39 mirando resistências em 33,18 ou 34,55.</t>
  </si>
  <si>
    <t>AMZO34 está em tendência de alta pelas médias de 21 e 200 dias e vai mantendo sinal de força altista. Acima dos 65,57 pode buscar projeções nos 69,94 ou 77,02. Teria sinal de realização na perda dos 60,87 mirando os 58,49 ou 56,3. O padrão de volume favorece a alta.</t>
  </si>
  <si>
    <t>ABEV3 apesar de estar em tendência de alta no longo prazo pela média de 200 dias, no curto prazo está em realização. Abaixo dos 15,9 pode seguir em baixa no curto prazo mirando suportes em 15,6 ou 15,31. Teria sinal de retomada altista fechando acima dos 16,39 mirando resistências em 16,85 ou 17,43.</t>
  </si>
  <si>
    <t>AMER3 está em clara tendência de baixa pelas médias de 21 e 200 dias e segue em movimento de baixa. Abaixo dos 3,39 pode buscar suportes 2,86 ou 2,33. Teria sinal de repique altista fechando acima dos 3,78 mirando resistências em 5,09 ou 6,14. O IFR sobrevendido alerta para recuperações se superar 3,78</t>
  </si>
  <si>
    <t>ANIM3 está em tendência de baixa pelas médias de 21 e 200 dias, mas começa a dar sinais de repiques de alta. Acima dos 2,74 teria sinal de repique altista mirando resistências nos 3,21 ou 3,64. Já uma perda dos 2,51 traria de volta o sinal de baixa projetando de 2,29 a 2,07.</t>
  </si>
  <si>
    <t>AAPL34 está em tendência de alta pelas médias de 21 e 200 dias e vai mantendo sinal de força altista. Acima dos 77,31 pode buscar projeções nos 82,25 ou 89,28. Teria sinal de realização na perda dos 75 mirando os 70,87 ou 67,35. O padrão de volume favorece a alta.</t>
  </si>
  <si>
    <t>A1MT34 está em tendência de alta pelas médias de 21 e 200 dias, mas começa a dar sinal de possível realização. Abaixo dos 333,74 poderia realizar na direção dos suportes 235,4 ou 189,89. Caso supere os 382,67 retomaria sinal de alta com projeções nos 473,68 ou 620,95.</t>
  </si>
  <si>
    <t>ASML34 está em tendência de alta pelas médias de 21 e 200 dias, mas começa a dar sinal de possível realização. Abaixo dos 173,55 poderia realizar na direção dos suportes 153,4 ou 141,93. Caso supere os 183,05 retomaria sinal de alta com projeções nos 190,5 ou 213,42.</t>
  </si>
  <si>
    <t>ASAI3 está em tendência de alta pelas médias de 21 e 200 dias, mas começa a dar sinal de possível realização. Abaixo dos 8,57 poderia realizar na direção dos suportes 7,59 ou 7,12. Caso supere os 9,09 retomaria sinal de alta com projeções nos 10,01 ou 11,51.</t>
  </si>
  <si>
    <t>AURA33 apesar de estar em tendência de alta no longo prazo pela média de 200 dias, no curto prazo está em realização. Abaixo dos 104,62 pode seguir em baixa no curto prazo mirando suportes em 90,8 ou 81,83. Teria sinal de retomada altista fechando acima dos 112,52 mirando resistências em 119,81 ou 137,73.</t>
  </si>
  <si>
    <t>AURE3 está em clara tendência de baixa pelas médias de 21 e 200 dias e segue em movimento de baixa. Abaixo dos 11,16 pode buscar suportes 10,82 ou 10,49. Teria sinal de repique altista fechando acima dos 11,58 mirando resistências em 12,23 ou 12,89.</t>
  </si>
  <si>
    <t>AXIA3 está em tendência de alta pelas médias de 21 e 200 dias, mas começa a dar sinal de possível realização. Abaixo dos 53,16 poderia realizar na direção dos suportes 49,76 ou 47,85. Caso supere os 54,19 retomaria sinal de alta com projeções nos 55,94 ou 59,75.</t>
  </si>
  <si>
    <t>AXIA7 está em tendência de baixa pela média de 200 dias, a parece ter completado movimento de repique de alta de curto prazo e pode estar retomando o movimento baixista. Abaixo dos 52,06 pode seguir em queda na direção dos suportes 48,01 ou 45,94. Teria sinal de repique altista fechando acima dos 53,05 mirando resistências em 54,68 ou 58,8.</t>
  </si>
  <si>
    <t>AZUL3 está em tendência de baixa pela média de 200 dias, a parece ter completado movimento de repique de alta de curto prazo e pode estar retomando o movimento baixista. Abaixo dos 22,56 pode seguir em queda na direção dos suportes 20,62 ou 19,03. Teria sinal de repique altista fechando acima dos 23,39 mirando resistências em 25,75 ou 28,92.</t>
  </si>
  <si>
    <t>AZZA3 está em clara tendência de baixa pelas médias de 21 e 200 dias e segue em movimento de baixa. Abaixo dos 16,1 pode buscar suportes 14,82 ou 13,54. Teria sinal de repique altista fechando acima dos 18,12 mirando resistências em 20,23 ou 22,78.</t>
  </si>
  <si>
    <t>B3SA3 está em clara tendência de baixa pelas médias de 21 e 200 dias e segue em movimento de baixa. Abaixo dos 14 pode buscar suportes 13,4 ou 12,81. Teria sinal de repique altista fechando acima dos 14,59 mirando resistências em 15,92 ou 17,1.</t>
  </si>
  <si>
    <t>BMGB4 está em tendência de alta pelas médias de 21 e 200 dias e vai mantendo sinal de força altista. Acima dos 5,52 pode buscar projeções nos 5,89 ou 6,5. Teria sinal de realização na perda dos 5,22 mirando os 4,91 ou 4,72. O padrão de volume favorece a alta.</t>
  </si>
  <si>
    <t>BRSR6 está em tendência de baixa pelas médias de 21 e 200 dias, mas começa a dar sinais de repiques de alta. Acima dos 14,08 teria sinal de repique altista mirando resistências nos 15,09 ou 16,28. Já uma perda dos 13,69 traria de volta o sinal de baixa projetando de 13,15 a 12,55.</t>
  </si>
  <si>
    <t>BBSE3 está em tendência de alta pelas médias de 21 e 200 dias, mas começa a dar sinal de possível realização. Abaixo dos 37,33 poderia realizar na direção dos suportes 34,7 ou 33,02. Caso supere os 39 retomaria sinal de alta com projeções nos 40,12 ou 43,46.</t>
  </si>
  <si>
    <t>BMOB3 está em tendência de alta pelas médias de 21 e 200 dias e vai mantendo sinal de força altista. Acima dos 24,45 pode buscar projeções nos 25,3 ou 26,92. Teria sinal de realização na perda dos 23,31 mirando os 22,67 ou 21,85. O padrão de volume favorece a alta.</t>
  </si>
  <si>
    <t>BERK34 está em tendência de alta pelas médias de 21 e 200 dias e vai mantendo sinal de força altista. Acima dos 131,1 pode buscar projeções nos 139,1 ou 152,05. Teria sinal de realização na perda dos 129,55 mirando os 118,15 ou 114,14. O padrão de volume favorece a alta. O IFR sobrecomprado alerta realizações se perder 129,55.</t>
  </si>
  <si>
    <t>BLAU3 está em clara tendência de baixa pelas médias de 21 e 200 dias e segue em movimento de baixa. Abaixo dos 9,89 pode buscar suportes 9,42 ou 9,1. Teria sinal de repique altista fechando acima dos 10,44 mirando resistências em 11,07 ou 12,09.</t>
  </si>
  <si>
    <t>SOJA3 está em clara tendência de baixa pelas médias de 21 e 200 dias e segue em movimento de baixa. Abaixo dos 6 pode buscar suportes 5,73 ou 5,46. Teria sinal de repique altista fechando acima dos 6,23 mirando resistências em 6,58 ou 7,1.</t>
  </si>
  <si>
    <t>BRBI11 está em clara tendência de baixa pelas médias de 21 e 200 dias e segue em movimento de baixa. Abaixo dos 14,1 pode buscar suportes 13,59 ou 13,08. Teria sinal de repique altista fechando acima dos 14,85 mirando resistências em 15,75 ou 16,76.</t>
  </si>
  <si>
    <t>BBDC3 está em tendência de baixa pela média de 200 dias, a parece ter completado movimento de repique de alta de curto prazo e pode estar retomando o movimento baixista. Abaixo dos 15,5 pode seguir em queda na direção dos suportes 14,97 ou 14,67. Teria sinal de repique altista fechando acima dos 15,93 mirando resistências em 16,52 ou 17,48.</t>
  </si>
  <si>
    <t>BBDC4 apesar de estar em tendência de baixa no longo prazo pela média de 200 dias, no curto prazo está com sinal de recuperação favorecendo repiques de alta. Acima dos 18,27 pode seguir repique altista na direção resistências nos 18,95 ou 20,06. Caso perca os 17,84 teria sinal de baixa projetando de 17,16 a 16,81. O padrão de volume favorece a alta.</t>
  </si>
  <si>
    <t>BRAP4 está em tendência de alta no longo prazo, teve uma correção no curto prazo, mas pode estar retomando sinal de altas. Acima dos 22,4 pode buscar 23,47 ou 24,78. Abaixo dos 21,79 retomaria sinal de realização mirando suportes em 21,34 ou 20,68.</t>
  </si>
  <si>
    <t>SAUD3 está em tendência de alta pelas médias de 21 e 200 dias, mas começa a dar sinal de possível realização. Abaixo dos 14,08 poderia realizar na direção dos suportes 12,18 ou 11,48. Caso supere os 14,42 retomaria sinal de alta com projeções nos 15,8 ou 18,04. O IFR sobrecomprado alerta realizações se perder 14,08.</t>
  </si>
  <si>
    <t>BBAS3 está em tendência de baixa pela média de 200 dias, a parece ter completado movimento de repique de alta de curto prazo e pode estar retomando o movimento baixista. Abaixo dos 19,56 pode seguir em queda na direção dos suportes 18,87 ou 18,38. Teria sinal de repique altista fechando acima dos 19,99 mirando resistências em 20,45 ou 21,42.</t>
  </si>
  <si>
    <t>AGRO3 está em clara tendência de baixa pelas médias de 21 e 200 dias e segue em movimento de baixa. Abaixo dos 17,86 pode buscar suportes 17,51 ou 17,17. Teria sinal de repique altista fechando acima dos 18,33 mirando resistências em 18,97 ou 19,65.</t>
  </si>
  <si>
    <t>BRKM5 está em clara tendência de baixa pelas médias de 21 e 200 dias e segue em movimento de baixa. Abaixo dos 5,83 pode buscar suportes 4,44 ou 3,06. Teria sinal de repique altista fechando acima dos 6,66 mirando resistências em 10,31 ou 13,07. O IFR sobrevendido alerta para recuperações se superar 6,66</t>
  </si>
  <si>
    <t>BRAV3 apesar de estar em tendência de alta no longo prazo pela média de 200 dias, no curto prazo está em realização. Abaixo dos 18,32 pode seguir em baixa no curto prazo mirando suportes em 17,33 ou 16,35. Teria sinal de retomada altista fechando acima dos 19,16 mirando resistências em 21,5 ou 23,46.</t>
  </si>
  <si>
    <t>AVGO34 apesar de estar em tendência de alta no longo prazo pela média de 200 dias, no curto prazo está em realização. Abaixo dos 26,73 pode seguir em baixa no curto prazo mirando suportes em 23,95 ou 21,17. Teria sinal de retomada altista fechando acima dos 28,08 mirando resistências em 35,72 ou 41,27.</t>
  </si>
  <si>
    <t>BPAC11 está em tendência de alta pelas médias de 21 e 200 dias, mas começa a dar sinal de possível realização. Abaixo dos 53 poderia realizar na direção dos suportes 48,73 ou 46,76. Caso supere os 55,1 retomaria sinal de alta com projeções nos 59,03 ou 65,4.</t>
  </si>
  <si>
    <t>CXSE3 está em tendência de alta pelas médias de 21 e 200 dias e vai mantendo sinal de força altista. Acima dos 19,93 pode buscar projeções nos 21,58 ou 24,25. Teria sinal de realização na perda dos 19,31 mirando os 17,26 ou 16,43. O padrão de volume favorece a alta. O IFR sobrecomprado alerta realizações se perder 19,31.</t>
  </si>
  <si>
    <t>CAML3 apesar de estar em tendência de baixa no longo prazo pela média de 200 dias, no curto prazo está com sinal de recuperação favorecendo repiques de alta. Acima dos 5,07 pode seguir repique altista na direção resistências nos 5,34 ou 5,67. Caso perca os 4,96 teria sinal de baixa projetando de 4,79 a 4,62.</t>
  </si>
  <si>
    <t>BHIA3 está em clara tendência de baixa pelas médias de 21 e 200 dias e segue em movimento de baixa. Abaixo dos 1,07 pode buscar suportes 0,98 ou 0,89. Teria sinal de repique altista fechando acima dos 1,11 mirando resistências em 1,35 ou 1,52. O IFR sobrevendido alerta para recuperações se superar 1,11</t>
  </si>
  <si>
    <t>CBAV3 está em tendência de alta pelas médias de 21 e 200 dias, mas começa a dar sinal de possível realização. Abaixo dos 10,73 poderia realizar na direção dos suportes 10,65 ou 10,6. Caso supere os 10,79 retomaria sinal de alta com projeções nos 10,87 ou 11,01.</t>
  </si>
  <si>
    <t>CEAB3 apesar de estar em tendência de baixa no longo prazo pela média de 200 dias, no curto prazo está com sinal de recuperação favorecendo repiques de alta. Acima dos 10,93 pode seguir repique altista na direção resistências nos 11,63 ou 12,92. Caso perca os 10,46 teria sinal de baixa projetando de 9,54 a 8,89.</t>
  </si>
  <si>
    <t>CMIG4 está em tendência de baixa pela média de 200 dias, a parece ter completado movimento de repique de alta de curto prazo e pode estar retomando o movimento baixista. Abaixo dos 10,69 pode seguir em queda na direção dos suportes 10,37 ou 10,15. Teria sinal de repique altista fechando acima dos 10,84 mirando resistências em 11,05 ou 11,47.</t>
  </si>
  <si>
    <t>COCA34 está em tendência de alta pelas médias de 21 e 200 dias e vai mantendo sinal de força altista. Acima dos 72,21 pode buscar projeções nos 76,43 ou 83,26. Teria sinal de realização na perda dos 70,23 mirando os 65,38 ou 63,26.</t>
  </si>
  <si>
    <t>COGN3 está em tendência de baixa pelas médias de 21 e 200 dias, mas começa a dar sinais de repiques de alta. Acima dos 2,34 teria sinal de repique altista mirando resistências nos 2,48 ou 2,65. Já uma perda dos 2,2 traria de volta o sinal de baixa projetando de 2,11 a 2,02.</t>
  </si>
  <si>
    <t>C2OI34 apesar de estar em tendência de baixa no longo prazo pela média de 200 dias, no curto prazo está com sinal de recuperação favorecendo repiques de alta. Acima dos 34,14 pode seguir repique altista na direção resistências nos 36,35 ou 40,98. Caso perca os 28,85 teria sinal de baixa projetando de 26,53 a 24,21. O padrão de volume favorece a alta.</t>
  </si>
  <si>
    <t>CSMG3 está em tendência de alta pelas médias de 21 e 200 dias e vai mantendo sinal de força altista. Acima dos 61,53 pode buscar projeções nos 67,44 ou 77,01. Teria sinal de realização na perda dos 58,52 mirando os 51,96 ou 49.</t>
  </si>
  <si>
    <t>CPLE3 está em tendência de alta pelas médias de 21 e 200 dias, mas começa a dar sinal de possível realização. Abaixo dos 14,7 poderia realizar na direção dos suportes 14,2 ou 13,84. Caso supere os 15,02 retomaria sinal de alta com projeções nos 15,35 ou 16,06.</t>
  </si>
  <si>
    <t>CSAN3 está em tendência de baixa pela média de 200 dias, a parece ter completado movimento de repique de alta de curto prazo e pode estar retomando o movimento baixista. Abaixo dos 3,52 pode seguir em queda na direção dos suportes 3,2 ou 3. Teria sinal de repique altista fechando acima dos 3,84 mirando resistências em 4,23 ou 4,87.</t>
  </si>
  <si>
    <t>CPFE3 está em tendência de alta pelas médias de 21 e 200 dias, mas começa a dar sinal de possível realização. Abaixo dos 43,88 poderia realizar na direção dos suportes 42,21 ou 41,14. Caso supere os 44,55 retomaria sinal de alta com projeções nos 45,67 ou 47,8.</t>
  </si>
  <si>
    <t>CMIN3 está em clara tendência de baixa pelas médias de 21 e 200 dias e segue em movimento de baixa. Abaixo dos 4,08 pode buscar suportes 3,87 ou 3,66. Teria sinal de repique altista fechando acima dos 4,21 mirando resistências em 4,75 ou 5,16.</t>
  </si>
  <si>
    <t>CURY3 está em tendência de alta pelas médias de 21 e 200 dias, mas começa a dar sinal de possível realização. Abaixo dos 34,38 poderia realizar na direção dos suportes 28,6 ou 26,33. Caso supere os 35,92 retomaria sinal de alta com projeções nos 40,44 ou 47,76.</t>
  </si>
  <si>
    <t>CVCB3 está em tendência de baixa pelas médias de 21 e 200 dias, mas começa a dar sinais de repiques de alta. Acima dos 1,4 teria sinal de repique altista mirando resistências nos 1,53 ou 1,73. Já uma perda dos 1,33 traria de volta o sinal de baixa projetando de 1,2 a 1,09.</t>
  </si>
  <si>
    <t>CYRE3 está em tendência de baixa pela média de 200 dias, a parece ter completado movimento de repique de alta de curto prazo e pode estar retomando o movimento baixista. Abaixo dos 22,49 pode seguir em queda na direção dos suportes 19,76 ou 18,57. Teria sinal de repique altista fechando acima dos 23,59 mirando resistências em 25,95 ou 29,78.</t>
  </si>
  <si>
    <t>CYRE4 apesar de estar em tendência de baixa no longo prazo pela média de 200 dias, no curto prazo está com sinal de recuperação favorecendo repiques de alta. Acima dos 22 pode seguir repique altista na direção resistências nos 24,38 ou 28,24. Caso perca os 20,93 teria sinal de baixa projetando de 18,14 a 16,94.</t>
  </si>
  <si>
    <t>DASA3 apesar de estar em tendência de baixa no longo prazo pela média de 200 dias, no curto prazo está com sinal de recuperação favorecendo repiques de alta. Acima dos 2,79 pode seguir repique altista na direção resistências nos 3,03 ou 3,29. Caso perca os 2,6 teria sinal de baixa projetando de 2,46 a 2,33.</t>
  </si>
  <si>
    <t>D1DG34 está em tendência de alta pelas médias de 21 e 200 dias e vai mantendo sinal de força altista. Acima dos 140,45 pode buscar projeções nos 158,5 ou 187,72. Teria sinal de realização na perda dos 131,72 mirando os 111,23 ou 102,2. O padrão de volume favorece a alta. O IFR sobrecomprado alerta realizações se perder 131,72.</t>
  </si>
  <si>
    <t>D1EL34 está em tendência de alta pelas médias de 21 e 200 dias, mas começa a dar sinal de possível realização. Abaixo dos 2140 poderia realizar na direção dos suportes 1859,69 ou 1727,7. Caso supere os 2286,83 retomaria sinal de alta com projeções nos 2550,8 ou 2977,94.</t>
  </si>
  <si>
    <t>DESK3 está em tendência de alta pelas médias de 21 e 200 dias, mas começa a dar sinal de possível realização. Abaixo dos 17,58 poderia realizar na direção dos suportes 17,15 ou 16,86. Caso supere os 18,08 retomaria sinal de alta com projeções nos 18,65 ou 19,58.</t>
  </si>
  <si>
    <t>DXCO3 está em tendência de baixa pela média de 200 dias, a parece ter completado movimento de repique de alta de curto prazo e pode estar retomando o movimento baixista. Abaixo dos 4,83 pode seguir em queda na direção dos suportes 4,53 ou 4,33. Teria sinal de repique altista fechando acima dos 5,17 mirando resistências em 5,56 ou 6,2.</t>
  </si>
  <si>
    <t>PNVL3 está em clara tendência de baixa pelas médias de 21 e 200 dias e segue em movimento de baixa. Abaixo dos 10,78 pode buscar suportes 10,29 ou 9,9. Teria sinal de repique altista fechando acima dos 10,94 mirando resistências em 11,54 ou 12,31.</t>
  </si>
  <si>
    <t>DIRR3 está em tendência de baixa pela média de 200 dias, a parece ter completado movimento de repique de alta de curto prazo e pode estar retomando o movimento baixista. Abaixo dos 13,63 pode seguir em queda na direção dos suportes 12,18 ou 11,51. Teria sinal de repique altista fechando acima dos 14,32 mirando resistências em 15,64 ou 17,78.</t>
  </si>
  <si>
    <t>ECOR3 está em tendência de baixa pela média de 200 dias, a parece ter completado movimento de repique de alta de curto prazo e pode estar retomando o movimento baixista. Abaixo dos 7,2 pode seguir em queda na direção dos suportes 6,65 ou 6,33. Teria sinal de repique altista fechando acima dos 7,66 mirando resistências em 8,28 ou 9,29.</t>
  </si>
  <si>
    <t>LILY34 está em tendência de alta pelas médias de 21 e 200 dias, mas começa a dar sinal de possível realização. Abaixo dos 203,57 poderia realizar na direção dos suportes 177,7 ou 166,69. Caso supere os 213,33 retomaria sinal de alta com projeções nos 235,34 ou 270,97.</t>
  </si>
  <si>
    <t>EMBJ3 apesar de estar em tendência de baixa no longo prazo pela média de 200 dias, no curto prazo está com sinal de recuperação favorecendo repiques de alta. Acima dos 83,13 pode seguir repique altista na direção resistências nos 91,97 ou 106,28. Caso perca os 80,69 teria sinal de baixa projetando de 68,82 a 64,39.</t>
  </si>
  <si>
    <t>ENGI11 está em tendência de baixa pela média de 200 dias, a parece ter completado movimento de repique de alta de curto prazo e pode estar retomando o movimento baixista. Abaixo dos 47,02 pode seguir em queda na direção dos suportes 45,24 ou 44,17. Teria sinal de repique altista fechando acima dos 48,68 mirando resistências em 50,8 ou 54,24.</t>
  </si>
  <si>
    <t>ENEV3 está em tendência de alta pelas médias de 21 e 200 dias, mas começa a dar sinal de possível realização. Abaixo dos 26,03 poderia realizar na direção dos suportes 23,56 ou 22,49. Caso supere os 27 retomaria sinal de alta com projeções nos 29,12 ou 32,56.</t>
  </si>
  <si>
    <t>EGIE3 apesar de estar em tendência de alta no longo prazo pela média de 200 dias, no curto prazo está em realização. Abaixo dos 32,25 pode seguir em baixa no curto prazo mirando suportes em 31,1 ou 29,96. Teria sinal de retomada altista fechando acima dos 34,6 mirando resistências em 35,94 ou 38,22.</t>
  </si>
  <si>
    <t>EQTL3 está em tendência de baixa pela média de 200 dias, a parece ter completado movimento de repique de alta de curto prazo e pode estar retomando o movimento baixista. Abaixo dos 37,98 pode seguir em queda na direção dos suportes 36,39 ou 35,27. Teria sinal de repique altista fechando acima dos 38,9 mirando resistências em 40,01 ou 42,24.</t>
  </si>
  <si>
    <t>EUCA4 está em tendência de alta no longo prazo, teve uma correção no curto prazo, mas pode estar retomando sinal de altas. Acima dos 23,84 pode buscar 27,45 ou 30,14. Abaixo dos 23,09 retomaria sinal de realização mirando suportes em 21,74 ou 20,39.</t>
  </si>
  <si>
    <t>EVEN3 está em tendência de baixa pela média de 200 dias, a parece ter completado movimento de repique de alta de curto prazo e pode estar retomando o movimento baixista. Abaixo dos 5,59 pode seguir em queda na direção dos suportes 5,23 ou 4,99. Teria sinal de repique altista fechando acima dos 5,75 mirando resistências em 5,98 ou 6,44.</t>
  </si>
  <si>
    <t>EZTC3 apesar de estar em tendência de baixa no longo prazo pela média de 200 dias, no curto prazo está com sinal de recuperação favorecendo repiques de alta. Acima dos 13,19 pode seguir repique altista na direção resistências nos 13,75 ou 14,73. Caso perca os 12,8 teria sinal de baixa projetando de 12,16 a 11,66. O padrão de volume favorece a alta.</t>
  </si>
  <si>
    <t>FESA4 está em tendência de baixa pelas médias de 21 e 200 dias, mas começa a dar sinais de repiques de alta. Acima dos 5,96 teria sinal de repique altista mirando resistências nos 6,45 ou 6,83. Já uma perda dos 5,83 traria de volta o sinal de baixa projetando de 5,63 a 5,44.</t>
  </si>
  <si>
    <t>FLRY3 apesar de estar em tendência de baixa no longo prazo pela média de 200 dias, no curto prazo está com sinal de recuperação favorecendo repiques de alta. Acima dos 15,73 pode seguir repique altista na direção resistências nos 16,6 ou 18,02. Caso perca os 15,15 teria sinal de baixa projetando de 14,31 a 13,87.</t>
  </si>
  <si>
    <t>FRAS3 está em clara tendência de baixa pelas médias de 21 e 200 dias e segue em movimento de baixa. Abaixo dos 20,12 pode buscar suportes 19,16 ou 18,21. Teria sinal de repique altista fechando acima dos 20,84 mirando resistências em 23,2 ou 25,1.</t>
  </si>
  <si>
    <t>FCXO34 apesar de estar em tendência de alta no longo prazo pela média de 200 dias, no curto prazo está em realização. Abaixo dos 104,54 pode seguir em baixa no curto prazo mirando suportes em 99,18 ou 93,82. Teria sinal de retomada altista fechando acima dos 108,69 mirando resistências em 121,88 ou 132,59.</t>
  </si>
  <si>
    <t>GFSA3 está em clara tendência de baixa pelas médias de 21 e 200 dias e segue em movimento de baixa. Abaixo dos 0,96 pode buscar suportes 0,78 ou 0,61. Teria sinal de repique altista fechando acima dos 1,12 mirando resistências em 1,52 ou 1,86.</t>
  </si>
  <si>
    <t>GGBR4 está em tendência de alta no longo prazo, teve uma correção no curto prazo, mas pode estar retomando sinal de altas. Acima dos 21,04 pode buscar 24,55 ou 27,05. Abaixo dos 20,49 retomaria sinal de realização mirando suportes em 19,23 ou 17,98. O IFR sobrevendido alerta para recuperações se superar 21,04</t>
  </si>
  <si>
    <t>GOAU4 está em tendência de alta no longo prazo, teve uma correção no curto prazo, mas pode estar retomando sinal de altas. Acima dos 9,31 pode buscar 10,77 ou 11,83. Abaixo dos 9,04 retomaria sinal de realização mirando suportes em 8,5 ou 7,97.</t>
  </si>
  <si>
    <t>GGPS3 apesar de estar em tendência de baixa no longo prazo pela média de 200 dias, no curto prazo está com sinal de recuperação favorecendo repiques de alta. Acima dos 12,12 pode seguir repique altista na direção resistências nos 12,73 ou 13,73. Caso perca os 11,47 teria sinal de baixa projetando de 11,12 a 10,81.</t>
  </si>
  <si>
    <t>GRND3 está em clara tendência de baixa pelas médias de 21 e 200 dias e segue em movimento de baixa. Abaixo dos 3,72 pode buscar suportes 3,62 ou 3,52. Teria sinal de repique altista fechando acima dos 3,78 mirando resistências em 4,03 ou 4,22.</t>
  </si>
  <si>
    <t>GMAT3 está em clara tendência de baixa pelas médias de 21 e 200 dias e segue em movimento de baixa. Abaixo dos 3,43 pode buscar suportes 3,18 ou 2,93. Teria sinal de repique altista fechando acima dos 3,71 mirando resistências em 4,23 ou 4,72. O IFR sobrevendido alerta para recuperações se superar 3,71</t>
  </si>
  <si>
    <t>SBFG3 está em clara tendência de baixa pelas médias de 21 e 200 dias e segue em movimento de baixa. Abaixo dos 9,64 pode buscar suportes 9,16 ou 8,69. Teria sinal de repique altista fechando acima dos 10,41 mirando resistências em 11,17 ou 12,11.</t>
  </si>
  <si>
    <t>HBOR3 está em clara tendência de baixa pelas médias de 21 e 200 dias e segue em movimento de baixa. Abaixo dos 2,11 pode buscar suportes 2,01 ou 1,92. Teria sinal de repique altista fechando acima dos 2,23 mirando resistências em 2,41 ou 2,59.</t>
  </si>
  <si>
    <t>HBSA3 está em tendência de baixa pela média de 200 dias, a parece ter completado movimento de repique de alta de curto prazo e pode estar retomando o movimento baixista. Abaixo dos 3,54 pode seguir em queda na direção dos suportes 2,91 ou 2,65. Teria sinal de repique altista fechando acima dos 3,72 mirando resistências em 4,22 ou 5,03.</t>
  </si>
  <si>
    <t>HYPE3 está em tendência de baixa pela média de 200 dias, a parece ter completado movimento de repique de alta de curto prazo e pode estar retomando o movimento baixista. Abaixo dos 20,5 pode seguir em queda na direção dos suportes 19,63 ou 18,91. Teria sinal de repique altista fechando acima dos 20,88 mirando resistências em 21,96 ou 23,39.</t>
  </si>
  <si>
    <t>IGTI11 apesar de estar em tendência de baixa no longo prazo pela média de 200 dias, no curto prazo está com sinal de recuperação favorecendo repiques de alta. Acima dos 25,66 pode seguir repique altista na direção resistências nos 27,1 ou 29,44. Caso perca os 24,54 teria sinal de baixa projetando de 23,32 a 22,59.</t>
  </si>
  <si>
    <t>ITLC34 está em tendência de alta pelas médias de 21 e 200 dias, mas começa a dar sinal de possível realização. Abaixo dos 110 poderia realizar na direção dos suportes 84,72 ou 73. Caso supere os 122,62 retomaria sinal de alta com projeções nos 146,04 ou 183,94.</t>
  </si>
  <si>
    <t>INTB3 apesar de estar em tendência de alta no longo prazo pela média de 200 dias, no curto prazo está em realização. Abaixo dos 13,17 pode seguir em baixa no curto prazo mirando suportes em 12,36 ou 11,8. Teria sinal de retomada altista fechando acima dos 14,16 mirando resistências em 15,27 ou 17,07.</t>
  </si>
  <si>
    <t>INBR32 apesar de estar em tendência de baixa no longo prazo pela média de 200 dias, no curto prazo está com sinal de recuperação favorecendo repiques de alta. Acima dos 30,58 pode seguir repique altista na direção resistências nos 32,94 ou 36,76. Caso perca os 26,76 teria sinal de baixa projetando de 25,57 a 24,39. O padrão de volume favorece a alta.</t>
  </si>
  <si>
    <t>MYPK3 está em tendência de baixa pelas médias de 21 e 200 dias, mas começa a dar sinais de repiques de alta. Acima dos 9,51 teria sinal de repique altista mirando resistências nos 10,07 ou 10,99. Já uma perda dos 9 traria de volta o sinal de baixa projetando de 8,59 a 8,3.</t>
  </si>
  <si>
    <t>RANI3 apesar de estar em tendência de baixa no longo prazo pela média de 200 dias, no curto prazo está com sinal de recuperação favorecendo repiques de alta. Acima dos 8,1 pode seguir repique altista na direção resistências nos 8,43 ou 8,98. Caso perca os 7,79 teria sinal de baixa projetando de 7,55 a 7,38. O padrão de volume favorece a alta.</t>
  </si>
  <si>
    <t>IRBR3 está em tendência de alta pelas médias de 21 e 200 dias, mas começa a dar sinal de possível realização. Abaixo dos 53,87 poderia realizar na direção dos suportes 49,93 ou 48,22. Caso supere os 55,46 retomaria sinal de alta com projeções nos 58,87 ou 64,4.</t>
  </si>
  <si>
    <t>ISAE4 está em tendência de alta pelas médias de 21 e 200 dias e vai mantendo sinal de força altista. Acima dos 28,42 pode buscar projeções nos 29,51 ou 31,28. Teria sinal de realização na perda dos 27,64 mirando os 26,65 ou 26,1. O padrão de volume favorece a alta.</t>
  </si>
  <si>
    <t>ITSA3</t>
  </si>
  <si>
    <t>ITSA3 está em tendência de alta pelas médias de 21 e 200 dias, mas começa a dar sinal de possível realização. Abaixo dos 13,32 poderia realizar na direção dos suportes 12,41 ou 12. Caso supere os 13,71 retomaria sinal de alta com projeções nos 14,51 ou 15,81.</t>
  </si>
  <si>
    <t>ITSA4 está em tendência de alta pelas médias de 21 e 200 dias e vai mantendo sinal de força altista. Acima dos 13,59 pode buscar projeções nos 14,42 ou 15,77. Teria sinal de realização na perda dos 13,2 mirando os 12,24 ou 11,82.</t>
  </si>
  <si>
    <t>ITUB3 está em tendência de alta pelas médias de 21 e 200 dias e vai mantendo sinal de força altista. Acima dos 44,87 pode buscar projeções nos 48,31 ou 53,88. Teria sinal de realização na perda dos 43,66 mirando os 39,3 ou 37,57. O IFR sobrecomprado alerta realizações se perder 43,66.</t>
  </si>
  <si>
    <t>ITUB4 está em tendência de alta pelas médias de 21 e 200 dias e vai mantendo sinal de força altista. Acima dos 42,8 pode buscar projeções nos 45,72 ou 50,45. Teria sinal de realização na perda dos 41,47 mirando os 38,07 ou 36,6. O IFR sobrecomprado alerta realizações se perder 41,47.</t>
  </si>
  <si>
    <t>JALL3 está em clara tendência de baixa pelas médias de 21 e 200 dias e segue em movimento de baixa. Abaixo dos 2,17 pode buscar suportes 2,08 ou 1,89. Teria sinal de repique altista fechando acima dos 2,26 mirando resistências em 2,67 ou 3,03.</t>
  </si>
  <si>
    <t>JBSS32 apesar de estar em tendência de baixa no longo prazo pela média de 200 dias, no curto prazo está com sinal de recuperação favorecendo repiques de alta. Acima dos 64,24 pode seguir repique altista na direção resistências nos 67,16 ou 71,89. Caso perca os 59,51 teria sinal de baixa projetando de 58,04 a 56,58.</t>
  </si>
  <si>
    <t>JHSF3 está em tendência de alta pelas médias de 21 e 200 dias, mas começa a dar sinal de possível realização. Abaixo dos 11,06 poderia realizar na direção dos suportes 10,35 ou 9,93. Caso supere os 11,28 retomaria sinal de alta com projeções nos 11,7 ou 12,53.</t>
  </si>
  <si>
    <t>JPMC34 está em tendência de alta pelas médias de 21 e 200 dias e vai mantendo sinal de força altista. Acima dos 178 pode buscar projeções nos 195,34 ou 223,4. Teria sinal de realização na perda dos 168,89 mirando os 149,94 ou 141,26. O padrão de volume favorece a alta.</t>
  </si>
  <si>
    <t>JSLG3 está em clara tendência de baixa pelas médias de 21 e 200 dias e segue em movimento de baixa. Abaixo dos 5,3 pode buscar suportes 5,02 ou 4,75. Teria sinal de repique altista fechando acima dos 5,51 mirando resistências em 6,18 ou 6,72.</t>
  </si>
  <si>
    <t>KEPL3 está em tendência de baixa pela média de 200 dias, a parece ter completado movimento de repique de alta de curto prazo e pode estar retomando o movimento baixista. Abaixo dos 6,59 pode seguir em queda na direção dos suportes 6,2 ou 5,96. Teria sinal de repique altista fechando acima dos 6,74 mirando resistências em 6,96 ou 7,42.</t>
  </si>
  <si>
    <t>K1LA34 está em tendência de alta pelas médias de 21 e 200 dias, mas começa a dar sinal de possível realização. Abaixo dos 339,6 poderia realizar na direção dos suportes 251,63 ou 206,91. Caso supere os 396,33 retomaria sinal de alta com projeções nos 485,75 ou 630,45.</t>
  </si>
  <si>
    <t>KLBN3 está em tendência de baixa pelas médias de 21 e 200 dias, mas começa a dar sinais de repiques de alta. Acima dos 3,4 teria sinal de repique altista mirando resistências nos 3,51 ou 3,62. Já uma perda dos 3,32 traria de volta o sinal de baixa projetando de 3,26 a 3,2.</t>
  </si>
  <si>
    <t>KLBN4 está em tendência de baixa pelas médias de 21 e 200 dias, mas começa a dar sinais de repiques de alta. Acima dos 3,4 teria sinal de repique altista mirando resistências nos 3,53 ou 3,66. Já uma perda dos 3,31 traria de volta o sinal de baixa projetando de 3,24 a 3,17.</t>
  </si>
  <si>
    <t>KLBN11 está em tendência de baixa pelas médias de 21 e 200 dias, mas começa a dar sinais de repiques de alta. Acima dos 16,96 teria sinal de repique altista mirando resistências nos 17,38 ou 17,91. Já uma perda dos 16,52 traria de volta o sinal de baixa projetando de 16,25 a 15,98.</t>
  </si>
  <si>
    <t>L1RC34 está em tendência de alta pelas médias de 21 e 200 dias, mas começa a dar sinal de possível realização. Abaixo dos 45,2 poderia realizar na direção dos suportes 35,72 ou 30,81. Caso supere os 51,59 retomaria sinal de alta com projeções nos 61,39 ou 77,26.</t>
  </si>
  <si>
    <t>LAVV3 está em tendência de baixa pela média de 200 dias, a parece ter completado movimento de repique de alta de curto prazo e pode estar retomando o movimento baixista. Abaixo dos 11,21 pode seguir em queda na direção dos suportes 10,61 ou 10,19. Teria sinal de repique altista fechando acima dos 11,45 mirando resistências em 11,94 ou 12,76.</t>
  </si>
  <si>
    <t>LIGT3 apesar de estar em tendência de baixa no longo prazo pela média de 200 dias, no curto prazo está com sinal de recuperação favorecendo repiques de alta. Acima dos 3,48 pode seguir repique altista na direção resistências nos 4,14 ou 5,21. Caso perca os 3,18 teria sinal de baixa projetando de 2,41 a 2,07.</t>
  </si>
  <si>
    <t>RENT3 está em tendência de baixa pela média de 200 dias, a parece ter completado movimento de repique de alta de curto prazo e pode estar retomando o movimento baixista. Abaixo dos 40,27 pode seguir em queda na direção dos suportes 38,56 ou 37,2. Teria sinal de repique altista fechando acima dos 41,65 mirando resistências em 42,95 ou 45,66.</t>
  </si>
  <si>
    <t>RENT4 está em tendência de baixa pela média de 200 dias, a parece ter completado movimento de repique de alta de curto prazo e pode estar retomando o movimento baixista. Abaixo dos 39,04 pode seguir em queda na direção dos suportes 37,48 ou 36,3. Teria sinal de repique altista fechando acima dos 40,05 mirando resistências em 41,29 ou 43,64.</t>
  </si>
  <si>
    <t>LOGG3 está em tendência de alta pelas médias de 21 e 200 dias e vai mantendo sinal de força altista. Acima dos 28,63 pode buscar projeções nos 30,23 ou 32,82. Teria sinal de realização na perda dos 27,25 mirando os 26,04 ou 25,23.</t>
  </si>
  <si>
    <t>LREN3 está em tendência de alta pelas médias de 21 e 200 dias e vai mantendo sinal de força altista. Acima dos 14,95 pode buscar projeções nos 15,79 ou 17,14. Teria sinal de realização na perda dos 14,47 mirando os 13,6 ou 12,92.</t>
  </si>
  <si>
    <t>LWSA3 está em tendência de alta pelas médias de 21 e 200 dias e vai mantendo sinal de força altista. Acima dos 4,2 pode buscar projeções nos 4,6 ou 5,25. Teria sinal de realização na perda dos 3,9 mirando os 3,55 ou 3,34.</t>
  </si>
  <si>
    <t>MDIA3 está em tendência de baixa pelas médias de 21 e 200 dias, mas começa a dar sinais de repiques de alta. Acima dos 17,68 teria sinal de repique altista mirando resistências nos 19,28 ou 20,66. Já uma perda dos 17,04 traria de volta o sinal de baixa projetando de 16,34 a 15,65.</t>
  </si>
  <si>
    <t>MGLU3 está em clara tendência de baixa pelas médias de 21 e 200 dias e segue em movimento de baixa. Abaixo dos 4,43 pode buscar suportes 4,03 ou 3,52. Teria sinal de repique altista fechando acima dos 4,69 mirando resistências em 5,67 ou 6,68.</t>
  </si>
  <si>
    <t>POMO3 está em clara tendência de baixa pelas médias de 21 e 200 dias e segue em movimento de baixa. Abaixo dos 5,37 pode buscar suportes 5,18 ou 5. Teria sinal de repique altista fechando acima dos 5,69 mirando resistências em 5,96 ou 6,32.</t>
  </si>
  <si>
    <t>POMO4 está em tendência de baixa pela média de 200 dias, a parece ter completado movimento de repique de alta de curto prazo e pode estar retomando o movimento baixista. Abaixo dos 5,86 pode seguir em queda na direção dos suportes 5,6 ou 5,44. Teria sinal de repique altista fechando acima dos 6,1 mirando resistências em 6,4 ou 6,9.</t>
  </si>
  <si>
    <t>MBRF3 está em tendência de baixa pela média de 200 dias, a parece ter completado movimento de repique de alta de curto prazo e pode estar retomando o movimento baixista. Abaixo dos 17,65 pode seguir em queda na direção dos suportes 14,98 ou 13,92. Teria sinal de repique altista fechando acima dos 18,4 mirando resistências em 20,51 ou 23,93. O IFR sobrecomprado alerta realizações se perder 17,65.</t>
  </si>
  <si>
    <t>M2RV34 apesar de estar em tendência de alta no longo prazo pela média de 200 dias, no curto prazo está em realização. Abaixo dos 141,62 pode seguir em baixa no curto prazo mirando suportes em 126,88 ou 113,2. Teria sinal de retomada altista fechando acima dos 152 mirando resistências em 171,15 ou 198,5.</t>
  </si>
  <si>
    <t>Mastercard Inc</t>
  </si>
  <si>
    <t>MSCD34</t>
  </si>
  <si>
    <t>MSCD34 apesar de estar em tendência de baixa no longo prazo pela média de 200 dias, no curto prazo está com sinal de recuperação favorecendo repiques de alta. Acima dos 88,88 pode seguir repique altista na direção resistências nos 96,97 ou 110,07. Caso perca os 85 teria sinal de baixa projetando de 75,78 a 71,73. O padrão de volume favorece a alta.</t>
  </si>
  <si>
    <t>Mater Dei</t>
  </si>
  <si>
    <t>MATD3</t>
  </si>
  <si>
    <t>MATD3 está em clara tendência de baixa pelas médias de 21 e 200 dias e segue em movimento de baixa. Abaixo dos 4,66 pode buscar suportes 4,54 ou 4,43. Teria sinal de repique altista fechando acima dos 4,81 mirando resistências em 5,03 ou 5,25.</t>
  </si>
  <si>
    <t>CASH3 está em clara tendência de baixa pelas médias de 21 e 200 dias e segue em movimento de baixa. Abaixo dos 3,95 pode buscar suportes 3,6 ou 3,34. Teria sinal de repique altista fechando acima dos 4,1 mirando resistências em 4,41 ou 4,91.</t>
  </si>
  <si>
    <t>MELI34 apesar de estar em tendência de baixa no longo prazo pela média de 200 dias, no curto prazo está com sinal de recuperação favorecendo repiques de alta. Acima dos 76,5 pode seguir repique altista na direção resistências nos 82,74 ou 92,84. Caso perca os 73,33 teria sinal de baixa projetando de 66,4 a 63,27. O padrão de volume favorece a alta.</t>
  </si>
  <si>
    <t>BMEB4 apesar de estar em tendência de alta no longo prazo pela média de 200 dias, no curto prazo está em realização. Abaixo dos 65,77 pode seguir em baixa no curto prazo mirando suportes em 60,92 ou 56,08. Teria sinal de retomada altista fechando acima dos 68,85 mirando resistências em 81,44 ou 91,12.</t>
  </si>
  <si>
    <t>M1TA34 apesar de estar em tendência de baixa no longo prazo pela média de 200 dias, no curto prazo está com sinal de recuperação favorecendo repiques de alta. Acima dos 116,79 pode seguir repique altista na direção resistências nos 127,19 ou 144,03. Caso perca os 110,5 teria sinal de baixa projetando de 99,95 a 94,74. O padrão de volume favorece a alta.</t>
  </si>
  <si>
    <t>LEVE3 está em tendência de alta pelas médias de 21 e 200 dias e vai mantendo sinal de força altista. Acima dos 33,1 pode buscar projeções nos 34,23 ou 35,79. Teria sinal de realização na perda dos 32,64 mirando os 31,7 ou 30,91.</t>
  </si>
  <si>
    <t>MUTC34 apesar de estar em tendência de alta no longo prazo pela média de 200 dias, no curto prazo está em realização. Abaixo dos 901,51 pode seguir em baixa no curto prazo mirando suportes em 739,89 ou 633,84. Teria sinal de retomada altista fechando acima dos 949,21 mirando resistências em 1083,08 ou 1295,17.</t>
  </si>
  <si>
    <t>MSFT34 está em tendência de baixa pelas médias de 21 e 200 dias, mas começa a dar sinais de repiques de alta. Acima dos 84,27 teria sinal de repique altista mirando resistências nos 92,72 ou 103,42. Já uma perda dos 81,12 traria de volta o sinal de baixa projetando de 75,4 a 70,04.</t>
  </si>
  <si>
    <t>MILS3 está em tendência de alta pelas médias de 21 e 200 dias, mas começa a dar sinal de possível realização. Abaixo dos 15,32 poderia realizar na direção dos suportes 14,99 ou 14,78. Caso supere os 15,65 retomaria sinal de alta com projeções nos 16,05 ou 16,71.</t>
  </si>
  <si>
    <t>BEEF3 está em clara tendência de baixa pelas médias de 21 e 200 dias e segue em movimento de baixa. Abaixo dos 3,41 pode buscar suportes 3,25 ou 3,1. Teria sinal de repique altista fechando acima dos 3,67 mirando resistências em 3,9 ou 4,2.</t>
  </si>
  <si>
    <t>MTRE3 está em clara tendência de baixa pelas médias de 21 e 200 dias e segue em movimento de baixa. Abaixo dos 3,34 pode buscar suportes 3,26 ou 3,17. Teria sinal de repique altista fechando acima dos 3,39 mirando resistências em 3,54 ou 3,71.</t>
  </si>
  <si>
    <t>MOTV3 está em tendência de baixa pela média de 200 dias, a parece ter completado movimento de repique de alta de curto prazo e pode estar retomando o movimento baixista. Abaixo dos 14,34 pode seguir em queda na direção dos suportes 13,54 ou 13,11. Teria sinal de repique altista fechando acima dos 14,54 mirando resistências em 14,93 ou 15,78.</t>
  </si>
  <si>
    <t>MDNE3 está em tendência de alta pelas médias de 21 e 200 dias e vai mantendo sinal de força altista. Acima dos 30,04 pode buscar projeções nos 32,87 ou 37,45. Teria sinal de realização na perda dos 28,6 mirando os 25,46 ou 24,04. O padrão de volume favorece a alta. O IFR sobrecomprado alerta realizações se perder 28,6.</t>
  </si>
  <si>
    <t>MOVI3 está em clara tendência de baixa pelas médias de 21 e 200 dias e segue em movimento de baixa. Abaixo dos 9,17 pode buscar suportes 8,73 ou 8,29. Teria sinal de repique altista fechando acima dos 9,5 mirando resistências em 10,14 ou 11,01.</t>
  </si>
  <si>
    <t>MRVE3 está em clara tendência de baixa pelas médias de 21 e 200 dias e segue em movimento de baixa. Abaixo dos 5,03 pode buscar suportes 4,83 ou 4,54. Teria sinal de repique altista fechando acima dos 5,25 mirando resistências em 5,76 ou 6,33.</t>
  </si>
  <si>
    <t>Multilaser</t>
  </si>
  <si>
    <t>MLAS3</t>
  </si>
  <si>
    <t>MLAS3 está em tendência de alta pelas médias de 21 e 200 dias, mas começa a dar sinal de possível realização. Abaixo dos 1,64 poderia realizar na direção dos suportes 1,48 ou 1,36. Caso supere os 1,69 retomaria sinal de alta com projeções nos 1,86 ou 2,09.</t>
  </si>
  <si>
    <t>MULT3 está em tendência de baixa pela média de 200 dias, a parece ter completado movimento de repique de alta de curto prazo e pode estar retomando o movimento baixista. Abaixo dos 28,46 pode seguir em queda na direção dos suportes 27,24 ou 26,44. Teria sinal de repique altista fechando acima dos 29,04 mirando resistências em 29,82 ou 31,41.</t>
  </si>
  <si>
    <t>NATU3 está em tendência de baixa pela média de 200 dias, a parece ter completado movimento de repique de alta de curto prazo e pode estar retomando o movimento baixista. Abaixo dos 8,46 pode seguir em queda na direção dos suportes 7,36 ou 6,57. Teria sinal de repique altista fechando acima dos 8,73 mirando resistências em 9,89 ou 11,45.</t>
  </si>
  <si>
    <t>Neogrid</t>
  </si>
  <si>
    <t>NGRD3</t>
  </si>
  <si>
    <t>NGRD3 apesar de estar em tendência de alta no longo prazo pela média de 200 dias, no curto prazo está em realização. Abaixo dos 33,6 pode seguir em baixa no curto prazo mirando suportes em 31,32 ou 29,05. Teria sinal de retomada altista fechando acima dos 39,01 mirando resistências em 40,95 ou 45,49.</t>
  </si>
  <si>
    <t>NFLX34 está em tendência de baixa pelas médias de 21 e 200 dias, mas começa a dar sinais de repiques de alta. Acima dos 7,75 teria sinal de repique altista mirando resistências nos 8,62 ou 9,38. Já uma perda dos 7,38 traria de volta o sinal de baixa projetando de 6,99 a 6,61.</t>
  </si>
  <si>
    <t>ROXO34 apesar de estar em tendência de baixa no longo prazo pela média de 200 dias, no curto prazo está com sinal de recuperação favorecendo repiques de alta. Acima dos 12,09 pode seguir repique altista na direção resistências nos 13,7 ou 16,32. Caso perca os 11,33 teria sinal de baixa projetando de 9,47 a 8,66. O padrão de volume favorece a alta. O IFR sobrecomprado alerta realizações se perder 11,33.</t>
  </si>
  <si>
    <t>NVDC34 apesar de estar em tendência de alta no longo prazo pela média de 200 dias, no curto prazo está em realização. Abaixo dos 20,49 pode seguir em baixa no curto prazo mirando suportes em 19,58 ou 18,67. Teria sinal de retomada altista fechando acima dos 21,65 mirando resistências em 23,42 ou 25,23.</t>
  </si>
  <si>
    <t>OPCT3 está em tendência de alta no longo prazo, teve uma correção no curto prazo, mas pode estar retomando sinal de altas. Acima dos 10,25 pode buscar 10,77 ou 11,39. Abaixo dos 9,76 retomaria sinal de realização mirando suportes em 9,44 ou 9,13.</t>
  </si>
  <si>
    <t>ONCO3 está em clara tendência de baixa pelas médias de 21 e 200 dias e segue em movimento de baixa. Abaixo dos 1,05 pode buscar suportes 0,9 ou 0,75. Teria sinal de repique altista fechando acima dos 1,28 mirando resistências em 1,52 ou 1,81.</t>
  </si>
  <si>
    <t>ORCL34 está em clara tendência de baixa pelas médias de 21 e 200 dias e segue em movimento de baixa. Abaixo dos 124,11 pode buscar suportes 99,47 ou 74,84. Teria sinal de repique altista fechando acima dos 127,72 mirando resistências em 203,82 ou 253,08. O IFR sobrevendido alerta para recuperações se superar 127,72</t>
  </si>
  <si>
    <t>OBTC3 apesar de estar em tendência de baixa no longo prazo pela média de 200 dias, no curto prazo está com sinal de recuperação favorecendo repiques de alta. Acima dos 6,1 pode seguir repique altista na direção resistências nos 6,49 ou 6,97. Caso perca os 5,71 teria sinal de baixa projetando de 5,46 a 5,22.</t>
  </si>
  <si>
    <t>ORVR3 está em tendência de alta pelas médias de 21 e 200 dias e vai mantendo sinal de força altista. Acima dos 80 pode buscar projeções nos 83,44 ou 89,02. Teria sinal de realização na perda dos 78,6 mirando os 74,42 ou 72,69.</t>
  </si>
  <si>
    <t>PCAR3 está em tendência de baixa pela média de 200 dias, a parece ter completado movimento de repique de alta de curto prazo e pode estar retomando o movimento baixista. Abaixo dos 2,24 pode seguir em queda na direção dos suportes 1,4 ou 1,08. Teria sinal de repique altista fechando acima dos 2,41 mirando resistências em 3,03 ou 4,04.</t>
  </si>
  <si>
    <t>PGMN3 está em clara tendência de baixa pelas médias de 21 e 200 dias e segue em movimento de baixa. Abaixo dos 3,53 pode buscar suportes 3,32 ou 3,12. Teria sinal de repique altista fechando acima dos 3,65 mirando resistências em 4,18 ou 4,58. O IFR sobrevendido alerta para recuperações se superar 3,65</t>
  </si>
  <si>
    <t>P2LT34 apesar de estar em tendência de baixa no longo prazo pela média de 200 dias, no curto prazo está com sinal de recuperação favorecendo repiques de alta. Acima dos 222,83 pode seguir repique altista na direção resistências nos 255,31 ou 299,37. Caso perca os 206,67 teria sinal de baixa projetando de 184 a 161,96. O padrão de volume favorece a alta.</t>
  </si>
  <si>
    <t>PETR3 apesar de estar em tendência de alta no longo prazo pela média de 200 dias, no curto prazo está em realização. Abaixo dos 41,32 pode seguir em baixa no curto prazo mirando suportes em 39,38 ou 37,45. Teria sinal de retomada altista fechando acima dos 41,83 mirando resistências em 47,57 ou 51,43. O IFR sobrevendido alerta para recuperações se superar 41,83</t>
  </si>
  <si>
    <t>PETR4 está em tendência de alta no longo prazo, teve uma correção no curto prazo, mas pode estar retomando sinal de altas. Acima dos 37,84 pode buscar 42,15 ou 45,08. Abaixo dos 37,4 retomaria sinal de realização mirando suportes em 35,93 ou 34,46. O IFR sobrevendido alerta para recuperações se superar 37,84</t>
  </si>
  <si>
    <t>RECV3 está em clara tendência de baixa pelas médias de 21 e 200 dias e segue em movimento de baixa. Abaixo dos 9,75 pode buscar suportes 9,22 ou 8,69. Teria sinal de repique altista fechando acima dos 9,93 mirando resistências em 11,46 ou 12,51. O IFR sobrevendido alerta para recuperações se superar 9,93</t>
  </si>
  <si>
    <t>PRIO3 está em tendência de alta no longo prazo, teve uma correção no curto prazo, mas pode estar retomando sinal de altas. Acima dos 52,53 pode buscar 64,21 ou 72,15. Abaixo dos 51,36 retomaria sinal de realização mirando suportes em 47,38 ou 43,41. O IFR sobrevendido alerta para recuperações se superar 52,53</t>
  </si>
  <si>
    <t>AUAU3 está em tendência de baixa pela média de 200 dias, a parece ter completado movimento de repique de alta de curto prazo e pode estar retomando o movimento baixista. Abaixo dos 3,16 pode seguir em queda na direção dos suportes 3,05 ou 2,95. Teria sinal de repique altista fechando acima dos 3,37 mirando resistências em 3,56 ou 3,88.</t>
  </si>
  <si>
    <t>PINE4 apesar de estar em tendência de alta no longo prazo pela média de 200 dias, no curto prazo está em realização. Abaixo dos 11,25 pode seguir em baixa no curto prazo mirando suportes em 10,41 ou 9,57. Teria sinal de retomada altista fechando acima dos 12,24 mirando resistências em 13,96 ou 15,63.</t>
  </si>
  <si>
    <t>PLPL3 está em clara tendência de baixa pelas médias de 21 e 200 dias e segue em movimento de baixa. Abaixo dos 7,79 pode buscar suportes 7,36 ou 6,93. Teria sinal de repique altista fechando acima dos 8,52 mirando resistências em 9,18 ou 10,03.</t>
  </si>
  <si>
    <t>PSSA3 está em tendência de alta pelas médias de 21 e 200 dias e vai mantendo sinal de força altista. Acima dos 53,54 pode buscar projeções nos 57,51 ou 63,94. Teria sinal de realização na perda dos 51,5 mirando os 47,11 ou 45,12. O IFR sobrecomprado alerta realizações se perder 51,5.</t>
  </si>
  <si>
    <t>POSI3 está em tendência de baixa pela média de 200 dias, a parece ter completado movimento de repique de alta de curto prazo e pode estar retomando o movimento baixista. Abaixo dos 4,04 pode seguir em queda na direção dos suportes 3,3 ou 3,01. Teria sinal de repique altista fechando acima dos 4,22 mirando resistências em 4,78 ou 5,7.</t>
  </si>
  <si>
    <t>PRNR3 está em tendência de baixa pelas médias de 21 e 200 dias, mas começa a dar sinais de repiques de alta. Acima dos 17,64 teria sinal de repique altista mirando resistências nos 18,97 ou 20,11. Já uma perda dos 17,12 traria de volta o sinal de baixa projetando de 16,54 a 15,97.</t>
  </si>
  <si>
    <t>QCOM34 está em tendência de alta no longo prazo, teve uma correção no curto prazo, mas pode estar retomando sinal de altas. Acima dos 82,5 pode buscar 107,42 ou 125,19. Abaixo dos 78,65 retomaria sinal de realização mirando suportes em 69,76 ou 60,87.</t>
  </si>
  <si>
    <t>QUAL3 apesar de estar em tendência de baixa no longo prazo pela média de 200 dias, no curto prazo está com sinal de recuperação favorecendo repiques de alta. Acima dos 1,94 pode seguir repique altista na direção resistências nos 2,21 ou 2,66. Caso perca os 1,81 teria sinal de baixa projetando de 1,49 a 1,35.</t>
  </si>
  <si>
    <t>LJQQ3 está em clara tendência de baixa pelas médias de 21 e 200 dias e segue em movimento de baixa. Abaixo dos 1,22 pode buscar suportes 1,15 ou 1,08. Teria sinal de repique altista fechando acima dos 1,35 mirando resistências em 1,44 ou 1,57.</t>
  </si>
  <si>
    <t>RADL3 está em clara tendência de baixa pelas médias de 21 e 200 dias e segue em movimento de baixa. Abaixo dos 16,21 pode buscar suportes 15,55 ou 14,89. Teria sinal de repique altista fechando acima dos 17,05 mirando resistências em 18,33 ou 19,64.</t>
  </si>
  <si>
    <t>RAIZ4 está em tendência de baixa pelas médias de 21 e 200 dias, mas começa a dar sinais de repiques de alta. Acima dos 0,41 teria sinal de repique altista mirando resistências nos 0,55 ou 0,66. Já uma perda dos 0,37 traria de volta o sinal de baixa projetando de 0,31 a 0,25.</t>
  </si>
  <si>
    <t>Randon Part</t>
  </si>
  <si>
    <t>RAPT4 está em tendência de baixa pelas médias de 21 e 200 dias, mas começa a dar sinais de repiques de alta. Acima dos 4,63 teria sinal de repique altista mirando resistências nos 5,2 ou 5,83. Já uma perda dos 4,4 traria de volta o sinal de baixa projetando de 4,18 a 3,86.</t>
  </si>
  <si>
    <t>RCSL4 está em clara tendência de baixa pelas médias de 21 e 200 dias e segue em movimento de baixa. Abaixo dos 0,44 pode buscar suportes 0,35 ou 0,27. Teria sinal de repique altista fechando acima dos 0,48 mirando resistências em 0,71 ou 0,87.</t>
  </si>
  <si>
    <t>RDOR3 apesar de estar em tendência de baixa no longo prazo pela média de 200 dias, no curto prazo está com sinal de recuperação favorecendo repiques de alta. Acima dos 35,21 pode seguir repique altista na direção resistências nos 37,09 ou 40,14. Caso perca os 34 teria sinal de baixa projetando de 32,16 a 31,21.</t>
  </si>
  <si>
    <t>RIAA3 está em tendência de alta pelas médias de 21 e 200 dias, mas começa a dar sinal de possível realização. Abaixo dos 8,87 poderia realizar na direção dos suportes 8,07 ou 7,66. Caso supere os 9,08 retomaria sinal de alta com projeções nos 9,38 ou 10,18.</t>
  </si>
  <si>
    <t>RAIL3 está em clara tendência de baixa pelas médias de 21 e 200 dias e segue em movimento de baixa. Abaixo dos 12,94 pode buscar suportes 12,16 ou 11,54. Teria sinal de repique altista fechando acima dos 13,33 mirando resistências em 14,16 ou 15,39.</t>
  </si>
  <si>
    <t>SBSP3 está em tendência de alta pelas médias de 21 e 200 dias e vai mantendo sinal de força altista. Acima dos 30 pode buscar projeções nos 32,03 ou 35,32. Teria sinal de realização na perda dos 28,97 mirando os 26,71 ou 25,69. O IFR sobrecomprado alerta realizações se perder 28,97.</t>
  </si>
  <si>
    <t>SAPR4 está em tendência de baixa pelas médias de 21 e 200 dias, mas começa a dar sinais de repiques de alta. Acima dos 7,34 teria sinal de repique altista mirando resistências nos 7,53 ou 7,82. Já uma perda dos 7,05 traria de volta o sinal de baixa projetando de 6,9 a 6,75.</t>
  </si>
  <si>
    <t>SAPR11 está em tendência de baixa pelas médias de 21 e 200 dias, mas começa a dar sinais de repiques de alta. Acima dos 39,08 teria sinal de repique altista mirando resistências nos 40,92 ou 43,9. Já uma perda dos 36,1 traria de volta o sinal de baixa projetando de 35,17 a 34,25.</t>
  </si>
  <si>
    <t>SANB3 está em tendência de baixa pelas médias de 21 e 200 dias, mas começa a dar sinais de repiques de alta. Acima dos 12,92 teria sinal de repique altista mirando resistências nos 13,48 ou 14,12. Já uma perda dos 12,43 traria de volta o sinal de baixa projetando de 12,1 a 11,78.</t>
  </si>
  <si>
    <t>SANB4 está em clara tendência de baixa pelas médias de 21 e 200 dias e segue em movimento de baixa. Abaixo dos 13,6 pode buscar suportes 13,35 ou 13,11. Teria sinal de repique altista fechando acima dos 14,03 mirando resistências em 14,39 ou 14,87.</t>
  </si>
  <si>
    <t>SANB11 está em clara tendência de baixa pelas médias de 21 e 200 dias e segue em movimento de baixa. Abaixo dos 26 pode buscar suportes 25,44 ou 24,89. Teria sinal de repique altista fechando acima dos 26,91 mirando resistências em 27,79 ou 28,89.</t>
  </si>
  <si>
    <t>SMTO3 apesar de estar em tendência de baixa no longo prazo pela média de 200 dias, no curto prazo está com sinal de recuperação favorecendo repiques de alta. Acima dos 16,31 pode seguir repique altista na direção resistências nos 17,67 ou 19,68. Caso perca os 15,51 teria sinal de baixa projetando de 14,41 a 13,4. O padrão de volume favorece a alta.</t>
  </si>
  <si>
    <t>SHUL4 está em tendência de baixa pela média de 200 dias, a parece ter completado movimento de repique de alta de curto prazo e pode estar retomando o movimento baixista. Abaixo dos 4,74 pode seguir em queda na direção dos suportes 4,64 ou 4,56. Teria sinal de repique altista fechando acima dos 4,88 mirando resistências em 5,02 ou 5,26.</t>
  </si>
  <si>
    <t>S1TX34 apesar de estar em tendência de alta no longo prazo pela média de 200 dias, no curto prazo está em realização. Abaixo dos 4618,74 pode seguir em baixa no curto prazo mirando suportes em 4186,64 ou 3655,67. Teria sinal de retomada altista fechando acima dos 4850 mirando resistências em 5904,98 ou 6966,91.</t>
  </si>
  <si>
    <t>SEER3 está em tendência de alta pelas médias de 21 e 200 dias e vai mantendo sinal de força altista. Acima dos 11,88 pode buscar projeções nos 12,72 ou 14,08. Teria sinal de realização na perda dos 10,99 mirando os 10,52 ou 10,09. O padrão de volume favorece a alta.</t>
  </si>
  <si>
    <t>Servicenow, Inc</t>
  </si>
  <si>
    <t>N1OW34</t>
  </si>
  <si>
    <t>N1OW34 apesar de estar em tendência de baixa no longo prazo pela média de 200 dias, no curto prazo está com sinal de recuperação favorecendo repiques de alta. Acima dos 11,12 pode seguir repique altista na direção resistências nos 13 ou 15,3. Caso perca os 10,62 teria sinal de baixa projetando de 9,27 a 8,11.</t>
  </si>
  <si>
    <t>CSNA3 está em clara tendência de baixa pelas médias de 21 e 200 dias e segue em movimento de baixa. Abaixo dos 4,49 pode buscar suportes 3,72 ou 2,95. Teria sinal de repique altista fechando acima dos 4,7 mirando resistências em 6,98 ou 8,51. O IFR sobrevendido alerta para recuperações se superar 4,7</t>
  </si>
  <si>
    <t>SIMH3 está em clara tendência de baixa pelas médias de 21 e 200 dias e segue em movimento de baixa. Abaixo dos 7,3 pode buscar suportes 6,74 ou 6,18. Teria sinal de repique altista fechando acima dos 7,83 mirando resistências em 9,1 ou 10,21.</t>
  </si>
  <si>
    <t>SLCE3 está em clara tendência de baixa pelas médias de 21 e 200 dias e segue em movimento de baixa. Abaixo dos 12,58 pode buscar suportes 11,73 ou 10,88. Teria sinal de repique altista fechando acima dos 13,01 mirando resistências em 15,32 ou 17,01. O IFR sobrevendido alerta para recuperações se superar 13,01</t>
  </si>
  <si>
    <t>SMFT3 apesar de estar em tendência de baixa no longo prazo pela média de 200 dias, no curto prazo está com sinal de recuperação favorecendo repiques de alta. Acima dos 19,99 pode seguir repique altista na direção resistências nos 21,3 ou 23,43. Caso perca os 19,38 teria sinal de baixa projetando de 17,86 a 17,2. O padrão de volume favorece a alta. O IFR sobrecomprado alerta realizações se perder 19,38.</t>
  </si>
  <si>
    <t>S2NW34 está em tendência de alta pelas médias de 21 e 200 dias e vai mantendo sinal de força altista. Acima dos 34,25 pode buscar projeções nos 37,81 ou 43,58. Teria sinal de realização na perda dos 33,04 mirando os 28,48 ou 26,69. O padrão de volume favorece a alta. O IFR sobrecomprado alerta realizações se perder 33,04.</t>
  </si>
  <si>
    <t>STOC34 apesar de estar em tendência de baixa no longo prazo pela média de 200 dias, no curto prazo está com sinal de recuperação favorecendo repiques de alta. Acima dos 59 pode seguir repique altista na direção resistências nos 62,94 ou 69,32. Caso perca os 55,5 teria sinal de baixa projetando de 52,62 a 50,64.</t>
  </si>
  <si>
    <t>M2ST34 está em tendência de baixa pelas médias de 21 e 200 dias, mas começa a dar sinais de repiques de alta. Acima dos 7,31 teria sinal de repique altista mirando resistências nos 9,97 ou 12,38. Já uma perda dos 6,06 traria de volta o sinal de baixa projetando de 4,85 a 3,64.</t>
  </si>
  <si>
    <t>SUZB3 está em tendência de baixa pelas médias de 21 e 200 dias, mas começa a dar sinais de repiques de alta. Acima dos 40,75 teria sinal de repique altista mirando resistências nos 44,37 ou 47,58. Já uma perda dos 39,17 traria de volta o sinal de baixa projetando de 37,56 a 35,95.</t>
  </si>
  <si>
    <t>SYNE3 apesar de estar em tendência de baixa no longo prazo pela média de 200 dias, no curto prazo está com sinal de recuperação favorecendo repiques de alta. Acima dos 4,4 pode seguir repique altista na direção resistências nos 4,98 ou 5,93. Caso perca os 4,15 teria sinal de baixa projetando de 3,45 a 3,15. O IFR sobrecomprado alerta realizações se perder 4,15.</t>
  </si>
  <si>
    <t>TAEE3</t>
  </si>
  <si>
    <t>TAEE3 apesar de estar em tendência de alta no longo prazo pela média de 200 dias, no curto prazo está em realização. Abaixo dos 13,02 pode seguir em baixa no curto prazo mirando suportes em 12,73 ou 12,49. Teria sinal de retomada altista fechando acima dos 13,48 mirando resistências em 13,94 ou 14,69.</t>
  </si>
  <si>
    <t>TAEE4 está em tendência de alta pelas médias de 21 e 200 dias, mas começa a dar sinal de possível realização. Abaixo dos 13,21 poderia realizar na direção dos suportes 12,91 ou 12,69. Caso supere os 13,6 retomaria sinal de alta com projeções nos 14,02 ou 14,71.</t>
  </si>
  <si>
    <t>TAEE11 está em tendência de alta pelas médias de 21 e 200 dias e vai mantendo sinal de força altista. Acima dos 40,52 pode buscar projeções nos 41,78 ou 43,82. Teria sinal de realização na perda dos 39,33 mirando os 38,48 ou 37,84. O padrão de volume favorece a alta.</t>
  </si>
  <si>
    <t>TSMC34 está em tendência de alta pelas médias de 21 e 200 dias, mas começa a dar sinal de possível realização. Abaixo dos 288,3 poderia realizar na direção dos suportes 263,74 ou 250,05. Caso supere os 308,03 retomaria sinal de alta com projeções nos 335,4 ou 379,69.</t>
  </si>
  <si>
    <t>TASA4 está em tendência de baixa pela média de 200 dias, a parece ter completado movimento de repique de alta de curto prazo e pode estar retomando o movimento baixista. Abaixo dos 4,88 pode seguir em queda na direção dos suportes 4,06 ou 3,71. Teria sinal de repique altista fechando acima dos 5,18 mirando resistências em 5,87 ou 6,99.</t>
  </si>
  <si>
    <t>TGMA3 está em tendência de baixa pelas médias de 21 e 200 dias, mas começa a dar sinais de repiques de alta. Acima dos 30,33 teria sinal de repique altista mirando resistências nos 32,1 ou 33,74. Já uma perda dos 29,44 traria de volta o sinal de baixa projetando de 28,61 a 27,79.</t>
  </si>
  <si>
    <t>VIVT3 está em tendência de baixa pela média de 200 dias, a parece ter completado movimento de repique de alta de curto prazo e pode estar retomando o movimento baixista. Abaixo dos 33,47 pode seguir em queda na direção dos suportes 32,13 ou 31,25. Teria sinal de repique altista fechando acima dos 34,96 mirando resistências em 36,7 ou 39,53.</t>
  </si>
  <si>
    <t>TEND3 está em tendência de alta pelas médias de 21 e 200 dias e vai mantendo sinal de força altista. Acima dos 37,47 pode buscar projeções nos 42,19 ou 49,84. Teria sinal de realização na perda dos 35,62 mirando os 29,82 ou 27,45. O padrão de volume favorece a alta. O IFR sobrecomprado alerta realizações se perder 35,62.</t>
  </si>
  <si>
    <t>TSLA34 está em tendência de alta pelas médias de 21 e 200 dias e vai mantendo sinal de força altista. Acima dos 70,43 pode buscar projeções nos 77,13 ou 87,98. Teria sinal de realização na perda dos 67,86 mirando os 59,58 ou 56,22.</t>
  </si>
  <si>
    <t>GSGI34 está em tendência de alta no longo prazo, teve uma correção no curto prazo, mas pode estar retomando sinal de altas. Acima dos 179,11 pode buscar 192,99 ou 206,2. Abaixo dos 171,6 retomaria sinal de realização mirando suportes em 164,99 ou 158,38.</t>
  </si>
  <si>
    <t>TIMS3 apesar de estar em tendência de baixa no longo prazo pela média de 200 dias, no curto prazo está com sinal de recuperação favorecendo repiques de alta. Acima dos 22,27 pode seguir repique altista na direção resistências nos 22,85 ou 24,04. Caso perca os 21,52 teria sinal de baixa projetando de 20,91 a 20,31.</t>
  </si>
  <si>
    <t>TOTS3 está em tendência de baixa pelas médias de 21 e 200 dias, mas começa a dar sinais de repiques de alta. Acima dos 29,1 teria sinal de repique altista mirando resistências nos 34,88 ou 39,87. Já uma perda dos 28,26 traria de volta o sinal de baixa projetando de 26,8 a 24,3.</t>
  </si>
  <si>
    <t>TFCO4 está em clara tendência de baixa pelas médias de 21 e 200 dias e segue em movimento de baixa. Abaixo dos 14,29 pode buscar suportes 13,73 ou 13,18. Teria sinal de repique altista fechando acima dos 15,1 mirando resistências em 16,08 ou 17,18.</t>
  </si>
  <si>
    <t>Trisul</t>
  </si>
  <si>
    <t>TRIS3</t>
  </si>
  <si>
    <t>TRIS3 está em tendência de baixa pela média de 200 dias, a parece ter completado movimento de repique de alta de curto prazo e pode estar retomando o movimento baixista. Abaixo dos 4,14 pode seguir em queda na direção dos suportes 3,85 ou 3,65. Teria sinal de repique altista fechando acima dos 4,47 mirando resistências em 4,85 ou 5,47.</t>
  </si>
  <si>
    <t>TUPY3 está em tendência de alta pelas médias de 21 e 200 dias e vai mantendo sinal de força altista. Acima dos 15,66 pode buscar projeções nos 17,72 ou 21,06. Teria sinal de realização na perda dos 14,55 mirando os 12,32 ou 11,28.</t>
  </si>
  <si>
    <t>UGPA3 está em tendência de alta pelas médias de 21 e 200 dias, mas começa a dar sinal de possível realização. Abaixo dos 25,41 poderia realizar na direção dos suportes 23,51 ou 22,56. Caso supere os 26,58 retomaria sinal de alta com projeções nos 28,47 ou 31,54.</t>
  </si>
  <si>
    <t>FIQE3 apesar de estar em tendência de alta no longo prazo pela média de 200 dias, no curto prazo está em realização. Abaixo dos 5,54 pode seguir em baixa no curto prazo mirando suportes em 5,28 ou 5,02. Teria sinal de retomada altista fechando acima dos 5,71 mirando resistências em 6,37 ou 6,88. O IFR sobrevendido alerta para recuperações se superar 5,71</t>
  </si>
  <si>
    <t>UNIP6 está em tendência de baixa pelas médias de 21 e 200 dias, mas começa a dar sinais de repiques de alta. Acima dos 60,4 teria sinal de repique altista mirando resistências nos 63,49 ou 66,76. Já uma perda dos 59,25 traria de volta o sinal de baixa projetando de 58,19 a 56,55.</t>
  </si>
  <si>
    <t>USIM3 está em tendência de alta no longo prazo, teve uma correção no curto prazo, mas pode estar retomando sinal de altas. Acima dos 7,83 pode buscar 10,83 ou 12,94. Abaixo dos 7,4 retomaria sinal de realização mirando suportes em 6,34 ou 5,28.</t>
  </si>
  <si>
    <t>USIM5 está em tendência de alta no longo prazo, teve uma correção no curto prazo, mas pode estar retomando sinal de altas. Acima dos 8,68 pode buscar 11,89 ou 14,21. Abaixo dos 8,12 retomaria sinal de realização mirando suportes em 6,95 ou 5,79.</t>
  </si>
  <si>
    <t>VALE3 está em tendência de alta no longo prazo, teve uma correção no curto prazo, mas pode estar retomando sinal de altas. Acima dos 78,92 pode buscar 83,79 ou 88,09. Abaixo dos 76,83 retomaria sinal de realização mirando suportes em 74,67 ou 72,52.</t>
  </si>
  <si>
    <t>VLID3 apesar de estar em tendência de baixa no longo prazo pela média de 200 dias, no curto prazo está com sinal de recuperação favorecendo repiques de alta. Acima dos 17,76 pode seguir repique altista na direção resistências nos 18,33 ou 19,26. Caso perca os 16,83 teria sinal de baixa projetando de 16,54 a 16,25.</t>
  </si>
  <si>
    <t>VAMO3 está em clara tendência de baixa pelas médias de 21 e 200 dias e segue em movimento de baixa. Abaixo dos 2,68 pode buscar suportes 2,51 ou 2,35. Teria sinal de repique altista fechando acima dos 2,82 mirando resistências em 3,2 ou 3,52.</t>
  </si>
  <si>
    <t>VBBR3 está em tendência de alta pelas médias de 21 e 200 dias, mas começa a dar sinal de possível realização. Abaixo dos 29,23 poderia realizar na direção dos suportes 27,14 ou 26,21. Caso supere os 30,13 retomaria sinal de alta com projeções nos 31,97 ou 34,96.</t>
  </si>
  <si>
    <t>Visa Inc</t>
  </si>
  <si>
    <t>VISA34</t>
  </si>
  <si>
    <t>VISA34 está em tendência de alta pelas médias de 21 e 200 dias e vai mantendo sinal de força altista. Acima dos 91,84 pode buscar projeções nos 100,44 ou 114,36. Teria sinal de realização na perda dos 88,41 mirando os 77,92 ou 73,61. O IFR sobrecomprado alerta realizações se perder 88,41.</t>
  </si>
  <si>
    <t>VTRU3 está em tendência de alta pelas médias de 21 e 200 dias e vai mantendo sinal de força altista. Acima dos 14,08 pode buscar projeções nos 15,36 ou 17,44. Teria sinal de realização na perda dos 12,86 mirando os 12 ou 11,35. O padrão de volume favorece a alta.</t>
  </si>
  <si>
    <t>VIVA3 está em tendência de baixa pela média de 200 dias, a parece ter completado movimento de repique de alta de curto prazo e pode estar retomando o movimento baixista. Abaixo dos 22,32 pode seguir em queda na direção dos suportes 20,04 ou 18,87. Teria sinal de repique altista fechando acima dos 23,02 mirando resistências em 23,82 ou 26,15.</t>
  </si>
  <si>
    <t>VVEO3 está em clara tendência de baixa pelas médias de 21 e 200 dias e segue em movimento de baixa. Abaixo dos 0,63 pode buscar suportes 0,34 ou 0,05. Teria sinal de repique altista fechando acima dos 0,73 mirando resistências em 1,56 ou 2,13. O IFR sobrevendido alerta para recuperações se superar 0,73</t>
  </si>
  <si>
    <t>VULC3 está em clara tendência de baixa pelas médias de 21 e 200 dias e segue em movimento de baixa. Abaixo dos 13,8 pode buscar suportes 13,35 ou 12,91. Teria sinal de repique altista fechando acima dos 14,19 mirando resistências em 15,24 ou 16,12. O IFR sobrevendido alerta para recuperações se superar 14,19</t>
  </si>
  <si>
    <t>WALM34 está em clara tendência de baixa pelas médias de 21 e 200 dias e segue em movimento de baixa. Abaixo dos 34,83 pode buscar suportes 33,49 ou 32,16. Teria sinal de repique altista fechando acima dos 36,26 mirando resistências em 39,15 ou 41,81. O IFR sobrevendido alerta para recuperações se superar 36,26</t>
  </si>
  <si>
    <t>WEGE3 está em tendência de alta pelas médias de 21 e 200 dias, mas começa a dar sinal de possível realização. Abaixo dos 46,1 poderia realizar na direção dos suportes 41,19 ou 39,28. Caso supere os 47,37 retomaria sinal de alta com projeções nos 51,18 ou 57,36.</t>
  </si>
  <si>
    <t>W1DC34 apesar de estar em tendência de alta no longo prazo pela média de 200 dias, no curto prazo está em realização. Abaixo dos 3049,69 pode seguir em baixa no curto prazo mirando suportes em 2513,23 ou 2016,73. Teria sinal de retomada altista fechando acima dos 3202,53 mirando resistências em 4120 ou 5112,98.</t>
  </si>
  <si>
    <t>WIZC3 está em tendência de baixa pela média de 200 dias, a parece ter completado movimento de repique de alta de curto prazo e pode estar retomando o movimento baixista. Abaixo dos 7,87 pode seguir em queda na direção dos suportes 7,33 ou 7,11. Teria sinal de repique altista fechando acima dos 8,02 mirando resistências em 8,44 ou 9,13.</t>
  </si>
  <si>
    <t>YDUQ3 apesar de estar em tendência de baixa no longo prazo pela média de 200 dias, no curto prazo está com sinal de recuperação favorecendo repiques de alta. Acima dos 9,24 pode seguir repique altista na direção resistências nos 10,09 ou 11,48. Caso perca os 8,64 teria sinal de baixa projetando de 7,85 a 7,42.</t>
  </si>
  <si>
    <t>DOLA11 está em tendência de alta pelas médias de 21 e 200 dias e vai mantendo sinal de força altista. Acima dos 10,27 pode buscar projeções nos 10,52 ou 10,94. Teria sinal de realização na perda dos 10,19 mirando os 9,85 ou 9,72. O padrão de volume favorece a alta.</t>
  </si>
  <si>
    <t>BBOV11 está em tendência de alta pelas médias de 21 e 200 dias, mas começa a dar sinal de possível realização. Abaixo dos 88 poderia realizar na direção dos suportes 86,82 ou 85,65. Caso supere os 90,32 retomaria sinal de alta com projeções nos 91,8 ou 94,14.</t>
  </si>
  <si>
    <t>GOLB11 está em tendência de baixa pelas médias de 21 e 200 dias, mas começa a dar sinais de repiques de alta. Acima dos 102,16 teria sinal de repique altista mirando resistências nos 112,38 ou 120,77. Já uma perda dos 98,8 traria de volta o sinal de baixa projetando de 94,6 a 90,4.</t>
  </si>
  <si>
    <t>COIN11 está em tendência de baixa pelas médias de 21 e 200 dias, mas começa a dar sinais de repiques de alta. Acima dos 37,89 teria sinal de repique altista mirando resistências nos 40,93 ou 43,78. Já uma perda dos 36,31 traria de volta o sinal de baixa projetando de 34,88 a 33,45.</t>
  </si>
  <si>
    <t>SPYI11 está em tendência de alta pelas médias de 21 e 200 dias e vai mantendo sinal de força altista. Acima dos 109,72 pode buscar projeções nos 112,95 ou 118,18. Teria sinal de realização na perda dos 108,31 mirando os 104,49 ou 102,87.</t>
  </si>
  <si>
    <t>Global X Copper Miners</t>
  </si>
  <si>
    <t>BCPX39</t>
  </si>
  <si>
    <t>BCPX39 apesar de estar em tendência de alta no longo prazo pela média de 200 dias, no curto prazo está em realização. Abaixo dos 38,17 pode seguir em baixa no curto prazo mirando suportes em 35,57 ou 32,97. Teria sinal de retomada altista fechando acima dos 40 mirando resistências em 46,57 ou 51,76.</t>
  </si>
  <si>
    <t>BITH11 está em tendência de baixa pelas médias de 21 e 200 dias, mas começa a dar sinais de repiques de alta. Acima dos 71,06 teria sinal de repique altista mirando resistências nos 76,85 ou 82,41. Já uma perda dos 67,85 traria de volta o sinal de baixa projetando de 65,06 a 62,28.</t>
  </si>
  <si>
    <t>ETHE11 está em tendência de baixa pelas médias de 21 e 200 dias, mas começa a dar sinais de repiques de alta. Acima dos 24,54 teria sinal de repique altista mirando resistências nos 27,47 ou 30,34. Já uma perda dos 22,82 traria de volta o sinal de baixa projetando de 21,38 a 19,94.</t>
  </si>
  <si>
    <t>HASH11 está em tendência de baixa pelas médias de 21 e 200 dias, mas começa a dar sinais de repiques de alta. Acima dos 40,8 teria sinal de repique altista mirando resistências nos 44,09 ou 47,35. Já uma perda dos 38,8 traria de volta o sinal de baixa projetando de 37,16 a 35,53.</t>
  </si>
  <si>
    <t>CHIP11 está em tendência de alta pelas médias de 21 e 200 dias, mas começa a dar sinal de possível realização. Abaixo dos 38 poderia realizar na direção dos suportes 35,55 ou 33,04. Caso supere os 41,58 retomaria sinal de alta com projeções nos 43,67 ou 48,68.</t>
  </si>
  <si>
    <t>Investo Gldx</t>
  </si>
  <si>
    <t>GLDX11</t>
  </si>
  <si>
    <t>GLDX11 está em tendência de baixa pelas médias de 21 e 200 dias, mas começa a dar sinais de repiques de alta. Acima dos 99,63 teria sinal de repique altista mirando resistências nos 105,53 ou 111,12. Já uma perda dos 98,07 traria de volta o sinal de baixa projetando de 96,47 a 93,67.</t>
  </si>
  <si>
    <t>HODL11 está em tendência de baixa pelas médias de 21 e 200 dias, mas começa a dar sinais de repiques de alta. Acima dos 53,06 teria sinal de repique altista mirando resistências nos 57,35 ou 61,47. Já uma perda dos 50,68 traria de volta o sinal de baixa projetando de 48,61 a 46,55.</t>
  </si>
  <si>
    <t>WRLD11 está em tendência de alta pelas médias de 21 e 200 dias e vai mantendo sinal de força altista. Acima dos 148,78 pode buscar projeções nos 153,4 ou 160,88. Teria sinal de realização na perda dos 146,35 mirando os 141,3 ou 138,98. O padrão de volume favorece a alta.</t>
  </si>
  <si>
    <t>BOVA11 está em tendência de alta pelas médias de 21 e 200 dias, mas começa a dar sinal de possível realização. Abaixo dos 164,61 poderia realizar na direção dos suportes 162,57 ou 160,53. Caso supere os 171,2 retomaria sinal de alta com projeções nos 175,27 ou 181,86.</t>
  </si>
  <si>
    <t>CAPE11 apesar de estar em tendência de baixa no longo prazo pela média de 200 dias, no curto prazo está com sinal de recuperação favorecendo repiques de alta. Acima dos 138,11 pode seguir repique altista na direção resistências nos 138,64 ou 142,18. Caso perca os 137,49 teria sinal de baixa projetando de 132,9 a 131,12. O padrão de volume favorece a alta.</t>
  </si>
  <si>
    <t>Ishares Eqwe</t>
  </si>
  <si>
    <t>EWBZ11</t>
  </si>
  <si>
    <t>EWBZ11 está em tendência de baixa pela média de 200 dias, a parece ter completado movimento de repique de alta de curto prazo e pode estar retomando o movimento baixista. Abaixo dos 124,06 pode seguir em queda na direção dos suportes 119,63 ou 117,21. Teria sinal de repique altista fechando acima dos 124,7 mirando resistências em 127,44 ou 132,26.</t>
  </si>
  <si>
    <t>iShares Gold Trust</t>
  </si>
  <si>
    <t>BIAU39</t>
  </si>
  <si>
    <t>BIAU39 está em tendência de baixa pelas médias de 21 e 200 dias, mas começa a dar sinais de repiques de alta. Acima dos 100,23 teria sinal de repique altista mirando resistências nos 106,3 ou 112,04. Já uma perda dos 97 traria de volta o sinal de baixa projetando de 94,12 a 91,25.</t>
  </si>
  <si>
    <t>iShares MSCI Acwi (All Country World Index)</t>
  </si>
  <si>
    <t>BACW39</t>
  </si>
  <si>
    <t>BACW39 está em tendência de alta pelas médias de 21 e 200 dias e vai mantendo sinal de força altista. Acima dos 81,59 pode buscar projeções nos 84,6 ou 89,47. Teria sinal de realização na perda dos 81 mirando os 76,71 ou 74,27.</t>
  </si>
  <si>
    <t>iShares MSCI Emerging Markets Index</t>
  </si>
  <si>
    <t>BEEM39</t>
  </si>
  <si>
    <t>BEEM39 apesar de estar em tendência de alta no longo prazo pela média de 200 dias, no curto prazo está em realização. Abaixo dos 57,74 pode seguir em baixa no curto prazo mirando suportes em 55,07 ou 52,75. Teria sinal de retomada altista fechando acima dos 60 mirando resistências em 62,57 ou 67,2.</t>
  </si>
  <si>
    <t>BEWY39 apesar de estar em tendência de alta no longo prazo pela média de 200 dias, no curto prazo está em realização. Abaixo dos 121,51 pode seguir em baixa no curto prazo mirando suportes em 113,41 ou 103,51. Teria sinal de retomada altista fechando acima dos 131 mirando resistências em 145,44 ou 165,23.</t>
  </si>
  <si>
    <t>IVVB11 está em tendência de alta pelas médias de 21 e 200 dias e vai mantendo sinal de força altista. Acima dos 442,34 pode buscar projeções nos 456,14 ou 478,48. Teria sinal de realização na perda dos 435,92 mirando os 420 ou 413,09. O padrão de volume favorece a alta.</t>
  </si>
  <si>
    <t>BSOX39 está em tendência de alta pelas médias de 21 e 200 dias, mas começa a dar sinal de possível realização. Abaixo dos 78 poderia realizar na direção dos suportes 67,92 ou 62,17. Caso supere os 80,87 retomaria sinal de alta com projeções nos 86,51 ou 97,99.</t>
  </si>
  <si>
    <t>BSLV39 está em tendência de baixa pelas médias de 21 e 200 dias, mas começa a dar sinais de repiques de alta. Acima dos 95,38 teria sinal de repique altista mirando resistências nos 113,05 ou 128,88. Já uma perda dos 91,36 traria de volta o sinal de baixa projetando de 87,42 a 79,5.</t>
  </si>
  <si>
    <t>SMAL11 está em tendência de baixa pela média de 200 dias, a parece ter completado movimento de repique de alta de curto prazo e pode estar retomando o movimento baixista. Abaixo dos 106,27 pode seguir em queda na direção dos suportes 103,74 ou 101,2. Teria sinal de repique altista fechando acima dos 108,15 mirando resistências em 111,95 ou 117,02.</t>
  </si>
  <si>
    <t>DIVD11 está em tendência de alta pelas médias de 21 e 200 dias, mas começa a dar sinal de possível realização. Abaixo dos 61 poderia realizar na direção dos suportes 59,19 ou 58,19. Caso supere os 62,4 retomaria sinal de alta com projeções nos 64,38 ou 67,59.</t>
  </si>
  <si>
    <t>BOVV11 está em tendência de alta pelas médias de 21 e 200 dias, mas começa a dar sinal de possível realização. Abaixo dos 172,94 poderia realizar na direção dos suportes 170,89 ou 168,84. Caso supere os 179,56 retomaria sinal de alta com projeções nos 183,65 ou 190,27.</t>
  </si>
  <si>
    <t>DIVO11 está em tendência de alta pelas médias de 21 e 200 dias, mas começa a dar sinal de possível realização. Abaixo dos 123,6 poderia realizar na direção dos suportes 119,84 ou 117,86. Caso supere os 126,23 retomaria sinal de alta com projeções nos 130,17 ou 136,56.</t>
  </si>
  <si>
    <t>FIND11 está em tendência de baixa pela média de 200 dias, a parece ter completado movimento de repique de alta de curto prazo e pode estar retomando o movimento baixista. Abaixo dos 171,2 pode seguir em queda na direção dos suportes 164,91 ou 161,45. Teria sinal de repique altista fechando acima dos 176,1 mirando resistências em 183,01 ou 194,2.</t>
  </si>
  <si>
    <t>SPXR11 está em tendência de alta pelas médias de 21 e 200 dias, mas começa a dar sinal de possível realização. Abaixo dos 71,94 poderia realizar na direção dos suportes 69,1 ou 67,84. Caso supere os 73,16 retomaria sinal de alta com projeções nos 75,66 ou 79,72.</t>
  </si>
  <si>
    <t>SPXI11 está em tendência de alta pelas médias de 21 e 200 dias e vai mantendo sinal de força altista. Acima dos 53,86 pode buscar projeções nos 55,51 ou 58,19. Teria sinal de realização na perda dos 53,29 mirando os 51,18 ou 50,35. O padrão de volume favorece a alta.</t>
  </si>
  <si>
    <t>TECK11 está em tendência de alta pelas médias de 21 e 200 dias e vai mantendo sinal de força altista. Acima dos 116,56 pode buscar projeções nos 121,76 ou 130,38. Teria sinal de realização na perda dos 112,96 mirando os 107,8 ou 103,48. O padrão de volume favorece a alta.</t>
  </si>
  <si>
    <t>HIGH11 está em clara tendência de baixa pelas médias de 21 e 200 dias e segue em movimento de baixa. Abaixo dos 79,86 pode buscar suportes 77,5 ou 74,58. Teria sinal de repique altista fechando acima dos 80,66 mirando resistências em 86,92 ou 92,74.</t>
  </si>
  <si>
    <t>IBOB11 está em tendência de alta pelas médias de 21 e 200 dias, mas começa a dar sinal de possível realização. Abaixo dos 139,9 poderia realizar na direção dos suportes 138,01 ou 136,37. Caso supere os 141,6 retomaria sinal de alta com projeções nos 143,31 ou 146,58.</t>
  </si>
  <si>
    <t>QBTC11 está em tendência de baixa pelas médias de 21 e 200 dias, mas começa a dar sinais de repiques de alta. Acima dos 19,13 teria sinal de repique altista mirando resistências nos 20,63 ou 22,08. Já uma perda dos 18,28 traria de volta o sinal de baixa projetando de 17,55 a 16,82.</t>
  </si>
  <si>
    <t>SPXU11 está em tendência de alta pelas médias de 21 e 200 dias e vai mantendo sinal de força altista. Acima dos 16,9 pode buscar projeções nos 17,61 ou 18,77. Teria sinal de realização na perda dos 16,55 mirando os 15,74 ou 15,38. O padrão de volume favorece a alta.</t>
  </si>
  <si>
    <t>Trend China</t>
  </si>
  <si>
    <t>XINA11</t>
  </si>
  <si>
    <t>XINA11 está em tendência de baixa pelas médias de 21 e 200 dias, mas começa a dar sinais de repiques de alta. Acima dos 7,02 teria sinal de repique altista mirando resistências nos 7,42 ou 7,89. Já uma perda dos 6,83 traria de volta o sinal de baixa projetando de 6,65 a 6,41.</t>
  </si>
  <si>
    <t>DOLX11 apesar de estar em tendência de baixa no longo prazo pela média de 200 dias, no curto prazo está com sinal de recuperação favorecendo repiques de alta. Acima dos 48,6 pode seguir repique altista na direção resistências nos 51,28 ou 55,62. Caso perca os 47,69 teria sinal de baixa projetando de 44,26 a 42,91. O padrão de volume favorece a alta.</t>
  </si>
  <si>
    <t>BOVX11 está em tendência de alta pelas médias de 21 e 200 dias, mas começa a dar sinal de possível realização. Abaixo dos 17,19 poderia realizar na direção dos suportes 16,98 ou 16,77. Caso supere os 17,86 retomaria sinal de alta com projeções nos 18,27 ou 18,94.</t>
  </si>
  <si>
    <t>NASD11 está em tendência de alta pelas médias de 21 e 200 dias, mas começa a dar sinal de possível realização. Abaixo dos 21,57 poderia realizar na direção dos suportes 20,39 ou 19,88. Caso supere os 22,04 retomaria sinal de alta com projeções nos 23,05 ou 24,7.</t>
  </si>
  <si>
    <t>GOLD11 está em tendência de baixa pelas médias de 21 e 200 dias, mas começa a dar sinais de repiques de alta. Acima dos 22,18 teria sinal de repique altista mirando resistências nos 23,46 ou 24,72. Já uma perda dos 21,41 traria de volta o sinal de baixa projetando de 20,77 a 20,14.</t>
  </si>
  <si>
    <t>GOLX11 está em tendência de baixa pelas médias de 21 e 200 dias, mas começa a dar sinais de repiques de alta. Acima dos 48,3 teria sinal de repique altista mirando resistências nos 53,02 ou 57,01. Já uma perda dos 46,55 traria de volta o sinal de baixa projetando de 44,55 a 42,55.</t>
  </si>
  <si>
    <t>Trend Us Tec</t>
  </si>
  <si>
    <t>UTEC11</t>
  </si>
  <si>
    <t>UTEC11 está em tendência de alta pelas médias de 21 e 200 dias, mas começa a dar sinal de possível realização. Abaixo dos 28,91 poderia realizar na direção dos suportes 27,15 ou 26,16. Caso supere os 29,55 retomaria sinal de alta com projeções nos 30,35 ou 32,32.</t>
  </si>
  <si>
    <t>GDXB39 está em tendência de baixa pelas médias de 21 e 200 dias, mas começa a dar sinais de repiques de alta. Acima dos 135,32 teria sinal de repique altista mirando resistências nos 151,49 ou 166,75. Já uma perda dos 126,79 traria de volta o sinal de baixa projetando de 119,15 a 111,52.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</si>
</sst>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C17" sqref="C17:R296"/>
    </sheetView>
  </sheetViews>
  <sheetFormatPr defaultColWidth="8.85546875" defaultRowHeight="15" customHeight="1" x14ac:dyDescent="0.25"/>
  <cols>
    <col min="2" max="2" width="1.42578125" style="1" customWidth="1"/>
    <col min="3" max="3" width="11.42578125" style="1" customWidth="1"/>
    <col min="4" max="4" width="8.42578125" style="1" bestFit="1" customWidth="1"/>
    <col min="5" max="5" width="5.5703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128</v>
      </c>
      <c r="X3" s="50">
        <f>X7-X10</f>
        <v>106</v>
      </c>
      <c r="Y3" s="51">
        <f>W3/(X3+W3)</f>
        <v>0.54700854700854706</v>
      </c>
      <c r="Z3" s="35" t="s">
        <v>67</v>
      </c>
    </row>
    <row r="4" spans="2:28" ht="15" customHeight="1" x14ac:dyDescent="0.25">
      <c r="B4" s="3"/>
      <c r="C4" s="26"/>
      <c r="D4" s="27"/>
      <c r="E4" s="27"/>
      <c r="F4" s="27"/>
      <c r="G4" s="27"/>
      <c r="H4" s="27"/>
      <c r="I4" s="27"/>
      <c r="J4" s="27"/>
      <c r="K4" s="27"/>
      <c r="L4" s="27"/>
      <c r="M4" s="27"/>
      <c r="N4" s="27"/>
      <c r="O4" s="28"/>
      <c r="P4" s="53"/>
      <c r="Q4" s="27"/>
      <c r="R4" s="29"/>
      <c r="S4" s="20"/>
      <c r="Y4" s="52">
        <f>U10</f>
        <v>0.6428571428571429</v>
      </c>
      <c r="Z4" s="35" t="s">
        <v>426</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155</v>
      </c>
      <c r="X7" s="33">
        <f>COUNTIF($Q$17:$Q$352,"Baixa")</f>
        <v>121</v>
      </c>
      <c r="Y7" s="33"/>
      <c r="Z7" s="33">
        <f>W7+X7</f>
        <v>276</v>
      </c>
    </row>
    <row r="8" spans="2:28" ht="15" customHeight="1" x14ac:dyDescent="0.25">
      <c r="B8" s="3"/>
      <c r="C8" s="26"/>
      <c r="D8" s="27"/>
      <c r="E8" s="27"/>
      <c r="F8" s="27"/>
      <c r="G8" s="27"/>
      <c r="H8" s="27"/>
      <c r="I8" s="27"/>
      <c r="J8" s="27"/>
      <c r="K8" s="27"/>
      <c r="L8" s="27"/>
      <c r="M8" s="27"/>
      <c r="N8" s="27"/>
      <c r="O8" s="28"/>
      <c r="P8" s="53"/>
      <c r="Q8" s="27"/>
      <c r="R8" s="29"/>
      <c r="S8" s="20"/>
      <c r="W8" s="34">
        <f>W7/Z7</f>
        <v>0.56159420289855078</v>
      </c>
      <c r="X8" s="34">
        <f>X7/Z7</f>
        <v>0.43840579710144928</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42</v>
      </c>
      <c r="V9" s="49" t="s">
        <v>376</v>
      </c>
      <c r="W9" s="45">
        <f>SUMIF(D17:D352,"=*34*",E17:E352)/U9</f>
        <v>6.0952380952380949</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0.6428571428571429</v>
      </c>
      <c r="V10" s="44" t="s">
        <v>9</v>
      </c>
      <c r="W10" s="47">
        <f>COUNTIFS(D17:D352,"=*34*",Q17:Q352,"Alta")</f>
        <v>27</v>
      </c>
      <c r="X10" s="48">
        <f>U9-W10</f>
        <v>15</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481</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490</v>
      </c>
      <c r="S13" s="20"/>
    </row>
    <row r="14" spans="2:28" ht="15" customHeight="1" x14ac:dyDescent="0.25">
      <c r="B14" s="3"/>
      <c r="C14" s="39"/>
      <c r="D14" s="40"/>
      <c r="E14" s="40"/>
      <c r="F14" s="40"/>
      <c r="G14" s="40"/>
      <c r="H14" s="40"/>
      <c r="I14" s="40"/>
      <c r="J14" s="40"/>
      <c r="K14" s="40"/>
      <c r="L14" s="40"/>
      <c r="M14" s="40"/>
      <c r="N14" s="40"/>
      <c r="O14" s="40"/>
      <c r="P14" s="40"/>
      <c r="Q14" s="41"/>
      <c r="R14" s="42" t="s">
        <v>489</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46205</v>
      </c>
      <c r="S15" s="20"/>
      <c r="V15" s="1" t="s">
        <v>396</v>
      </c>
    </row>
    <row r="16" spans="2:28" ht="25.15" customHeight="1" x14ac:dyDescent="0.25">
      <c r="B16" s="3"/>
      <c r="C16" s="60" t="s">
        <v>0</v>
      </c>
      <c r="D16" s="60"/>
      <c r="E16" s="6" t="s">
        <v>429</v>
      </c>
      <c r="F16" s="60" t="s">
        <v>1</v>
      </c>
      <c r="G16" s="60"/>
      <c r="H16" s="60"/>
      <c r="I16" s="6"/>
      <c r="J16" s="61" t="s">
        <v>4</v>
      </c>
      <c r="K16" s="61"/>
      <c r="L16" s="61"/>
      <c r="M16" s="7"/>
      <c r="N16" s="7" t="s">
        <v>5</v>
      </c>
      <c r="O16" s="6" t="s">
        <v>6</v>
      </c>
      <c r="P16" s="6" t="s">
        <v>428</v>
      </c>
      <c r="Q16" s="5" t="s">
        <v>427</v>
      </c>
      <c r="R16" s="8" t="s">
        <v>8</v>
      </c>
      <c r="S16" s="4"/>
      <c r="V16" s="1" t="s">
        <v>209</v>
      </c>
      <c r="W16" s="1" t="str">
        <f>_xlfn.XLOOKUP(V16,D17:D352,R17:R352)</f>
        <v>MBRF3 está em tendência de baixa pela média de 200 dias, a parece ter completado movimento de repique de alta de curto prazo e pode estar retomando o movimento baixista. Abaixo dos 17,65 pode seguir em queda na direção dos suportes 14,98 ou 13,92. Teria sinal de repique altista fechando acima dos 18,4 mirando resistências em 20,51 ou 23,93. O IFR sobrecomprado alerta realizações se perder 17,65.</v>
      </c>
    </row>
    <row r="17" spans="2:260" s="12" customFormat="1" ht="65.099999999999994" customHeight="1" x14ac:dyDescent="0.25">
      <c r="B17" s="3"/>
      <c r="C17" s="9" t="s">
        <v>11</v>
      </c>
      <c r="D17" s="16" t="s">
        <v>12</v>
      </c>
      <c r="E17" s="16">
        <v>4</v>
      </c>
      <c r="F17" s="15">
        <v>14.96</v>
      </c>
      <c r="G17" s="15">
        <v>13.67</v>
      </c>
      <c r="H17" s="15">
        <v>12.39</v>
      </c>
      <c r="I17" s="14"/>
      <c r="J17" s="15">
        <v>17.899999999999999</v>
      </c>
      <c r="K17" s="15">
        <v>20.46</v>
      </c>
      <c r="L17" s="15">
        <v>24.61</v>
      </c>
      <c r="M17" s="54"/>
      <c r="N17" s="15">
        <v>56.385104519000002</v>
      </c>
      <c r="O17" s="15">
        <v>18.697069286000001</v>
      </c>
      <c r="P17" s="15" t="s">
        <v>13</v>
      </c>
      <c r="Q17" s="16" t="s">
        <v>16</v>
      </c>
      <c r="R17" s="37" t="s">
        <v>539</v>
      </c>
      <c r="S17" s="10"/>
      <c r="T17" s="11"/>
      <c r="U17" s="11"/>
      <c r="V17" s="11"/>
      <c r="W17" s="11" t="s">
        <v>353</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9</v>
      </c>
      <c r="F18" s="14">
        <v>23.46</v>
      </c>
      <c r="G18" s="14">
        <v>22.09</v>
      </c>
      <c r="H18" s="14">
        <v>20.72</v>
      </c>
      <c r="I18" s="14"/>
      <c r="J18" s="14">
        <v>26.53</v>
      </c>
      <c r="K18" s="14">
        <v>29.26</v>
      </c>
      <c r="L18" s="14">
        <v>33.69</v>
      </c>
      <c r="M18" s="54"/>
      <c r="N18" s="14">
        <v>62.535806147000002</v>
      </c>
      <c r="O18" s="31">
        <v>22.204806951999998</v>
      </c>
      <c r="P18" s="31" t="s">
        <v>16</v>
      </c>
      <c r="Q18" s="17" t="s">
        <v>16</v>
      </c>
      <c r="R18" s="38" t="s">
        <v>540</v>
      </c>
      <c r="S18" s="10"/>
      <c r="T18" s="11"/>
      <c r="U18" s="11"/>
      <c r="V18" s="11"/>
      <c r="W18" s="36">
        <f>SUM(E17:E352)/X18</f>
        <v>4.5714285714285712</v>
      </c>
      <c r="X18" s="11">
        <f>COUNT(E17:E352)</f>
        <v>280</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360</v>
      </c>
      <c r="D19" s="16" t="s">
        <v>17</v>
      </c>
      <c r="E19" s="16">
        <v>7</v>
      </c>
      <c r="F19" s="15">
        <v>352</v>
      </c>
      <c r="G19" s="15">
        <v>273.29000000000002</v>
      </c>
      <c r="H19" s="15">
        <v>194.58</v>
      </c>
      <c r="I19" s="14"/>
      <c r="J19" s="15">
        <v>377.73</v>
      </c>
      <c r="K19" s="15">
        <v>535.14</v>
      </c>
      <c r="L19" s="15">
        <v>789.85</v>
      </c>
      <c r="M19" s="54"/>
      <c r="N19" s="15">
        <v>55.820918044000003</v>
      </c>
      <c r="O19" s="15">
        <v>33.057254784999998</v>
      </c>
      <c r="P19" s="15" t="s">
        <v>16</v>
      </c>
      <c r="Q19" s="16" t="s">
        <v>16</v>
      </c>
      <c r="R19" s="37" t="s">
        <v>541</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430</v>
      </c>
      <c r="D20" s="17" t="s">
        <v>431</v>
      </c>
      <c r="E20" s="17">
        <v>3</v>
      </c>
      <c r="F20" s="14">
        <v>17.66</v>
      </c>
      <c r="G20" s="14">
        <v>14.52</v>
      </c>
      <c r="H20" s="14">
        <v>11.38</v>
      </c>
      <c r="I20" s="14"/>
      <c r="J20" s="14">
        <v>18.47</v>
      </c>
      <c r="K20" s="14">
        <v>24.74</v>
      </c>
      <c r="L20" s="14">
        <v>34.89</v>
      </c>
      <c r="M20" s="54"/>
      <c r="N20" s="14">
        <v>30.885758603999999</v>
      </c>
      <c r="O20" s="31">
        <v>4.4537396847999995</v>
      </c>
      <c r="P20" s="31" t="s">
        <v>13</v>
      </c>
      <c r="Q20" s="17" t="s">
        <v>13</v>
      </c>
      <c r="R20" s="38" t="s">
        <v>542</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432</v>
      </c>
      <c r="D21" s="16" t="s">
        <v>433</v>
      </c>
      <c r="E21" s="16">
        <v>0</v>
      </c>
      <c r="F21" s="15">
        <v>4.74</v>
      </c>
      <c r="G21" s="15">
        <v>3.8</v>
      </c>
      <c r="H21" s="15">
        <v>2.87</v>
      </c>
      <c r="I21" s="14"/>
      <c r="J21" s="15">
        <v>4.8</v>
      </c>
      <c r="K21" s="15">
        <v>6.66</v>
      </c>
      <c r="L21" s="15">
        <v>9.67</v>
      </c>
      <c r="M21" s="54"/>
      <c r="N21" s="15">
        <v>21.243105979999999</v>
      </c>
      <c r="O21" s="15">
        <v>1.8123665238000002</v>
      </c>
      <c r="P21" s="15" t="s">
        <v>13</v>
      </c>
      <c r="Q21" s="16" t="s">
        <v>13</v>
      </c>
      <c r="R21" s="37" t="s">
        <v>543</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7</v>
      </c>
      <c r="F22" s="14">
        <v>27.57</v>
      </c>
      <c r="G22" s="14">
        <v>25.32</v>
      </c>
      <c r="H22" s="14">
        <v>23.08</v>
      </c>
      <c r="I22" s="14"/>
      <c r="J22" s="14">
        <v>33.15</v>
      </c>
      <c r="K22" s="14">
        <v>37.630000000000003</v>
      </c>
      <c r="L22" s="14">
        <v>44.9</v>
      </c>
      <c r="M22" s="54"/>
      <c r="N22" s="14">
        <v>66.625279152000005</v>
      </c>
      <c r="O22" s="31">
        <v>168.13037281000001</v>
      </c>
      <c r="P22" s="31" t="s">
        <v>16</v>
      </c>
      <c r="Q22" s="17" t="s">
        <v>16</v>
      </c>
      <c r="R22" s="38" t="s">
        <v>544</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3</v>
      </c>
      <c r="F23" s="15">
        <v>11.79</v>
      </c>
      <c r="G23" s="15">
        <v>10.35</v>
      </c>
      <c r="H23" s="15">
        <v>8.91</v>
      </c>
      <c r="I23" s="14"/>
      <c r="J23" s="15">
        <v>12.14</v>
      </c>
      <c r="K23" s="15">
        <v>15.01</v>
      </c>
      <c r="L23" s="15">
        <v>19.66</v>
      </c>
      <c r="M23" s="54"/>
      <c r="N23" s="15">
        <v>26.319886599</v>
      </c>
      <c r="O23" s="15">
        <v>23.318116999999997</v>
      </c>
      <c r="P23" s="15" t="s">
        <v>16</v>
      </c>
      <c r="Q23" s="16" t="s">
        <v>13</v>
      </c>
      <c r="R23" s="37" t="s">
        <v>545</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363</v>
      </c>
      <c r="D24" s="17" t="s">
        <v>22</v>
      </c>
      <c r="E24" s="17">
        <v>10</v>
      </c>
      <c r="F24" s="14">
        <v>154</v>
      </c>
      <c r="G24" s="14">
        <v>138.1</v>
      </c>
      <c r="H24" s="14">
        <v>122.21</v>
      </c>
      <c r="I24" s="14"/>
      <c r="J24" s="14">
        <v>170.57</v>
      </c>
      <c r="K24" s="14">
        <v>202.35</v>
      </c>
      <c r="L24" s="14">
        <v>253.79</v>
      </c>
      <c r="M24" s="54"/>
      <c r="N24" s="14">
        <v>57.807416865999997</v>
      </c>
      <c r="O24" s="31">
        <v>46.215825149999993</v>
      </c>
      <c r="P24" s="31" t="s">
        <v>16</v>
      </c>
      <c r="Q24" s="17" t="s">
        <v>16</v>
      </c>
      <c r="R24" s="38" t="s">
        <v>546</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3</v>
      </c>
      <c r="F25" s="15">
        <v>31.89</v>
      </c>
      <c r="G25" s="15">
        <v>30.06</v>
      </c>
      <c r="H25" s="15">
        <v>28.23</v>
      </c>
      <c r="I25" s="14"/>
      <c r="J25" s="15">
        <v>36.869999999999997</v>
      </c>
      <c r="K25" s="15">
        <v>40.520000000000003</v>
      </c>
      <c r="L25" s="15">
        <v>46.44</v>
      </c>
      <c r="M25" s="54"/>
      <c r="N25" s="15">
        <v>49.426077143000001</v>
      </c>
      <c r="O25" s="15">
        <v>25.587151714000001</v>
      </c>
      <c r="P25" s="15" t="s">
        <v>13</v>
      </c>
      <c r="Q25" s="16" t="s">
        <v>16</v>
      </c>
      <c r="R25" s="37" t="s">
        <v>547</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9</v>
      </c>
      <c r="F26" s="14">
        <v>60.87</v>
      </c>
      <c r="G26" s="14">
        <v>55.54</v>
      </c>
      <c r="H26" s="14">
        <v>50.22</v>
      </c>
      <c r="I26" s="14"/>
      <c r="J26" s="14">
        <v>69.37</v>
      </c>
      <c r="K26" s="14">
        <v>80.010000000000005</v>
      </c>
      <c r="L26" s="14">
        <v>97.24</v>
      </c>
      <c r="M26" s="54"/>
      <c r="N26" s="14">
        <v>53.668589789999999</v>
      </c>
      <c r="O26" s="31">
        <v>58.834417196000004</v>
      </c>
      <c r="P26" s="31" t="s">
        <v>16</v>
      </c>
      <c r="Q26" s="17" t="s">
        <v>16</v>
      </c>
      <c r="R26" s="38" t="s">
        <v>548</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3</v>
      </c>
      <c r="F27" s="15">
        <v>16.09</v>
      </c>
      <c r="G27" s="15">
        <v>15.25</v>
      </c>
      <c r="H27" s="15">
        <v>14.41</v>
      </c>
      <c r="I27" s="14"/>
      <c r="J27" s="15">
        <v>16.39</v>
      </c>
      <c r="K27" s="15">
        <v>18.059999999999999</v>
      </c>
      <c r="L27" s="15">
        <v>20.77</v>
      </c>
      <c r="M27" s="54"/>
      <c r="N27" s="15">
        <v>45.685160670000002</v>
      </c>
      <c r="O27" s="15">
        <v>372.37611547999995</v>
      </c>
      <c r="P27" s="15" t="s">
        <v>16</v>
      </c>
      <c r="Q27" s="16" t="s">
        <v>13</v>
      </c>
      <c r="R27" s="37" t="s">
        <v>549</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0</v>
      </c>
      <c r="F28" s="14">
        <v>3.39</v>
      </c>
      <c r="G28" s="14">
        <v>1.99</v>
      </c>
      <c r="H28" s="14">
        <v>0.6</v>
      </c>
      <c r="I28" s="14"/>
      <c r="J28" s="14">
        <v>3.78</v>
      </c>
      <c r="K28" s="14">
        <v>6.56</v>
      </c>
      <c r="L28" s="14">
        <v>11.06</v>
      </c>
      <c r="M28" s="54"/>
      <c r="N28" s="14">
        <v>15.945878330999999</v>
      </c>
      <c r="O28" s="31">
        <v>6.8698604762000004</v>
      </c>
      <c r="P28" s="31" t="s">
        <v>13</v>
      </c>
      <c r="Q28" s="17" t="s">
        <v>13</v>
      </c>
      <c r="R28" s="38" t="s">
        <v>550</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2</v>
      </c>
      <c r="F29" s="15">
        <v>2.58</v>
      </c>
      <c r="G29" s="15">
        <v>1.76</v>
      </c>
      <c r="H29" s="15">
        <v>0.95</v>
      </c>
      <c r="I29" s="14"/>
      <c r="J29" s="15">
        <v>2.74</v>
      </c>
      <c r="K29" s="15">
        <v>4.3600000000000003</v>
      </c>
      <c r="L29" s="15">
        <v>6.98</v>
      </c>
      <c r="M29" s="54"/>
      <c r="N29" s="15">
        <v>36.429818845</v>
      </c>
      <c r="O29" s="15">
        <v>18.06119881</v>
      </c>
      <c r="P29" s="15" t="s">
        <v>13</v>
      </c>
      <c r="Q29" s="16" t="s">
        <v>13</v>
      </c>
      <c r="R29" s="37" t="s">
        <v>551</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9</v>
      </c>
      <c r="F30" s="14">
        <v>75</v>
      </c>
      <c r="G30" s="14">
        <v>69.16</v>
      </c>
      <c r="H30" s="14">
        <v>63.33</v>
      </c>
      <c r="I30" s="14"/>
      <c r="J30" s="14">
        <v>82.25</v>
      </c>
      <c r="K30" s="14">
        <v>93.91</v>
      </c>
      <c r="L30" s="14">
        <v>112.78</v>
      </c>
      <c r="M30" s="54"/>
      <c r="N30" s="14">
        <v>54.659391769999999</v>
      </c>
      <c r="O30" s="31">
        <v>24.098489912000002</v>
      </c>
      <c r="P30" s="31" t="s">
        <v>16</v>
      </c>
      <c r="Q30" s="17" t="s">
        <v>16</v>
      </c>
      <c r="R30" s="38" t="s">
        <v>552</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434</v>
      </c>
      <c r="D31" s="16" t="s">
        <v>435</v>
      </c>
      <c r="E31" s="16">
        <v>7</v>
      </c>
      <c r="F31" s="15">
        <v>333.74</v>
      </c>
      <c r="G31" s="15">
        <v>266.58999999999997</v>
      </c>
      <c r="H31" s="15">
        <v>199.44</v>
      </c>
      <c r="I31" s="14"/>
      <c r="J31" s="15">
        <v>382.67</v>
      </c>
      <c r="K31" s="15">
        <v>516.96</v>
      </c>
      <c r="L31" s="15">
        <v>734.28</v>
      </c>
      <c r="M31" s="54"/>
      <c r="N31" s="15">
        <v>56.746178434999997</v>
      </c>
      <c r="O31" s="15">
        <v>3.3153381862</v>
      </c>
      <c r="P31" s="15" t="s">
        <v>16</v>
      </c>
      <c r="Q31" s="16" t="s">
        <v>16</v>
      </c>
      <c r="R31" s="37" t="s">
        <v>553</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436</v>
      </c>
      <c r="D32" s="17" t="s">
        <v>437</v>
      </c>
      <c r="E32" s="17">
        <v>7</v>
      </c>
      <c r="F32" s="14">
        <v>173.55</v>
      </c>
      <c r="G32" s="14">
        <v>151.51</v>
      </c>
      <c r="H32" s="14">
        <v>129.47999999999999</v>
      </c>
      <c r="I32" s="14"/>
      <c r="J32" s="14">
        <v>190.5</v>
      </c>
      <c r="K32" s="14">
        <v>234.56</v>
      </c>
      <c r="L32" s="14">
        <v>305.86</v>
      </c>
      <c r="M32" s="54"/>
      <c r="N32" s="14">
        <v>51.872556531000001</v>
      </c>
      <c r="O32" s="31">
        <v>5.9509555990999994</v>
      </c>
      <c r="P32" s="31" t="s">
        <v>16</v>
      </c>
      <c r="Q32" s="17" t="s">
        <v>16</v>
      </c>
      <c r="R32" s="38" t="s">
        <v>554</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37</v>
      </c>
      <c r="D33" s="16" t="s">
        <v>38</v>
      </c>
      <c r="E33" s="16">
        <v>7</v>
      </c>
      <c r="F33" s="15">
        <v>8.57</v>
      </c>
      <c r="G33" s="15">
        <v>7.69</v>
      </c>
      <c r="H33" s="15">
        <v>6.81</v>
      </c>
      <c r="I33" s="14"/>
      <c r="J33" s="15">
        <v>10.199999999999999</v>
      </c>
      <c r="K33" s="15">
        <v>11.95</v>
      </c>
      <c r="L33" s="15">
        <v>14.79</v>
      </c>
      <c r="M33" s="54"/>
      <c r="N33" s="15">
        <v>58.252717918999998</v>
      </c>
      <c r="O33" s="15">
        <v>95.121229189999994</v>
      </c>
      <c r="P33" s="15" t="s">
        <v>16</v>
      </c>
      <c r="Q33" s="16" t="s">
        <v>16</v>
      </c>
      <c r="R33" s="37" t="s">
        <v>555</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39</v>
      </c>
      <c r="D34" s="17" t="s">
        <v>40</v>
      </c>
      <c r="E34" s="17">
        <v>3</v>
      </c>
      <c r="F34" s="14">
        <v>104.62</v>
      </c>
      <c r="G34" s="14">
        <v>76.739999999999995</v>
      </c>
      <c r="H34" s="14">
        <v>48.87</v>
      </c>
      <c r="I34" s="14"/>
      <c r="J34" s="14">
        <v>112.52</v>
      </c>
      <c r="K34" s="14">
        <v>168.26</v>
      </c>
      <c r="L34" s="14">
        <v>258.45</v>
      </c>
      <c r="M34" s="54"/>
      <c r="N34" s="14">
        <v>44.418242999999997</v>
      </c>
      <c r="O34" s="31">
        <v>95.688834138000004</v>
      </c>
      <c r="P34" s="31" t="s">
        <v>16</v>
      </c>
      <c r="Q34" s="17" t="s">
        <v>13</v>
      </c>
      <c r="R34" s="38" t="s">
        <v>556</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41</v>
      </c>
      <c r="D35" s="16" t="s">
        <v>42</v>
      </c>
      <c r="E35" s="16">
        <v>0</v>
      </c>
      <c r="F35" s="15">
        <v>11.31</v>
      </c>
      <c r="G35" s="15">
        <v>10.220000000000001</v>
      </c>
      <c r="H35" s="15">
        <v>9.14</v>
      </c>
      <c r="I35" s="14"/>
      <c r="J35" s="15">
        <v>11.58</v>
      </c>
      <c r="K35" s="15">
        <v>13.74</v>
      </c>
      <c r="L35" s="15">
        <v>17.239999999999998</v>
      </c>
      <c r="M35" s="54"/>
      <c r="N35" s="15">
        <v>46.769584129000002</v>
      </c>
      <c r="O35" s="15">
        <v>29.498401047999998</v>
      </c>
      <c r="P35" s="15" t="s">
        <v>13</v>
      </c>
      <c r="Q35" s="16" t="s">
        <v>13</v>
      </c>
      <c r="R35" s="37" t="s">
        <v>557</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43</v>
      </c>
      <c r="D36" s="17" t="s">
        <v>44</v>
      </c>
      <c r="E36" s="17">
        <v>7</v>
      </c>
      <c r="F36" s="14">
        <v>53.16</v>
      </c>
      <c r="G36" s="14">
        <v>47.57</v>
      </c>
      <c r="H36" s="14">
        <v>41.98</v>
      </c>
      <c r="I36" s="14"/>
      <c r="J36" s="14">
        <v>67.84</v>
      </c>
      <c r="K36" s="14">
        <v>79.010000000000005</v>
      </c>
      <c r="L36" s="14">
        <v>97.09</v>
      </c>
      <c r="M36" s="54"/>
      <c r="N36" s="14">
        <v>52.463146305000002</v>
      </c>
      <c r="O36" s="31">
        <v>540.76638157000002</v>
      </c>
      <c r="P36" s="31" t="s">
        <v>16</v>
      </c>
      <c r="Q36" s="17" t="s">
        <v>16</v>
      </c>
      <c r="R36" s="38" t="s">
        <v>558</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45</v>
      </c>
      <c r="E37" s="16">
        <v>4</v>
      </c>
      <c r="F37" s="15">
        <v>52.06</v>
      </c>
      <c r="G37" s="15">
        <v>46.73</v>
      </c>
      <c r="H37" s="15">
        <v>41.4</v>
      </c>
      <c r="I37" s="14"/>
      <c r="J37" s="15">
        <v>65.25</v>
      </c>
      <c r="K37" s="15">
        <v>75.900000000000006</v>
      </c>
      <c r="L37" s="15">
        <v>93.14</v>
      </c>
      <c r="M37" s="54"/>
      <c r="N37" s="15">
        <v>54.384094494000003</v>
      </c>
      <c r="O37" s="15">
        <v>78.262181381000005</v>
      </c>
      <c r="P37" s="15" t="s">
        <v>13</v>
      </c>
      <c r="Q37" s="16" t="s">
        <v>16</v>
      </c>
      <c r="R37" s="37" t="s">
        <v>559</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389</v>
      </c>
      <c r="D38" s="17" t="s">
        <v>390</v>
      </c>
      <c r="E38" s="17">
        <v>3</v>
      </c>
      <c r="F38" s="14">
        <v>22.56</v>
      </c>
      <c r="G38" s="14">
        <v>11.17</v>
      </c>
      <c r="H38" s="14">
        <v>-0.2</v>
      </c>
      <c r="I38" s="14"/>
      <c r="J38" s="14">
        <v>53.41</v>
      </c>
      <c r="K38" s="14">
        <v>76.17</v>
      </c>
      <c r="L38" s="14">
        <v>113</v>
      </c>
      <c r="M38" s="54"/>
      <c r="N38" s="14">
        <v>45.173772131</v>
      </c>
      <c r="O38" s="31">
        <v>3.0191507142999998</v>
      </c>
      <c r="P38" s="31" t="s">
        <v>13</v>
      </c>
      <c r="Q38" s="17" t="s">
        <v>16</v>
      </c>
      <c r="R38" s="38" t="s">
        <v>560</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46</v>
      </c>
      <c r="D39" s="16" t="s">
        <v>47</v>
      </c>
      <c r="E39" s="16">
        <v>0</v>
      </c>
      <c r="F39" s="15">
        <v>17.02</v>
      </c>
      <c r="G39" s="15">
        <v>13.07</v>
      </c>
      <c r="H39" s="15">
        <v>9.1300000000000008</v>
      </c>
      <c r="I39" s="14"/>
      <c r="J39" s="15">
        <v>18.12</v>
      </c>
      <c r="K39" s="15">
        <v>26</v>
      </c>
      <c r="L39" s="15">
        <v>38.76</v>
      </c>
      <c r="M39" s="54"/>
      <c r="N39" s="15">
        <v>38.495938017</v>
      </c>
      <c r="O39" s="15">
        <v>60.064716905000004</v>
      </c>
      <c r="P39" s="15" t="s">
        <v>13</v>
      </c>
      <c r="Q39" s="16" t="s">
        <v>13</v>
      </c>
      <c r="R39" s="37" t="s">
        <v>561</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48</v>
      </c>
      <c r="D40" s="17" t="s">
        <v>49</v>
      </c>
      <c r="E40" s="17">
        <v>0</v>
      </c>
      <c r="F40" s="14">
        <v>14.2</v>
      </c>
      <c r="G40" s="14">
        <v>12.33</v>
      </c>
      <c r="H40" s="14">
        <v>10.47</v>
      </c>
      <c r="I40" s="14"/>
      <c r="J40" s="14">
        <v>14.59</v>
      </c>
      <c r="K40" s="14">
        <v>18.309999999999999</v>
      </c>
      <c r="L40" s="14">
        <v>24.34</v>
      </c>
      <c r="M40" s="54"/>
      <c r="N40" s="14">
        <v>37.093353168999997</v>
      </c>
      <c r="O40" s="31">
        <v>730.86487176000003</v>
      </c>
      <c r="P40" s="31" t="s">
        <v>13</v>
      </c>
      <c r="Q40" s="17" t="s">
        <v>13</v>
      </c>
      <c r="R40" s="38" t="s">
        <v>562</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50</v>
      </c>
      <c r="D41" s="16" t="s">
        <v>51</v>
      </c>
      <c r="E41" s="16">
        <v>10</v>
      </c>
      <c r="F41" s="15">
        <v>5.22</v>
      </c>
      <c r="G41" s="15">
        <v>4.84</v>
      </c>
      <c r="H41" s="15">
        <v>4.47</v>
      </c>
      <c r="I41" s="14"/>
      <c r="J41" s="15">
        <v>5.82</v>
      </c>
      <c r="K41" s="15">
        <v>6.56</v>
      </c>
      <c r="L41" s="15">
        <v>7.75</v>
      </c>
      <c r="M41" s="54"/>
      <c r="N41" s="15">
        <v>57.152535166</v>
      </c>
      <c r="O41" s="15">
        <v>5.6698006666999996</v>
      </c>
      <c r="P41" s="15" t="s">
        <v>16</v>
      </c>
      <c r="Q41" s="16" t="s">
        <v>16</v>
      </c>
      <c r="R41" s="37" t="s">
        <v>563</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52</v>
      </c>
      <c r="D42" s="17" t="s">
        <v>53</v>
      </c>
      <c r="E42" s="17">
        <v>2</v>
      </c>
      <c r="F42" s="14">
        <v>13.69</v>
      </c>
      <c r="G42" s="14">
        <v>11.99</v>
      </c>
      <c r="H42" s="14">
        <v>10.3</v>
      </c>
      <c r="I42" s="14"/>
      <c r="J42" s="14">
        <v>14.08</v>
      </c>
      <c r="K42" s="14">
        <v>17.46</v>
      </c>
      <c r="L42" s="14">
        <v>22.93</v>
      </c>
      <c r="M42" s="54"/>
      <c r="N42" s="14">
        <v>48.690440518000003</v>
      </c>
      <c r="O42" s="31">
        <v>41.634307380999999</v>
      </c>
      <c r="P42" s="31" t="s">
        <v>13</v>
      </c>
      <c r="Q42" s="17" t="s">
        <v>13</v>
      </c>
      <c r="R42" s="38" t="s">
        <v>564</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54</v>
      </c>
      <c r="D43" s="16" t="s">
        <v>55</v>
      </c>
      <c r="E43" s="16">
        <v>7</v>
      </c>
      <c r="F43" s="15">
        <v>37.33</v>
      </c>
      <c r="G43" s="15">
        <v>35.299999999999997</v>
      </c>
      <c r="H43" s="15">
        <v>33.28</v>
      </c>
      <c r="I43" s="14"/>
      <c r="J43" s="15">
        <v>40.119999999999997</v>
      </c>
      <c r="K43" s="15">
        <v>44.16</v>
      </c>
      <c r="L43" s="15">
        <v>50.71</v>
      </c>
      <c r="M43" s="54"/>
      <c r="N43" s="15">
        <v>49.824614255</v>
      </c>
      <c r="O43" s="15">
        <v>310.90354970999999</v>
      </c>
      <c r="P43" s="15" t="s">
        <v>16</v>
      </c>
      <c r="Q43" s="16" t="s">
        <v>16</v>
      </c>
      <c r="R43" s="37" t="s">
        <v>565</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56</v>
      </c>
      <c r="D44" s="17" t="s">
        <v>57</v>
      </c>
      <c r="E44" s="17">
        <v>9</v>
      </c>
      <c r="F44" s="14">
        <v>23.31</v>
      </c>
      <c r="G44" s="14">
        <v>21.21</v>
      </c>
      <c r="H44" s="14">
        <v>19.11</v>
      </c>
      <c r="I44" s="14"/>
      <c r="J44" s="14">
        <v>28.41</v>
      </c>
      <c r="K44" s="14">
        <v>32.6</v>
      </c>
      <c r="L44" s="14">
        <v>39.39</v>
      </c>
      <c r="M44" s="54"/>
      <c r="N44" s="14">
        <v>59.024627657000003</v>
      </c>
      <c r="O44" s="31">
        <v>8.9096651905000002</v>
      </c>
      <c r="P44" s="31" t="s">
        <v>16</v>
      </c>
      <c r="Q44" s="17" t="s">
        <v>16</v>
      </c>
      <c r="R44" s="38" t="s">
        <v>566</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438</v>
      </c>
      <c r="D45" s="16" t="s">
        <v>439</v>
      </c>
      <c r="E45" s="16">
        <v>10</v>
      </c>
      <c r="F45" s="15">
        <v>129.55000000000001</v>
      </c>
      <c r="G45" s="15">
        <v>123.91</v>
      </c>
      <c r="H45" s="15">
        <v>118.27</v>
      </c>
      <c r="I45" s="14"/>
      <c r="J45" s="15">
        <v>132.4</v>
      </c>
      <c r="K45" s="15">
        <v>143.66999999999999</v>
      </c>
      <c r="L45" s="15">
        <v>161.91999999999999</v>
      </c>
      <c r="M45" s="54"/>
      <c r="N45" s="15">
        <v>70.914955620000001</v>
      </c>
      <c r="O45" s="15">
        <v>3.6214184838000003</v>
      </c>
      <c r="P45" s="15" t="s">
        <v>16</v>
      </c>
      <c r="Q45" s="16" t="s">
        <v>16</v>
      </c>
      <c r="R45" s="37" t="s">
        <v>567</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503</v>
      </c>
      <c r="D46" s="17" t="s">
        <v>504</v>
      </c>
      <c r="E46" s="17">
        <v>1</v>
      </c>
      <c r="F46" s="14">
        <v>9.89</v>
      </c>
      <c r="G46" s="14">
        <v>9.1</v>
      </c>
      <c r="H46" s="14">
        <v>8.31</v>
      </c>
      <c r="I46" s="14"/>
      <c r="J46" s="14">
        <v>10.26</v>
      </c>
      <c r="K46" s="14">
        <v>11.83</v>
      </c>
      <c r="L46" s="14">
        <v>14.37</v>
      </c>
      <c r="M46" s="54"/>
      <c r="N46" s="14">
        <v>45.150277111000001</v>
      </c>
      <c r="O46" s="31">
        <v>2.1147372857</v>
      </c>
      <c r="P46" s="31" t="s">
        <v>13</v>
      </c>
      <c r="Q46" s="17" t="s">
        <v>13</v>
      </c>
      <c r="R46" s="38" t="s">
        <v>568</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58</v>
      </c>
      <c r="D47" s="16" t="s">
        <v>59</v>
      </c>
      <c r="E47" s="16">
        <v>1</v>
      </c>
      <c r="F47" s="15">
        <v>6</v>
      </c>
      <c r="G47" s="15">
        <v>5.15</v>
      </c>
      <c r="H47" s="15">
        <v>4.3099999999999996</v>
      </c>
      <c r="I47" s="14"/>
      <c r="J47" s="15">
        <v>6.23</v>
      </c>
      <c r="K47" s="15">
        <v>7.91</v>
      </c>
      <c r="L47" s="15">
        <v>10.63</v>
      </c>
      <c r="M47" s="54"/>
      <c r="N47" s="15">
        <v>46.349938569999999</v>
      </c>
      <c r="O47" s="15">
        <v>5.2358717618999995</v>
      </c>
      <c r="P47" s="15" t="s">
        <v>13</v>
      </c>
      <c r="Q47" s="16" t="s">
        <v>13</v>
      </c>
      <c r="R47" s="37" t="s">
        <v>569</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60</v>
      </c>
      <c r="D48" s="17" t="s">
        <v>61</v>
      </c>
      <c r="E48" s="17">
        <v>0</v>
      </c>
      <c r="F48" s="14">
        <v>14.49</v>
      </c>
      <c r="G48" s="14">
        <v>12.47</v>
      </c>
      <c r="H48" s="14">
        <v>10.45</v>
      </c>
      <c r="I48" s="14"/>
      <c r="J48" s="14">
        <v>14.85</v>
      </c>
      <c r="K48" s="14">
        <v>18.88</v>
      </c>
      <c r="L48" s="14">
        <v>25.42</v>
      </c>
      <c r="M48" s="54"/>
      <c r="N48" s="14">
        <v>46.280666052000001</v>
      </c>
      <c r="O48" s="31">
        <v>4.7068810475999996</v>
      </c>
      <c r="P48" s="31" t="s">
        <v>13</v>
      </c>
      <c r="Q48" s="17" t="s">
        <v>13</v>
      </c>
      <c r="R48" s="38" t="s">
        <v>570</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62</v>
      </c>
      <c r="D49" s="16" t="s">
        <v>63</v>
      </c>
      <c r="E49" s="16">
        <v>4</v>
      </c>
      <c r="F49" s="15">
        <v>15.5</v>
      </c>
      <c r="G49" s="15">
        <v>14.37</v>
      </c>
      <c r="H49" s="15">
        <v>13.25</v>
      </c>
      <c r="I49" s="14"/>
      <c r="J49" s="15">
        <v>18.59</v>
      </c>
      <c r="K49" s="15">
        <v>20.83</v>
      </c>
      <c r="L49" s="15">
        <v>24.45</v>
      </c>
      <c r="M49" s="54"/>
      <c r="N49" s="15">
        <v>61.383493932</v>
      </c>
      <c r="O49" s="15">
        <v>129.57030660999999</v>
      </c>
      <c r="P49" s="15" t="s">
        <v>13</v>
      </c>
      <c r="Q49" s="16" t="s">
        <v>16</v>
      </c>
      <c r="R49" s="37" t="s">
        <v>571</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62</v>
      </c>
      <c r="D50" s="17" t="s">
        <v>64</v>
      </c>
      <c r="E50" s="17">
        <v>7</v>
      </c>
      <c r="F50" s="14">
        <v>17.84</v>
      </c>
      <c r="G50" s="14">
        <v>16.48</v>
      </c>
      <c r="H50" s="14">
        <v>15.13</v>
      </c>
      <c r="I50" s="14"/>
      <c r="J50" s="14">
        <v>21.54</v>
      </c>
      <c r="K50" s="14">
        <v>24.24</v>
      </c>
      <c r="L50" s="14">
        <v>28.63</v>
      </c>
      <c r="M50" s="54"/>
      <c r="N50" s="14">
        <v>62.452102924000002</v>
      </c>
      <c r="O50" s="31">
        <v>533.69285957</v>
      </c>
      <c r="P50" s="31" t="s">
        <v>13</v>
      </c>
      <c r="Q50" s="17" t="s">
        <v>16</v>
      </c>
      <c r="R50" s="38" t="s">
        <v>572</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65</v>
      </c>
      <c r="D51" s="16" t="s">
        <v>66</v>
      </c>
      <c r="E51" s="16">
        <v>6</v>
      </c>
      <c r="F51" s="15">
        <v>21.79</v>
      </c>
      <c r="G51" s="15">
        <v>20.41</v>
      </c>
      <c r="H51" s="15">
        <v>19.03</v>
      </c>
      <c r="I51" s="14"/>
      <c r="J51" s="15">
        <v>22.4</v>
      </c>
      <c r="K51" s="15">
        <v>25.15</v>
      </c>
      <c r="L51" s="15">
        <v>29.6</v>
      </c>
      <c r="M51" s="54"/>
      <c r="N51" s="15">
        <v>46.069581972999998</v>
      </c>
      <c r="O51" s="15">
        <v>42.223285475999994</v>
      </c>
      <c r="P51" s="15" t="s">
        <v>16</v>
      </c>
      <c r="Q51" s="16" t="s">
        <v>13</v>
      </c>
      <c r="R51" s="37" t="s">
        <v>573</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357</v>
      </c>
      <c r="D52" s="17" t="s">
        <v>358</v>
      </c>
      <c r="E52" s="17">
        <v>7</v>
      </c>
      <c r="F52" s="14">
        <v>14.08</v>
      </c>
      <c r="G52" s="14">
        <v>12.75</v>
      </c>
      <c r="H52" s="14">
        <v>11.42</v>
      </c>
      <c r="I52" s="14"/>
      <c r="J52" s="14">
        <v>16.47</v>
      </c>
      <c r="K52" s="14">
        <v>19.12</v>
      </c>
      <c r="L52" s="14">
        <v>23.42</v>
      </c>
      <c r="M52" s="54"/>
      <c r="N52" s="14">
        <v>70.285930378000003</v>
      </c>
      <c r="O52" s="31">
        <v>73.681532713999999</v>
      </c>
      <c r="P52" s="31" t="s">
        <v>16</v>
      </c>
      <c r="Q52" s="17" t="s">
        <v>16</v>
      </c>
      <c r="R52" s="38" t="s">
        <v>574</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67</v>
      </c>
      <c r="D53" s="16" t="s">
        <v>68</v>
      </c>
      <c r="E53" s="16">
        <v>4</v>
      </c>
      <c r="F53" s="15">
        <v>19.559999999999999</v>
      </c>
      <c r="G53" s="15">
        <v>16.899999999999999</v>
      </c>
      <c r="H53" s="15">
        <v>14.24</v>
      </c>
      <c r="I53" s="14"/>
      <c r="J53" s="15">
        <v>27.46</v>
      </c>
      <c r="K53" s="15">
        <v>32.770000000000003</v>
      </c>
      <c r="L53" s="15">
        <v>41.36</v>
      </c>
      <c r="M53" s="54"/>
      <c r="N53" s="15">
        <v>46.088102616</v>
      </c>
      <c r="O53" s="15">
        <v>397.14644500000003</v>
      </c>
      <c r="P53" s="15" t="s">
        <v>13</v>
      </c>
      <c r="Q53" s="16" t="s">
        <v>16</v>
      </c>
      <c r="R53" s="37" t="s">
        <v>575</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380</v>
      </c>
      <c r="D54" s="17" t="s">
        <v>381</v>
      </c>
      <c r="E54" s="17">
        <v>0</v>
      </c>
      <c r="F54" s="14">
        <v>18.079999999999998</v>
      </c>
      <c r="G54" s="14">
        <v>16.559999999999999</v>
      </c>
      <c r="H54" s="14">
        <v>15.05</v>
      </c>
      <c r="I54" s="14"/>
      <c r="J54" s="14">
        <v>18.329999999999998</v>
      </c>
      <c r="K54" s="14">
        <v>21.35</v>
      </c>
      <c r="L54" s="14">
        <v>26.24</v>
      </c>
      <c r="M54" s="54"/>
      <c r="N54" s="14">
        <v>40.702644890999998</v>
      </c>
      <c r="O54" s="31">
        <v>2.2472442856999999</v>
      </c>
      <c r="P54" s="31" t="s">
        <v>13</v>
      </c>
      <c r="Q54" s="17" t="s">
        <v>13</v>
      </c>
      <c r="R54" s="38" t="s">
        <v>576</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69</v>
      </c>
      <c r="D55" s="16" t="s">
        <v>70</v>
      </c>
      <c r="E55" s="16">
        <v>0</v>
      </c>
      <c r="F55" s="15">
        <v>6.07</v>
      </c>
      <c r="G55" s="15">
        <v>3.61</v>
      </c>
      <c r="H55" s="15">
        <v>1.1499999999999999</v>
      </c>
      <c r="I55" s="14"/>
      <c r="J55" s="15">
        <v>6.66</v>
      </c>
      <c r="K55" s="15">
        <v>11.57</v>
      </c>
      <c r="L55" s="15">
        <v>19.52</v>
      </c>
      <c r="M55" s="54"/>
      <c r="N55" s="15">
        <v>22.921790412</v>
      </c>
      <c r="O55" s="15">
        <v>82.790144190000007</v>
      </c>
      <c r="P55" s="15" t="s">
        <v>13</v>
      </c>
      <c r="Q55" s="16" t="s">
        <v>13</v>
      </c>
      <c r="R55" s="37" t="s">
        <v>577</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71</v>
      </c>
      <c r="D56" s="17" t="s">
        <v>72</v>
      </c>
      <c r="E56" s="17">
        <v>3</v>
      </c>
      <c r="F56" s="14">
        <v>18.32</v>
      </c>
      <c r="G56" s="14">
        <v>16.5</v>
      </c>
      <c r="H56" s="14">
        <v>14.69</v>
      </c>
      <c r="I56" s="14"/>
      <c r="J56" s="14">
        <v>19.16</v>
      </c>
      <c r="K56" s="14">
        <v>22.78</v>
      </c>
      <c r="L56" s="14">
        <v>28.64</v>
      </c>
      <c r="M56" s="54"/>
      <c r="N56" s="14">
        <v>30.577324826000002</v>
      </c>
      <c r="O56" s="31">
        <v>116.41730214</v>
      </c>
      <c r="P56" s="31" t="s">
        <v>16</v>
      </c>
      <c r="Q56" s="17" t="s">
        <v>13</v>
      </c>
      <c r="R56" s="38" t="s">
        <v>578</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440</v>
      </c>
      <c r="D57" s="16" t="s">
        <v>441</v>
      </c>
      <c r="E57" s="16">
        <v>3</v>
      </c>
      <c r="F57" s="15">
        <v>27.34</v>
      </c>
      <c r="G57" s="15">
        <v>23.02</v>
      </c>
      <c r="H57" s="15">
        <v>18.7</v>
      </c>
      <c r="I57" s="14"/>
      <c r="J57" s="15">
        <v>28.08</v>
      </c>
      <c r="K57" s="15">
        <v>36.71</v>
      </c>
      <c r="L57" s="15">
        <v>50.67</v>
      </c>
      <c r="M57" s="54"/>
      <c r="N57" s="15">
        <v>42.361343501999997</v>
      </c>
      <c r="O57" s="15">
        <v>9.0416917666999996</v>
      </c>
      <c r="P57" s="15" t="s">
        <v>16</v>
      </c>
      <c r="Q57" s="16" t="s">
        <v>13</v>
      </c>
      <c r="R57" s="37" t="s">
        <v>579</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73</v>
      </c>
      <c r="D58" s="17" t="s">
        <v>74</v>
      </c>
      <c r="E58" s="17">
        <v>7</v>
      </c>
      <c r="F58" s="14">
        <v>53</v>
      </c>
      <c r="G58" s="14">
        <v>47.81</v>
      </c>
      <c r="H58" s="14">
        <v>42.63</v>
      </c>
      <c r="I58" s="14"/>
      <c r="J58" s="14">
        <v>65.5</v>
      </c>
      <c r="K58" s="14">
        <v>75.86</v>
      </c>
      <c r="L58" s="14">
        <v>92.63</v>
      </c>
      <c r="M58" s="54"/>
      <c r="N58" s="14">
        <v>61.274031338999997</v>
      </c>
      <c r="O58" s="31">
        <v>582.06083281000008</v>
      </c>
      <c r="P58" s="31" t="s">
        <v>16</v>
      </c>
      <c r="Q58" s="17" t="s">
        <v>16</v>
      </c>
      <c r="R58" s="38" t="s">
        <v>580</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75</v>
      </c>
      <c r="D59" s="16" t="s">
        <v>76</v>
      </c>
      <c r="E59" s="16">
        <v>10</v>
      </c>
      <c r="F59" s="15">
        <v>19.309999999999999</v>
      </c>
      <c r="G59" s="15">
        <v>18.37</v>
      </c>
      <c r="H59" s="15">
        <v>17.43</v>
      </c>
      <c r="I59" s="14"/>
      <c r="J59" s="15">
        <v>19.93</v>
      </c>
      <c r="K59" s="15">
        <v>21.8</v>
      </c>
      <c r="L59" s="15">
        <v>24.83</v>
      </c>
      <c r="M59" s="54"/>
      <c r="N59" s="15">
        <v>80.911262117000007</v>
      </c>
      <c r="O59" s="15">
        <v>103.61305075999999</v>
      </c>
      <c r="P59" s="15" t="s">
        <v>16</v>
      </c>
      <c r="Q59" s="16" t="s">
        <v>16</v>
      </c>
      <c r="R59" s="37" t="s">
        <v>581</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77</v>
      </c>
      <c r="D60" s="17" t="s">
        <v>78</v>
      </c>
      <c r="E60" s="17">
        <v>5</v>
      </c>
      <c r="F60" s="14">
        <v>4.96</v>
      </c>
      <c r="G60" s="14">
        <v>4.18</v>
      </c>
      <c r="H60" s="14">
        <v>3.4</v>
      </c>
      <c r="I60" s="14"/>
      <c r="J60" s="14">
        <v>7.3</v>
      </c>
      <c r="K60" s="14">
        <v>8.85</v>
      </c>
      <c r="L60" s="14">
        <v>11.36</v>
      </c>
      <c r="M60" s="54"/>
      <c r="N60" s="14">
        <v>45.375147499999997</v>
      </c>
      <c r="O60" s="31">
        <v>4.6623501905000007</v>
      </c>
      <c r="P60" s="31" t="s">
        <v>13</v>
      </c>
      <c r="Q60" s="17" t="s">
        <v>16</v>
      </c>
      <c r="R60" s="38" t="s">
        <v>582</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79</v>
      </c>
      <c r="D61" s="16" t="s">
        <v>80</v>
      </c>
      <c r="E61" s="16">
        <v>0</v>
      </c>
      <c r="F61" s="15">
        <v>1.07</v>
      </c>
      <c r="G61" s="15">
        <v>0.4</v>
      </c>
      <c r="H61" s="15">
        <v>-0.26</v>
      </c>
      <c r="I61" s="14"/>
      <c r="J61" s="15">
        <v>1.1100000000000001</v>
      </c>
      <c r="K61" s="15">
        <v>2.44</v>
      </c>
      <c r="L61" s="15">
        <v>4.5999999999999996</v>
      </c>
      <c r="M61" s="54"/>
      <c r="N61" s="15">
        <v>25.526661262000001</v>
      </c>
      <c r="O61" s="15">
        <v>4.0523021429000003</v>
      </c>
      <c r="P61" s="15" t="s">
        <v>13</v>
      </c>
      <c r="Q61" s="16" t="s">
        <v>13</v>
      </c>
      <c r="R61" s="37" t="s">
        <v>583</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81</v>
      </c>
      <c r="D62" s="17" t="s">
        <v>82</v>
      </c>
      <c r="E62" s="17">
        <v>7</v>
      </c>
      <c r="F62" s="14">
        <v>10.73</v>
      </c>
      <c r="G62" s="14">
        <v>10.42</v>
      </c>
      <c r="H62" s="14">
        <v>10.11</v>
      </c>
      <c r="I62" s="14"/>
      <c r="J62" s="14">
        <v>10.79</v>
      </c>
      <c r="K62" s="14">
        <v>11.4</v>
      </c>
      <c r="L62" s="14">
        <v>12.4</v>
      </c>
      <c r="M62" s="54"/>
      <c r="N62" s="14">
        <v>51.327846479000002</v>
      </c>
      <c r="O62" s="31">
        <v>26.948336476000001</v>
      </c>
      <c r="P62" s="31" t="s">
        <v>16</v>
      </c>
      <c r="Q62" s="17" t="s">
        <v>16</v>
      </c>
      <c r="R62" s="38" t="s">
        <v>584</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83</v>
      </c>
      <c r="D63" s="16" t="s">
        <v>84</v>
      </c>
      <c r="E63" s="16">
        <v>6</v>
      </c>
      <c r="F63" s="15">
        <v>10.46</v>
      </c>
      <c r="G63" s="15">
        <v>9.1300000000000008</v>
      </c>
      <c r="H63" s="15">
        <v>7.8</v>
      </c>
      <c r="I63" s="14"/>
      <c r="J63" s="15">
        <v>13.83</v>
      </c>
      <c r="K63" s="15">
        <v>16.48</v>
      </c>
      <c r="L63" s="15">
        <v>20.77</v>
      </c>
      <c r="M63" s="54"/>
      <c r="N63" s="15">
        <v>52.336406699000001</v>
      </c>
      <c r="O63" s="15">
        <v>80.904664143000005</v>
      </c>
      <c r="P63" s="15" t="s">
        <v>13</v>
      </c>
      <c r="Q63" s="16" t="s">
        <v>16</v>
      </c>
      <c r="R63" s="37" t="s">
        <v>585</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85</v>
      </c>
      <c r="D64" s="17" t="s">
        <v>86</v>
      </c>
      <c r="E64" s="17">
        <v>4</v>
      </c>
      <c r="F64" s="14">
        <v>10.69</v>
      </c>
      <c r="G64" s="14">
        <v>9.77</v>
      </c>
      <c r="H64" s="14">
        <v>8.86</v>
      </c>
      <c r="I64" s="14"/>
      <c r="J64" s="14">
        <v>13.33</v>
      </c>
      <c r="K64" s="14">
        <v>15.15</v>
      </c>
      <c r="L64" s="14">
        <v>18.11</v>
      </c>
      <c r="M64" s="54"/>
      <c r="N64" s="14">
        <v>53.119639458000002</v>
      </c>
      <c r="O64" s="31">
        <v>165.87364519000002</v>
      </c>
      <c r="P64" s="31" t="s">
        <v>13</v>
      </c>
      <c r="Q64" s="17" t="s">
        <v>16</v>
      </c>
      <c r="R64" s="38" t="s">
        <v>586</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497</v>
      </c>
      <c r="D65" s="16" t="s">
        <v>498</v>
      </c>
      <c r="E65" s="16">
        <v>9</v>
      </c>
      <c r="F65" s="15">
        <v>70.23</v>
      </c>
      <c r="G65" s="15">
        <v>66.89</v>
      </c>
      <c r="H65" s="15">
        <v>63.56</v>
      </c>
      <c r="I65" s="14"/>
      <c r="J65" s="15">
        <v>72.209999999999994</v>
      </c>
      <c r="K65" s="15">
        <v>78.87</v>
      </c>
      <c r="L65" s="15">
        <v>89.66</v>
      </c>
      <c r="M65" s="54"/>
      <c r="N65" s="15">
        <v>58.576253833999999</v>
      </c>
      <c r="O65" s="15">
        <v>1.8515294238</v>
      </c>
      <c r="P65" s="15" t="s">
        <v>16</v>
      </c>
      <c r="Q65" s="16" t="s">
        <v>16</v>
      </c>
      <c r="R65" s="37" t="s">
        <v>587</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87</v>
      </c>
      <c r="D66" s="17" t="s">
        <v>88</v>
      </c>
      <c r="E66" s="17">
        <v>3</v>
      </c>
      <c r="F66" s="14">
        <v>2.2000000000000002</v>
      </c>
      <c r="G66" s="14">
        <v>1.76</v>
      </c>
      <c r="H66" s="14">
        <v>1.32</v>
      </c>
      <c r="I66" s="14"/>
      <c r="J66" s="14">
        <v>2.34</v>
      </c>
      <c r="K66" s="14">
        <v>3.21</v>
      </c>
      <c r="L66" s="14">
        <v>4.62</v>
      </c>
      <c r="M66" s="54"/>
      <c r="N66" s="14">
        <v>41.327332720000001</v>
      </c>
      <c r="O66" s="31">
        <v>56.895413142999999</v>
      </c>
      <c r="P66" s="31" t="s">
        <v>13</v>
      </c>
      <c r="Q66" s="17" t="s">
        <v>13</v>
      </c>
      <c r="R66" s="38" t="s">
        <v>588</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476</v>
      </c>
      <c r="D67" s="16" t="s">
        <v>477</v>
      </c>
      <c r="E67" s="16">
        <v>6</v>
      </c>
      <c r="F67" s="15">
        <v>30.1</v>
      </c>
      <c r="G67" s="15">
        <v>25.22</v>
      </c>
      <c r="H67" s="15">
        <v>20.34</v>
      </c>
      <c r="I67" s="14"/>
      <c r="J67" s="15">
        <v>44.64</v>
      </c>
      <c r="K67" s="15">
        <v>54.39</v>
      </c>
      <c r="L67" s="15">
        <v>70.180000000000007</v>
      </c>
      <c r="M67" s="54"/>
      <c r="N67" s="15">
        <v>53.360022825999998</v>
      </c>
      <c r="O67" s="15">
        <v>2.2227844408999999</v>
      </c>
      <c r="P67" s="15" t="s">
        <v>13</v>
      </c>
      <c r="Q67" s="16" t="s">
        <v>16</v>
      </c>
      <c r="R67" s="37" t="s">
        <v>589</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385</v>
      </c>
      <c r="D68" s="17" t="s">
        <v>386</v>
      </c>
      <c r="E68" s="17">
        <v>2</v>
      </c>
      <c r="F68" s="14" t="s">
        <v>29</v>
      </c>
      <c r="G68" s="14" t="s">
        <v>29</v>
      </c>
      <c r="H68" s="14" t="s">
        <v>29</v>
      </c>
      <c r="I68" s="14"/>
      <c r="J68" s="14" t="s">
        <v>29</v>
      </c>
      <c r="K68" s="14" t="s">
        <v>29</v>
      </c>
      <c r="L68" s="14" t="s">
        <v>29</v>
      </c>
      <c r="M68" s="54"/>
      <c r="N68" s="14" t="s">
        <v>29</v>
      </c>
      <c r="O68" s="31" t="s">
        <v>29</v>
      </c>
      <c r="P68" s="31" t="s">
        <v>29</v>
      </c>
      <c r="Q68" s="17" t="s">
        <v>29</v>
      </c>
      <c r="R68" s="38" t="s">
        <v>30</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89</v>
      </c>
      <c r="D69" s="16" t="s">
        <v>90</v>
      </c>
      <c r="E69" s="16">
        <v>9</v>
      </c>
      <c r="F69" s="15">
        <v>58.52</v>
      </c>
      <c r="G69" s="15">
        <v>54.66</v>
      </c>
      <c r="H69" s="15">
        <v>50.8</v>
      </c>
      <c r="I69" s="14"/>
      <c r="J69" s="15">
        <v>61.53</v>
      </c>
      <c r="K69" s="15">
        <v>69.239999999999995</v>
      </c>
      <c r="L69" s="15">
        <v>81.73</v>
      </c>
      <c r="M69" s="54"/>
      <c r="N69" s="15">
        <v>68.739222456999997</v>
      </c>
      <c r="O69" s="15">
        <v>427.33864581</v>
      </c>
      <c r="P69" s="15" t="s">
        <v>16</v>
      </c>
      <c r="Q69" s="16" t="s">
        <v>16</v>
      </c>
      <c r="R69" s="37" t="s">
        <v>590</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91</v>
      </c>
      <c r="D70" s="17" t="s">
        <v>92</v>
      </c>
      <c r="E70" s="17">
        <v>7</v>
      </c>
      <c r="F70" s="14">
        <v>14.7</v>
      </c>
      <c r="G70" s="14">
        <v>13.74</v>
      </c>
      <c r="H70" s="14">
        <v>12.78</v>
      </c>
      <c r="I70" s="14"/>
      <c r="J70" s="14">
        <v>16.87</v>
      </c>
      <c r="K70" s="14">
        <v>18.78</v>
      </c>
      <c r="L70" s="14">
        <v>21.88</v>
      </c>
      <c r="M70" s="54"/>
      <c r="N70" s="14">
        <v>54.583126481999997</v>
      </c>
      <c r="O70" s="31">
        <v>300.72872009999998</v>
      </c>
      <c r="P70" s="31" t="s">
        <v>16</v>
      </c>
      <c r="Q70" s="17" t="s">
        <v>16</v>
      </c>
      <c r="R70" s="38" t="s">
        <v>591</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93</v>
      </c>
      <c r="D71" s="16" t="s">
        <v>94</v>
      </c>
      <c r="E71" s="16">
        <v>4</v>
      </c>
      <c r="F71" s="15">
        <v>3.52</v>
      </c>
      <c r="G71" s="15">
        <v>2.44</v>
      </c>
      <c r="H71" s="15">
        <v>1.36</v>
      </c>
      <c r="I71" s="14"/>
      <c r="J71" s="15">
        <v>6.69</v>
      </c>
      <c r="K71" s="15">
        <v>8.84</v>
      </c>
      <c r="L71" s="15">
        <v>12.33</v>
      </c>
      <c r="M71" s="54"/>
      <c r="N71" s="15">
        <v>52.583815856000001</v>
      </c>
      <c r="O71" s="15">
        <v>144.65186918999999</v>
      </c>
      <c r="P71" s="15" t="s">
        <v>13</v>
      </c>
      <c r="Q71" s="16" t="s">
        <v>16</v>
      </c>
      <c r="R71" s="37" t="s">
        <v>592</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95</v>
      </c>
      <c r="D72" s="17" t="s">
        <v>96</v>
      </c>
      <c r="E72" s="17">
        <v>7</v>
      </c>
      <c r="F72" s="14">
        <v>43.88</v>
      </c>
      <c r="G72" s="14">
        <v>40.53</v>
      </c>
      <c r="H72" s="14">
        <v>37.18</v>
      </c>
      <c r="I72" s="14"/>
      <c r="J72" s="14">
        <v>52.99</v>
      </c>
      <c r="K72" s="14">
        <v>59.68</v>
      </c>
      <c r="L72" s="14">
        <v>70.5</v>
      </c>
      <c r="M72" s="54"/>
      <c r="N72" s="14">
        <v>47.960820495999997</v>
      </c>
      <c r="O72" s="31">
        <v>64.334000856999992</v>
      </c>
      <c r="P72" s="31" t="s">
        <v>16</v>
      </c>
      <c r="Q72" s="17" t="s">
        <v>16</v>
      </c>
      <c r="R72" s="38" t="s">
        <v>593</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97</v>
      </c>
      <c r="D73" s="16" t="s">
        <v>98</v>
      </c>
      <c r="E73" s="16">
        <v>0</v>
      </c>
      <c r="F73" s="15">
        <v>4.0999999999999996</v>
      </c>
      <c r="G73" s="15">
        <v>3.69</v>
      </c>
      <c r="H73" s="15">
        <v>3.28</v>
      </c>
      <c r="I73" s="14"/>
      <c r="J73" s="15">
        <v>4.21</v>
      </c>
      <c r="K73" s="15">
        <v>5.0199999999999996</v>
      </c>
      <c r="L73" s="15">
        <v>6.34</v>
      </c>
      <c r="M73" s="54"/>
      <c r="N73" s="15">
        <v>33.367836627999999</v>
      </c>
      <c r="O73" s="15">
        <v>41.459796951999998</v>
      </c>
      <c r="P73" s="15" t="s">
        <v>13</v>
      </c>
      <c r="Q73" s="16" t="s">
        <v>13</v>
      </c>
      <c r="R73" s="37" t="s">
        <v>594</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99</v>
      </c>
      <c r="D74" s="17" t="s">
        <v>100</v>
      </c>
      <c r="E74" s="17">
        <v>7</v>
      </c>
      <c r="F74" s="14">
        <v>34.380000000000003</v>
      </c>
      <c r="G74" s="14">
        <v>31.02</v>
      </c>
      <c r="H74" s="14">
        <v>27.67</v>
      </c>
      <c r="I74" s="14"/>
      <c r="J74" s="14">
        <v>39.299999999999997</v>
      </c>
      <c r="K74" s="14">
        <v>46</v>
      </c>
      <c r="L74" s="14">
        <v>56.85</v>
      </c>
      <c r="M74" s="54"/>
      <c r="N74" s="14">
        <v>65.269208587999998</v>
      </c>
      <c r="O74" s="31">
        <v>135.20745295</v>
      </c>
      <c r="P74" s="31" t="s">
        <v>16</v>
      </c>
      <c r="Q74" s="17" t="s">
        <v>16</v>
      </c>
      <c r="R74" s="38" t="s">
        <v>595</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101</v>
      </c>
      <c r="D75" s="16" t="s">
        <v>102</v>
      </c>
      <c r="E75" s="16">
        <v>2</v>
      </c>
      <c r="F75" s="15">
        <v>1.33</v>
      </c>
      <c r="G75" s="15">
        <v>0.9</v>
      </c>
      <c r="H75" s="15">
        <v>0.48</v>
      </c>
      <c r="I75" s="14"/>
      <c r="J75" s="15">
        <v>1.4</v>
      </c>
      <c r="K75" s="15">
        <v>2.2400000000000002</v>
      </c>
      <c r="L75" s="15">
        <v>3.61</v>
      </c>
      <c r="M75" s="54"/>
      <c r="N75" s="15">
        <v>45.045049691999999</v>
      </c>
      <c r="O75" s="15">
        <v>12.993630142000001</v>
      </c>
      <c r="P75" s="15" t="s">
        <v>13</v>
      </c>
      <c r="Q75" s="16" t="s">
        <v>13</v>
      </c>
      <c r="R75" s="37" t="s">
        <v>596</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103</v>
      </c>
      <c r="D76" s="17" t="s">
        <v>104</v>
      </c>
      <c r="E76" s="17">
        <v>4</v>
      </c>
      <c r="F76" s="14">
        <v>22.49</v>
      </c>
      <c r="G76" s="14">
        <v>18.670000000000002</v>
      </c>
      <c r="H76" s="14">
        <v>14.86</v>
      </c>
      <c r="I76" s="14"/>
      <c r="J76" s="14">
        <v>32.1</v>
      </c>
      <c r="K76" s="14">
        <v>39.72</v>
      </c>
      <c r="L76" s="14">
        <v>52.06</v>
      </c>
      <c r="M76" s="54"/>
      <c r="N76" s="14">
        <v>60.117644194999997</v>
      </c>
      <c r="O76" s="31">
        <v>152.14403390000001</v>
      </c>
      <c r="P76" s="31" t="s">
        <v>13</v>
      </c>
      <c r="Q76" s="17" t="s">
        <v>16</v>
      </c>
      <c r="R76" s="38" t="s">
        <v>597</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103</v>
      </c>
      <c r="D77" s="16" t="s">
        <v>105</v>
      </c>
      <c r="E77" s="16">
        <v>6</v>
      </c>
      <c r="F77" s="15">
        <v>20.93</v>
      </c>
      <c r="G77" s="15">
        <v>17.13</v>
      </c>
      <c r="H77" s="15">
        <v>13.34</v>
      </c>
      <c r="I77" s="14"/>
      <c r="J77" s="15">
        <v>30.41</v>
      </c>
      <c r="K77" s="15">
        <v>37.99</v>
      </c>
      <c r="L77" s="15">
        <v>50.26</v>
      </c>
      <c r="M77" s="54"/>
      <c r="N77" s="15">
        <v>65.537441111000007</v>
      </c>
      <c r="O77" s="15">
        <v>11.503248571</v>
      </c>
      <c r="P77" s="15" t="s">
        <v>13</v>
      </c>
      <c r="Q77" s="16" t="s">
        <v>16</v>
      </c>
      <c r="R77" s="37" t="s">
        <v>598</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505</v>
      </c>
      <c r="D78" s="17" t="s">
        <v>506</v>
      </c>
      <c r="E78" s="17">
        <v>5</v>
      </c>
      <c r="F78" s="14">
        <v>2.68</v>
      </c>
      <c r="G78" s="14">
        <v>2.12</v>
      </c>
      <c r="H78" s="14">
        <v>1.56</v>
      </c>
      <c r="I78" s="14"/>
      <c r="J78" s="14">
        <v>4.17</v>
      </c>
      <c r="K78" s="14">
        <v>5.28</v>
      </c>
      <c r="L78" s="14">
        <v>7.09</v>
      </c>
      <c r="M78" s="54"/>
      <c r="N78" s="14">
        <v>50.654822684000003</v>
      </c>
      <c r="O78" s="31">
        <v>2.4817188095000002</v>
      </c>
      <c r="P78" s="31" t="s">
        <v>13</v>
      </c>
      <c r="Q78" s="17" t="s">
        <v>16</v>
      </c>
      <c r="R78" s="38" t="s">
        <v>599</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507</v>
      </c>
      <c r="D79" s="16" t="s">
        <v>508</v>
      </c>
      <c r="E79" s="16">
        <v>10</v>
      </c>
      <c r="F79" s="15">
        <v>131.72</v>
      </c>
      <c r="G79" s="15">
        <v>104.05</v>
      </c>
      <c r="H79" s="15">
        <v>76.39</v>
      </c>
      <c r="I79" s="14"/>
      <c r="J79" s="15">
        <v>140.44999999999999</v>
      </c>
      <c r="K79" s="15">
        <v>195.77</v>
      </c>
      <c r="L79" s="15">
        <v>285.3</v>
      </c>
      <c r="M79" s="54"/>
      <c r="N79" s="15">
        <v>76.827562192000002</v>
      </c>
      <c r="O79" s="15">
        <v>1.4472794528999999</v>
      </c>
      <c r="P79" s="15" t="s">
        <v>16</v>
      </c>
      <c r="Q79" s="16" t="s">
        <v>16</v>
      </c>
      <c r="R79" s="37" t="s">
        <v>600</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509</v>
      </c>
      <c r="D80" s="17" t="s">
        <v>510</v>
      </c>
      <c r="E80" s="17">
        <v>8</v>
      </c>
      <c r="F80" s="14">
        <v>2140</v>
      </c>
      <c r="G80" s="14">
        <v>1593.72</v>
      </c>
      <c r="H80" s="14">
        <v>1047.45</v>
      </c>
      <c r="I80" s="14"/>
      <c r="J80" s="14">
        <v>2389.9499999999998</v>
      </c>
      <c r="K80" s="14">
        <v>3482.49</v>
      </c>
      <c r="L80" s="14">
        <v>5250.37</v>
      </c>
      <c r="M80" s="54"/>
      <c r="N80" s="14">
        <v>63.061270186000002</v>
      </c>
      <c r="O80" s="31">
        <v>5.0668438570999994</v>
      </c>
      <c r="P80" s="31" t="s">
        <v>16</v>
      </c>
      <c r="Q80" s="17" t="s">
        <v>16</v>
      </c>
      <c r="R80" s="38" t="s">
        <v>601</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106</v>
      </c>
      <c r="D81" s="16" t="s">
        <v>107</v>
      </c>
      <c r="E81" s="16">
        <v>7</v>
      </c>
      <c r="F81" s="15">
        <v>17.579999999999998</v>
      </c>
      <c r="G81" s="15">
        <v>15.79</v>
      </c>
      <c r="H81" s="15">
        <v>14.01</v>
      </c>
      <c r="I81" s="14"/>
      <c r="J81" s="15">
        <v>18.71</v>
      </c>
      <c r="K81" s="15">
        <v>22.27</v>
      </c>
      <c r="L81" s="15">
        <v>28.05</v>
      </c>
      <c r="M81" s="54"/>
      <c r="N81" s="15">
        <v>55.105140009000003</v>
      </c>
      <c r="O81" s="15">
        <v>7.2444443810000001</v>
      </c>
      <c r="P81" s="15" t="s">
        <v>16</v>
      </c>
      <c r="Q81" s="16" t="s">
        <v>16</v>
      </c>
      <c r="R81" s="37" t="s">
        <v>602</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108</v>
      </c>
      <c r="D82" s="17" t="s">
        <v>109</v>
      </c>
      <c r="E82" s="17">
        <v>4</v>
      </c>
      <c r="F82" s="14">
        <v>4.83</v>
      </c>
      <c r="G82" s="14">
        <v>4.3499999999999996</v>
      </c>
      <c r="H82" s="14">
        <v>3.88</v>
      </c>
      <c r="I82" s="14"/>
      <c r="J82" s="14">
        <v>5.98</v>
      </c>
      <c r="K82" s="14">
        <v>6.92</v>
      </c>
      <c r="L82" s="14">
        <v>8.4499999999999993</v>
      </c>
      <c r="M82" s="54"/>
      <c r="N82" s="14">
        <v>60.061554080999997</v>
      </c>
      <c r="O82" s="31">
        <v>9.2708477619000007</v>
      </c>
      <c r="P82" s="31" t="s">
        <v>13</v>
      </c>
      <c r="Q82" s="17" t="s">
        <v>16</v>
      </c>
      <c r="R82" s="38" t="s">
        <v>603</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110</v>
      </c>
      <c r="D83" s="16" t="s">
        <v>111</v>
      </c>
      <c r="E83" s="16">
        <v>0</v>
      </c>
      <c r="F83" s="15">
        <v>10.78</v>
      </c>
      <c r="G83" s="15">
        <v>8.92</v>
      </c>
      <c r="H83" s="15">
        <v>7.07</v>
      </c>
      <c r="I83" s="14"/>
      <c r="J83" s="15">
        <v>10.94</v>
      </c>
      <c r="K83" s="15">
        <v>14.64</v>
      </c>
      <c r="L83" s="15">
        <v>20.64</v>
      </c>
      <c r="M83" s="54"/>
      <c r="N83" s="15">
        <v>41.409186618</v>
      </c>
      <c r="O83" s="15">
        <v>10.874185665999999</v>
      </c>
      <c r="P83" s="15" t="s">
        <v>13</v>
      </c>
      <c r="Q83" s="16" t="s">
        <v>13</v>
      </c>
      <c r="R83" s="37" t="s">
        <v>604</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112</v>
      </c>
      <c r="D84" s="17" t="s">
        <v>113</v>
      </c>
      <c r="E84" s="17">
        <v>4</v>
      </c>
      <c r="F84" s="14">
        <v>13.63</v>
      </c>
      <c r="G84" s="14">
        <v>12.25</v>
      </c>
      <c r="H84" s="14">
        <v>10.87</v>
      </c>
      <c r="I84" s="14"/>
      <c r="J84" s="14">
        <v>16.600000000000001</v>
      </c>
      <c r="K84" s="14">
        <v>19.350000000000001</v>
      </c>
      <c r="L84" s="14">
        <v>23.8</v>
      </c>
      <c r="M84" s="54"/>
      <c r="N84" s="14">
        <v>57.538697042999999</v>
      </c>
      <c r="O84" s="31">
        <v>94.460549666999995</v>
      </c>
      <c r="P84" s="31" t="s">
        <v>13</v>
      </c>
      <c r="Q84" s="17" t="s">
        <v>16</v>
      </c>
      <c r="R84" s="38" t="s">
        <v>605</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114</v>
      </c>
      <c r="D85" s="16" t="s">
        <v>115</v>
      </c>
      <c r="E85" s="16">
        <v>4</v>
      </c>
      <c r="F85" s="15">
        <v>7.2</v>
      </c>
      <c r="G85" s="15">
        <v>6.02</v>
      </c>
      <c r="H85" s="15">
        <v>4.84</v>
      </c>
      <c r="I85" s="14"/>
      <c r="J85" s="15">
        <v>10.46</v>
      </c>
      <c r="K85" s="15">
        <v>12.81</v>
      </c>
      <c r="L85" s="15">
        <v>16.63</v>
      </c>
      <c r="M85" s="54"/>
      <c r="N85" s="15">
        <v>50.022707343</v>
      </c>
      <c r="O85" s="15">
        <v>37.550026189999997</v>
      </c>
      <c r="P85" s="15" t="s">
        <v>13</v>
      </c>
      <c r="Q85" s="16" t="s">
        <v>16</v>
      </c>
      <c r="R85" s="37" t="s">
        <v>606</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355</v>
      </c>
      <c r="D86" s="17" t="s">
        <v>356</v>
      </c>
      <c r="E86" s="17">
        <v>7</v>
      </c>
      <c r="F86" s="14">
        <v>203.57</v>
      </c>
      <c r="G86" s="14">
        <v>181.47</v>
      </c>
      <c r="H86" s="14">
        <v>159.38</v>
      </c>
      <c r="I86" s="14"/>
      <c r="J86" s="14">
        <v>213.33</v>
      </c>
      <c r="K86" s="14">
        <v>257.51</v>
      </c>
      <c r="L86" s="14">
        <v>329</v>
      </c>
      <c r="M86" s="54"/>
      <c r="N86" s="14">
        <v>69.669313801000001</v>
      </c>
      <c r="O86" s="31">
        <v>5.0742952966999999</v>
      </c>
      <c r="P86" s="31" t="s">
        <v>16</v>
      </c>
      <c r="Q86" s="17" t="s">
        <v>16</v>
      </c>
      <c r="R86" s="38" t="s">
        <v>607</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116</v>
      </c>
      <c r="D87" s="16" t="s">
        <v>117</v>
      </c>
      <c r="E87" s="16">
        <v>4</v>
      </c>
      <c r="F87" s="15">
        <v>150</v>
      </c>
      <c r="G87" s="15" t="s">
        <v>29</v>
      </c>
      <c r="H87" s="15" t="s">
        <v>29</v>
      </c>
      <c r="I87" s="14"/>
      <c r="J87" s="15" t="s">
        <v>29</v>
      </c>
      <c r="K87" s="15" t="s">
        <v>29</v>
      </c>
      <c r="L87" s="15" t="s">
        <v>29</v>
      </c>
      <c r="M87" s="54"/>
      <c r="N87" s="15">
        <v>94.064508982000007</v>
      </c>
      <c r="O87" s="15">
        <v>1.0764285713999999</v>
      </c>
      <c r="P87" s="15" t="s">
        <v>13</v>
      </c>
      <c r="Q87" s="16" t="s">
        <v>16</v>
      </c>
      <c r="R87" s="37" t="s">
        <v>29</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118</v>
      </c>
      <c r="D88" s="17" t="s">
        <v>119</v>
      </c>
      <c r="E88" s="17">
        <v>5</v>
      </c>
      <c r="F88" s="14">
        <v>80.69</v>
      </c>
      <c r="G88" s="14">
        <v>72.599999999999994</v>
      </c>
      <c r="H88" s="14">
        <v>64.510000000000005</v>
      </c>
      <c r="I88" s="14"/>
      <c r="J88" s="14">
        <v>94</v>
      </c>
      <c r="K88" s="14">
        <v>110.17</v>
      </c>
      <c r="L88" s="14">
        <v>136.34</v>
      </c>
      <c r="M88" s="54"/>
      <c r="N88" s="14">
        <v>67.512568174999998</v>
      </c>
      <c r="O88" s="31">
        <v>408.56707567000001</v>
      </c>
      <c r="P88" s="31" t="s">
        <v>13</v>
      </c>
      <c r="Q88" s="17" t="s">
        <v>16</v>
      </c>
      <c r="R88" s="38" t="s">
        <v>608</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120</v>
      </c>
      <c r="D89" s="16" t="s">
        <v>121</v>
      </c>
      <c r="E89" s="16">
        <v>4</v>
      </c>
      <c r="F89" s="15">
        <v>47.02</v>
      </c>
      <c r="G89" s="15">
        <v>42.69</v>
      </c>
      <c r="H89" s="15">
        <v>38.36</v>
      </c>
      <c r="I89" s="14"/>
      <c r="J89" s="15">
        <v>59.25</v>
      </c>
      <c r="K89" s="15">
        <v>67.900000000000006</v>
      </c>
      <c r="L89" s="15">
        <v>81.91</v>
      </c>
      <c r="M89" s="54"/>
      <c r="N89" s="15">
        <v>53.506734342000001</v>
      </c>
      <c r="O89" s="15">
        <v>97.709229714000003</v>
      </c>
      <c r="P89" s="15" t="s">
        <v>13</v>
      </c>
      <c r="Q89" s="16" t="s">
        <v>16</v>
      </c>
      <c r="R89" s="37" t="s">
        <v>609</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122</v>
      </c>
      <c r="D90" s="17" t="s">
        <v>123</v>
      </c>
      <c r="E90" s="17">
        <v>7</v>
      </c>
      <c r="F90" s="14">
        <v>26.03</v>
      </c>
      <c r="G90" s="14">
        <v>23.44</v>
      </c>
      <c r="H90" s="14">
        <v>20.86</v>
      </c>
      <c r="I90" s="14"/>
      <c r="J90" s="14">
        <v>28.12</v>
      </c>
      <c r="K90" s="14">
        <v>33.28</v>
      </c>
      <c r="L90" s="14">
        <v>41.64</v>
      </c>
      <c r="M90" s="54"/>
      <c r="N90" s="14">
        <v>61.054575843999999</v>
      </c>
      <c r="O90" s="31">
        <v>205.64942524</v>
      </c>
      <c r="P90" s="31" t="s">
        <v>16</v>
      </c>
      <c r="Q90" s="17" t="s">
        <v>16</v>
      </c>
      <c r="R90" s="38" t="s">
        <v>610</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124</v>
      </c>
      <c r="D91" s="16" t="s">
        <v>125</v>
      </c>
      <c r="E91" s="16">
        <v>4</v>
      </c>
      <c r="F91" s="15">
        <v>32.58</v>
      </c>
      <c r="G91" s="15">
        <v>30.03</v>
      </c>
      <c r="H91" s="15">
        <v>27.49</v>
      </c>
      <c r="I91" s="14"/>
      <c r="J91" s="15">
        <v>34.6</v>
      </c>
      <c r="K91" s="15">
        <v>39.68</v>
      </c>
      <c r="L91" s="15">
        <v>47.9</v>
      </c>
      <c r="M91" s="54"/>
      <c r="N91" s="15">
        <v>37.556139946999998</v>
      </c>
      <c r="O91" s="15">
        <v>81.533179713999999</v>
      </c>
      <c r="P91" s="15" t="s">
        <v>16</v>
      </c>
      <c r="Q91" s="16" t="s">
        <v>13</v>
      </c>
      <c r="R91" s="37" t="s">
        <v>611</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126</v>
      </c>
      <c r="D92" s="17" t="s">
        <v>127</v>
      </c>
      <c r="E92" s="17">
        <v>4</v>
      </c>
      <c r="F92" s="14">
        <v>37.979999999999997</v>
      </c>
      <c r="G92" s="14">
        <v>34.909999999999997</v>
      </c>
      <c r="H92" s="14">
        <v>31.84</v>
      </c>
      <c r="I92" s="14"/>
      <c r="J92" s="14">
        <v>46.32</v>
      </c>
      <c r="K92" s="14">
        <v>52.45</v>
      </c>
      <c r="L92" s="14">
        <v>62.38</v>
      </c>
      <c r="M92" s="54"/>
      <c r="N92" s="14">
        <v>51.579927267999999</v>
      </c>
      <c r="O92" s="31">
        <v>344.40441005000002</v>
      </c>
      <c r="P92" s="31" t="s">
        <v>13</v>
      </c>
      <c r="Q92" s="17" t="s">
        <v>16</v>
      </c>
      <c r="R92" s="38" t="s">
        <v>612</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361</v>
      </c>
      <c r="D93" s="16" t="s">
        <v>362</v>
      </c>
      <c r="E93" s="16">
        <v>5</v>
      </c>
      <c r="F93" s="15">
        <v>23.45</v>
      </c>
      <c r="G93" s="15">
        <v>20.81</v>
      </c>
      <c r="H93" s="15">
        <v>18.170000000000002</v>
      </c>
      <c r="I93" s="14"/>
      <c r="J93" s="15">
        <v>23.84</v>
      </c>
      <c r="K93" s="15">
        <v>29.11</v>
      </c>
      <c r="L93" s="15">
        <v>37.64</v>
      </c>
      <c r="M93" s="54"/>
      <c r="N93" s="15">
        <v>36.640728817999999</v>
      </c>
      <c r="O93" s="15">
        <v>2.0965761429000001</v>
      </c>
      <c r="P93" s="15" t="s">
        <v>16</v>
      </c>
      <c r="Q93" s="16" t="s">
        <v>13</v>
      </c>
      <c r="R93" s="37" t="s">
        <v>613</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128</v>
      </c>
      <c r="D94" s="17" t="s">
        <v>129</v>
      </c>
      <c r="E94" s="17">
        <v>4</v>
      </c>
      <c r="F94" s="14">
        <v>5.59</v>
      </c>
      <c r="G94" s="14">
        <v>4.6100000000000003</v>
      </c>
      <c r="H94" s="14">
        <v>3.64</v>
      </c>
      <c r="I94" s="14"/>
      <c r="J94" s="14">
        <v>8.26</v>
      </c>
      <c r="K94" s="14">
        <v>10.199999999999999</v>
      </c>
      <c r="L94" s="14">
        <v>13.34</v>
      </c>
      <c r="M94" s="54"/>
      <c r="N94" s="14">
        <v>50.763735079999996</v>
      </c>
      <c r="O94" s="31">
        <v>6.5232219999999996</v>
      </c>
      <c r="P94" s="31" t="s">
        <v>13</v>
      </c>
      <c r="Q94" s="17" t="s">
        <v>16</v>
      </c>
      <c r="R94" s="38" t="s">
        <v>614</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130</v>
      </c>
      <c r="D95" s="16" t="s">
        <v>131</v>
      </c>
      <c r="E95" s="16">
        <v>6</v>
      </c>
      <c r="F95" s="15">
        <v>12.8</v>
      </c>
      <c r="G95" s="15">
        <v>11.55</v>
      </c>
      <c r="H95" s="15">
        <v>10.3</v>
      </c>
      <c r="I95" s="14"/>
      <c r="J95" s="15">
        <v>16.2</v>
      </c>
      <c r="K95" s="15">
        <v>18.690000000000001</v>
      </c>
      <c r="L95" s="15">
        <v>22.74</v>
      </c>
      <c r="M95" s="54"/>
      <c r="N95" s="15">
        <v>50.887484923000002</v>
      </c>
      <c r="O95" s="15">
        <v>27.287022381</v>
      </c>
      <c r="P95" s="15" t="s">
        <v>13</v>
      </c>
      <c r="Q95" s="16" t="s">
        <v>16</v>
      </c>
      <c r="R95" s="37" t="s">
        <v>615</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132</v>
      </c>
      <c r="D96" s="17" t="s">
        <v>133</v>
      </c>
      <c r="E96" s="17">
        <v>2</v>
      </c>
      <c r="F96" s="14">
        <v>5.83</v>
      </c>
      <c r="G96" s="14">
        <v>4.9400000000000004</v>
      </c>
      <c r="H96" s="14">
        <v>4.0599999999999996</v>
      </c>
      <c r="I96" s="14"/>
      <c r="J96" s="14">
        <v>5.96</v>
      </c>
      <c r="K96" s="14">
        <v>7.72</v>
      </c>
      <c r="L96" s="14">
        <v>10.57</v>
      </c>
      <c r="M96" s="54"/>
      <c r="N96" s="14">
        <v>32.056209971000001</v>
      </c>
      <c r="O96" s="31">
        <v>4.9413048570999996</v>
      </c>
      <c r="P96" s="31" t="s">
        <v>13</v>
      </c>
      <c r="Q96" s="17" t="s">
        <v>13</v>
      </c>
      <c r="R96" s="38" t="s">
        <v>616</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134</v>
      </c>
      <c r="D97" s="16" t="s">
        <v>135</v>
      </c>
      <c r="E97" s="16">
        <v>6</v>
      </c>
      <c r="F97" s="15">
        <v>15.15</v>
      </c>
      <c r="G97" s="15">
        <v>14.09</v>
      </c>
      <c r="H97" s="15">
        <v>13.04</v>
      </c>
      <c r="I97" s="14"/>
      <c r="J97" s="15">
        <v>17.72</v>
      </c>
      <c r="K97" s="15">
        <v>19.82</v>
      </c>
      <c r="L97" s="15">
        <v>23.23</v>
      </c>
      <c r="M97" s="54"/>
      <c r="N97" s="15">
        <v>58.716722179999998</v>
      </c>
      <c r="O97" s="15">
        <v>33.988746809999995</v>
      </c>
      <c r="P97" s="15" t="s">
        <v>13</v>
      </c>
      <c r="Q97" s="16" t="s">
        <v>16</v>
      </c>
      <c r="R97" s="37" t="s">
        <v>617</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136</v>
      </c>
      <c r="D98" s="17" t="s">
        <v>137</v>
      </c>
      <c r="E98" s="17">
        <v>0</v>
      </c>
      <c r="F98" s="14">
        <v>20.350000000000001</v>
      </c>
      <c r="G98" s="14">
        <v>18.86</v>
      </c>
      <c r="H98" s="14">
        <v>17.38</v>
      </c>
      <c r="I98" s="14"/>
      <c r="J98" s="14">
        <v>20.84</v>
      </c>
      <c r="K98" s="14">
        <v>23.8</v>
      </c>
      <c r="L98" s="14">
        <v>28.59</v>
      </c>
      <c r="M98" s="54"/>
      <c r="N98" s="14">
        <v>34.613296341000002</v>
      </c>
      <c r="O98" s="31">
        <v>3.9393392381000001</v>
      </c>
      <c r="P98" s="31" t="s">
        <v>13</v>
      </c>
      <c r="Q98" s="17" t="s">
        <v>13</v>
      </c>
      <c r="R98" s="38" t="s">
        <v>618</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442</v>
      </c>
      <c r="D99" s="16" t="s">
        <v>443</v>
      </c>
      <c r="E99" s="16">
        <v>3</v>
      </c>
      <c r="F99" s="15">
        <v>105.3</v>
      </c>
      <c r="G99" s="15">
        <v>95.3</v>
      </c>
      <c r="H99" s="15">
        <v>85.3</v>
      </c>
      <c r="I99" s="14"/>
      <c r="J99" s="15">
        <v>108.69</v>
      </c>
      <c r="K99" s="15">
        <v>128.68</v>
      </c>
      <c r="L99" s="15">
        <v>161.03</v>
      </c>
      <c r="M99" s="54"/>
      <c r="N99" s="15">
        <v>37.540429580999998</v>
      </c>
      <c r="O99" s="15">
        <v>2.1091048510000001</v>
      </c>
      <c r="P99" s="15" t="s">
        <v>16</v>
      </c>
      <c r="Q99" s="16" t="s">
        <v>13</v>
      </c>
      <c r="R99" s="37" t="s">
        <v>619</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482</v>
      </c>
      <c r="D100" s="17" t="s">
        <v>483</v>
      </c>
      <c r="E100" s="17">
        <v>0</v>
      </c>
      <c r="F100" s="14">
        <v>1.03</v>
      </c>
      <c r="G100" s="14">
        <v>0.43</v>
      </c>
      <c r="H100" s="14">
        <v>-0.15</v>
      </c>
      <c r="I100" s="14"/>
      <c r="J100" s="14">
        <v>1.1200000000000001</v>
      </c>
      <c r="K100" s="14">
        <v>2.2999999999999998</v>
      </c>
      <c r="L100" s="14">
        <v>4.21</v>
      </c>
      <c r="M100" s="54"/>
      <c r="N100" s="14">
        <v>36.704271419000001</v>
      </c>
      <c r="O100" s="31">
        <v>2.0637870951999999</v>
      </c>
      <c r="P100" s="31" t="s">
        <v>13</v>
      </c>
      <c r="Q100" s="17" t="s">
        <v>13</v>
      </c>
      <c r="R100" s="38" t="s">
        <v>620</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138</v>
      </c>
      <c r="D101" s="16" t="s">
        <v>139</v>
      </c>
      <c r="E101" s="16">
        <v>5</v>
      </c>
      <c r="F101" s="15">
        <v>20.49</v>
      </c>
      <c r="G101" s="15">
        <v>18.02</v>
      </c>
      <c r="H101" s="15">
        <v>15.55</v>
      </c>
      <c r="I101" s="14"/>
      <c r="J101" s="15">
        <v>21.04</v>
      </c>
      <c r="K101" s="15">
        <v>25.97</v>
      </c>
      <c r="L101" s="15">
        <v>33.96</v>
      </c>
      <c r="M101" s="54"/>
      <c r="N101" s="15">
        <v>25.631774891999999</v>
      </c>
      <c r="O101" s="15">
        <v>245.07756095000002</v>
      </c>
      <c r="P101" s="15" t="s">
        <v>16</v>
      </c>
      <c r="Q101" s="16" t="s">
        <v>13</v>
      </c>
      <c r="R101" s="37" t="s">
        <v>621</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140</v>
      </c>
      <c r="D102" s="17" t="s">
        <v>141</v>
      </c>
      <c r="E102" s="17">
        <v>5</v>
      </c>
      <c r="F102" s="14">
        <v>9.0399999999999991</v>
      </c>
      <c r="G102" s="14">
        <v>8.0299999999999994</v>
      </c>
      <c r="H102" s="14">
        <v>7.03</v>
      </c>
      <c r="I102" s="14"/>
      <c r="J102" s="14">
        <v>9.31</v>
      </c>
      <c r="K102" s="14">
        <v>11.31</v>
      </c>
      <c r="L102" s="14">
        <v>14.55</v>
      </c>
      <c r="M102" s="54"/>
      <c r="N102" s="14">
        <v>30.817092544000001</v>
      </c>
      <c r="O102" s="31">
        <v>90.874131523999992</v>
      </c>
      <c r="P102" s="31" t="s">
        <v>16</v>
      </c>
      <c r="Q102" s="17" t="s">
        <v>13</v>
      </c>
      <c r="R102" s="38" t="s">
        <v>622</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142</v>
      </c>
      <c r="D103" s="16" t="s">
        <v>143</v>
      </c>
      <c r="E103" s="16">
        <v>5</v>
      </c>
      <c r="F103" s="15">
        <v>11.47</v>
      </c>
      <c r="G103" s="15">
        <v>8.93</v>
      </c>
      <c r="H103" s="15">
        <v>6.39</v>
      </c>
      <c r="I103" s="14"/>
      <c r="J103" s="15">
        <v>19.329999999999998</v>
      </c>
      <c r="K103" s="15">
        <v>24.4</v>
      </c>
      <c r="L103" s="15">
        <v>32.61</v>
      </c>
      <c r="M103" s="54"/>
      <c r="N103" s="15">
        <v>45.035830971999999</v>
      </c>
      <c r="O103" s="15">
        <v>35.322302429000004</v>
      </c>
      <c r="P103" s="15" t="s">
        <v>13</v>
      </c>
      <c r="Q103" s="16" t="s">
        <v>16</v>
      </c>
      <c r="R103" s="37" t="s">
        <v>623</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144</v>
      </c>
      <c r="D104" s="17" t="s">
        <v>145</v>
      </c>
      <c r="E104" s="17">
        <v>0</v>
      </c>
      <c r="F104" s="14">
        <v>3.72</v>
      </c>
      <c r="G104" s="14">
        <v>3.33</v>
      </c>
      <c r="H104" s="14">
        <v>2.94</v>
      </c>
      <c r="I104" s="14"/>
      <c r="J104" s="14">
        <v>3.78</v>
      </c>
      <c r="K104" s="14">
        <v>4.55</v>
      </c>
      <c r="L104" s="14">
        <v>5.8</v>
      </c>
      <c r="M104" s="54"/>
      <c r="N104" s="14">
        <v>31.820655549000001</v>
      </c>
      <c r="O104" s="31">
        <v>10.496200047</v>
      </c>
      <c r="P104" s="31" t="s">
        <v>13</v>
      </c>
      <c r="Q104" s="17" t="s">
        <v>13</v>
      </c>
      <c r="R104" s="38" t="s">
        <v>624</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146</v>
      </c>
      <c r="D105" s="16" t="s">
        <v>147</v>
      </c>
      <c r="E105" s="16">
        <v>0</v>
      </c>
      <c r="F105" s="15">
        <v>3.55</v>
      </c>
      <c r="G105" s="15">
        <v>2.79</v>
      </c>
      <c r="H105" s="15">
        <v>2.04</v>
      </c>
      <c r="I105" s="14"/>
      <c r="J105" s="15">
        <v>3.71</v>
      </c>
      <c r="K105" s="15">
        <v>5.21</v>
      </c>
      <c r="L105" s="15">
        <v>7.65</v>
      </c>
      <c r="M105" s="54"/>
      <c r="N105" s="15">
        <v>24.996820446000001</v>
      </c>
      <c r="O105" s="15">
        <v>20.685848237999998</v>
      </c>
      <c r="P105" s="15" t="s">
        <v>13</v>
      </c>
      <c r="Q105" s="16" t="s">
        <v>13</v>
      </c>
      <c r="R105" s="37" t="s">
        <v>625</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148</v>
      </c>
      <c r="D106" s="17" t="s">
        <v>149</v>
      </c>
      <c r="E106" s="17">
        <v>0</v>
      </c>
      <c r="F106" s="14">
        <v>9.98</v>
      </c>
      <c r="G106" s="14">
        <v>8.8800000000000008</v>
      </c>
      <c r="H106" s="14">
        <v>7.78</v>
      </c>
      <c r="I106" s="14"/>
      <c r="J106" s="14">
        <v>10.41</v>
      </c>
      <c r="K106" s="14">
        <v>12.6</v>
      </c>
      <c r="L106" s="14">
        <v>16.149999999999999</v>
      </c>
      <c r="M106" s="54"/>
      <c r="N106" s="14">
        <v>41.510296990000001</v>
      </c>
      <c r="O106" s="31">
        <v>25.647229332999999</v>
      </c>
      <c r="P106" s="31" t="s">
        <v>13</v>
      </c>
      <c r="Q106" s="17" t="s">
        <v>13</v>
      </c>
      <c r="R106" s="38" t="s">
        <v>626</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364</v>
      </c>
      <c r="D107" s="16" t="s">
        <v>365</v>
      </c>
      <c r="E107" s="16">
        <v>2</v>
      </c>
      <c r="F107" s="15" t="s">
        <v>29</v>
      </c>
      <c r="G107" s="15" t="s">
        <v>29</v>
      </c>
      <c r="H107" s="15" t="s">
        <v>29</v>
      </c>
      <c r="I107" s="14"/>
      <c r="J107" s="15" t="s">
        <v>29</v>
      </c>
      <c r="K107" s="15" t="s">
        <v>29</v>
      </c>
      <c r="L107" s="15" t="s">
        <v>29</v>
      </c>
      <c r="M107" s="54"/>
      <c r="N107" s="15" t="s">
        <v>29</v>
      </c>
      <c r="O107" s="15" t="s">
        <v>29</v>
      </c>
      <c r="P107" s="15" t="s">
        <v>29</v>
      </c>
      <c r="Q107" s="16" t="s">
        <v>29</v>
      </c>
      <c r="R107" s="37" t="s">
        <v>30</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511</v>
      </c>
      <c r="D108" s="17" t="s">
        <v>512</v>
      </c>
      <c r="E108" s="17">
        <v>0</v>
      </c>
      <c r="F108" s="14">
        <v>2.1800000000000002</v>
      </c>
      <c r="G108" s="14">
        <v>1.81</v>
      </c>
      <c r="H108" s="14">
        <v>1.45</v>
      </c>
      <c r="I108" s="14"/>
      <c r="J108" s="14">
        <v>2.23</v>
      </c>
      <c r="K108" s="14">
        <v>2.95</v>
      </c>
      <c r="L108" s="14">
        <v>4.12</v>
      </c>
      <c r="M108" s="54"/>
      <c r="N108" s="14">
        <v>41.873810009000003</v>
      </c>
      <c r="O108" s="31">
        <v>1.7720094286000001</v>
      </c>
      <c r="P108" s="31" t="s">
        <v>13</v>
      </c>
      <c r="Q108" s="17" t="s">
        <v>13</v>
      </c>
      <c r="R108" s="38" t="s">
        <v>627</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150</v>
      </c>
      <c r="D109" s="16" t="s">
        <v>151</v>
      </c>
      <c r="E109" s="16">
        <v>4</v>
      </c>
      <c r="F109" s="15">
        <v>3.54</v>
      </c>
      <c r="G109" s="15">
        <v>3.08</v>
      </c>
      <c r="H109" s="15">
        <v>2.62</v>
      </c>
      <c r="I109" s="14"/>
      <c r="J109" s="15">
        <v>4.3899999999999997</v>
      </c>
      <c r="K109" s="15">
        <v>5.3</v>
      </c>
      <c r="L109" s="15">
        <v>6.78</v>
      </c>
      <c r="M109" s="54"/>
      <c r="N109" s="15">
        <v>59.055629830999997</v>
      </c>
      <c r="O109" s="15">
        <v>7.7831170475999993</v>
      </c>
      <c r="P109" s="15" t="s">
        <v>13</v>
      </c>
      <c r="Q109" s="16" t="s">
        <v>16</v>
      </c>
      <c r="R109" s="37" t="s">
        <v>628</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152</v>
      </c>
      <c r="D110" s="17" t="s">
        <v>153</v>
      </c>
      <c r="E110" s="17">
        <v>4</v>
      </c>
      <c r="F110" s="14">
        <v>20.5</v>
      </c>
      <c r="G110" s="14">
        <v>19.13</v>
      </c>
      <c r="H110" s="14">
        <v>17.77</v>
      </c>
      <c r="I110" s="14"/>
      <c r="J110" s="14">
        <v>24.05</v>
      </c>
      <c r="K110" s="14">
        <v>26.77</v>
      </c>
      <c r="L110" s="14">
        <v>31.19</v>
      </c>
      <c r="M110" s="54"/>
      <c r="N110" s="14">
        <v>48.016771186</v>
      </c>
      <c r="O110" s="31">
        <v>57.957577856999997</v>
      </c>
      <c r="P110" s="31" t="s">
        <v>13</v>
      </c>
      <c r="Q110" s="17" t="s">
        <v>16</v>
      </c>
      <c r="R110" s="38" t="s">
        <v>629</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154</v>
      </c>
      <c r="D111" s="16" t="s">
        <v>155</v>
      </c>
      <c r="E111" s="16">
        <v>6</v>
      </c>
      <c r="F111" s="15">
        <v>24.54</v>
      </c>
      <c r="G111" s="15">
        <v>22.28</v>
      </c>
      <c r="H111" s="15">
        <v>20.02</v>
      </c>
      <c r="I111" s="14"/>
      <c r="J111" s="15">
        <v>30.62</v>
      </c>
      <c r="K111" s="15">
        <v>35.130000000000003</v>
      </c>
      <c r="L111" s="15">
        <v>42.43</v>
      </c>
      <c r="M111" s="54"/>
      <c r="N111" s="15">
        <v>58.271758016</v>
      </c>
      <c r="O111" s="15">
        <v>61.484173713999994</v>
      </c>
      <c r="P111" s="15" t="s">
        <v>13</v>
      </c>
      <c r="Q111" s="16" t="s">
        <v>16</v>
      </c>
      <c r="R111" s="37" t="s">
        <v>630</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156</v>
      </c>
      <c r="D112" s="17" t="s">
        <v>157</v>
      </c>
      <c r="E112" s="17">
        <v>7</v>
      </c>
      <c r="F112" s="14">
        <v>110</v>
      </c>
      <c r="G112" s="14">
        <v>83.12</v>
      </c>
      <c r="H112" s="14">
        <v>56.25</v>
      </c>
      <c r="I112" s="14"/>
      <c r="J112" s="14">
        <v>122.62</v>
      </c>
      <c r="K112" s="14">
        <v>176.36</v>
      </c>
      <c r="L112" s="14">
        <v>263.32</v>
      </c>
      <c r="M112" s="54"/>
      <c r="N112" s="14">
        <v>52.128357252999997</v>
      </c>
      <c r="O112" s="31">
        <v>34.96926655</v>
      </c>
      <c r="P112" s="31" t="s">
        <v>16</v>
      </c>
      <c r="Q112" s="17" t="s">
        <v>16</v>
      </c>
      <c r="R112" s="38" t="s">
        <v>631</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158</v>
      </c>
      <c r="D113" s="16" t="s">
        <v>159</v>
      </c>
      <c r="E113" s="16">
        <v>4</v>
      </c>
      <c r="F113" s="15">
        <v>13.17</v>
      </c>
      <c r="G113" s="15">
        <v>12.05</v>
      </c>
      <c r="H113" s="15">
        <v>10.93</v>
      </c>
      <c r="I113" s="14"/>
      <c r="J113" s="15">
        <v>14.04</v>
      </c>
      <c r="K113" s="15">
        <v>16.27</v>
      </c>
      <c r="L113" s="15">
        <v>19.88</v>
      </c>
      <c r="M113" s="54"/>
      <c r="N113" s="15">
        <v>42.832591051999998</v>
      </c>
      <c r="O113" s="15">
        <v>29.006510857000002</v>
      </c>
      <c r="P113" s="15" t="s">
        <v>16</v>
      </c>
      <c r="Q113" s="16" t="s">
        <v>13</v>
      </c>
      <c r="R113" s="37" t="s">
        <v>632</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160</v>
      </c>
      <c r="D114" s="17" t="s">
        <v>161</v>
      </c>
      <c r="E114" s="17">
        <v>6</v>
      </c>
      <c r="F114" s="14">
        <v>27.38</v>
      </c>
      <c r="G114" s="14">
        <v>21.13</v>
      </c>
      <c r="H114" s="14">
        <v>14.89</v>
      </c>
      <c r="I114" s="14"/>
      <c r="J114" s="14">
        <v>46.97</v>
      </c>
      <c r="K114" s="14">
        <v>59.45</v>
      </c>
      <c r="L114" s="14">
        <v>79.66</v>
      </c>
      <c r="M114" s="54"/>
      <c r="N114" s="14">
        <v>51.663753184000001</v>
      </c>
      <c r="O114" s="31">
        <v>60.059619282</v>
      </c>
      <c r="P114" s="31" t="s">
        <v>13</v>
      </c>
      <c r="Q114" s="17" t="s">
        <v>16</v>
      </c>
      <c r="R114" s="38" t="s">
        <v>633</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162</v>
      </c>
      <c r="D115" s="16" t="s">
        <v>163</v>
      </c>
      <c r="E115" s="16">
        <v>2</v>
      </c>
      <c r="F115" s="15">
        <v>9</v>
      </c>
      <c r="G115" s="15">
        <v>8.3000000000000007</v>
      </c>
      <c r="H115" s="15">
        <v>7.61</v>
      </c>
      <c r="I115" s="14"/>
      <c r="J115" s="15">
        <v>9.26</v>
      </c>
      <c r="K115" s="15">
        <v>10.64</v>
      </c>
      <c r="L115" s="15">
        <v>12.88</v>
      </c>
      <c r="M115" s="54"/>
      <c r="N115" s="15">
        <v>48.428715748000002</v>
      </c>
      <c r="O115" s="15">
        <v>9.1313669048000001</v>
      </c>
      <c r="P115" s="15" t="s">
        <v>13</v>
      </c>
      <c r="Q115" s="16" t="s">
        <v>13</v>
      </c>
      <c r="R115" s="37" t="s">
        <v>634</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164</v>
      </c>
      <c r="D116" s="17" t="s">
        <v>165</v>
      </c>
      <c r="E116" s="17">
        <v>7</v>
      </c>
      <c r="F116" s="14">
        <v>7.79</v>
      </c>
      <c r="G116" s="14">
        <v>7.11</v>
      </c>
      <c r="H116" s="14">
        <v>6.43</v>
      </c>
      <c r="I116" s="14"/>
      <c r="J116" s="14">
        <v>9.74</v>
      </c>
      <c r="K116" s="14">
        <v>11.09</v>
      </c>
      <c r="L116" s="14">
        <v>13.28</v>
      </c>
      <c r="M116" s="54"/>
      <c r="N116" s="14">
        <v>58.779446958000001</v>
      </c>
      <c r="O116" s="31">
        <v>4.8921963809999998</v>
      </c>
      <c r="P116" s="31" t="s">
        <v>13</v>
      </c>
      <c r="Q116" s="17" t="s">
        <v>16</v>
      </c>
      <c r="R116" s="38" t="s">
        <v>635</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166</v>
      </c>
      <c r="D117" s="16" t="s">
        <v>167</v>
      </c>
      <c r="E117" s="16">
        <v>7</v>
      </c>
      <c r="F117" s="15">
        <v>53.87</v>
      </c>
      <c r="G117" s="15">
        <v>50.02</v>
      </c>
      <c r="H117" s="15">
        <v>46.18</v>
      </c>
      <c r="I117" s="14"/>
      <c r="J117" s="15">
        <v>62.37</v>
      </c>
      <c r="K117" s="15">
        <v>70.05</v>
      </c>
      <c r="L117" s="15">
        <v>82.49</v>
      </c>
      <c r="M117" s="54"/>
      <c r="N117" s="15">
        <v>65.904221328000006</v>
      </c>
      <c r="O117" s="15">
        <v>18.850313666999998</v>
      </c>
      <c r="P117" s="15" t="s">
        <v>16</v>
      </c>
      <c r="Q117" s="16" t="s">
        <v>16</v>
      </c>
      <c r="R117" s="37" t="s">
        <v>636</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168</v>
      </c>
      <c r="D118" s="17" t="s">
        <v>169</v>
      </c>
      <c r="E118" s="17">
        <v>10</v>
      </c>
      <c r="F118" s="14">
        <v>27.64</v>
      </c>
      <c r="G118" s="14">
        <v>25.94</v>
      </c>
      <c r="H118" s="14">
        <v>24.25</v>
      </c>
      <c r="I118" s="14"/>
      <c r="J118" s="14">
        <v>32.04</v>
      </c>
      <c r="K118" s="14">
        <v>35.42</v>
      </c>
      <c r="L118" s="14">
        <v>40.89</v>
      </c>
      <c r="M118" s="54"/>
      <c r="N118" s="14">
        <v>62.827530455999998</v>
      </c>
      <c r="O118" s="31">
        <v>64.649766333000002</v>
      </c>
      <c r="P118" s="31" t="s">
        <v>16</v>
      </c>
      <c r="Q118" s="17" t="s">
        <v>16</v>
      </c>
      <c r="R118" s="38" t="s">
        <v>637</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170</v>
      </c>
      <c r="D119" s="16" t="s">
        <v>638</v>
      </c>
      <c r="E119" s="16">
        <v>7</v>
      </c>
      <c r="F119" s="15">
        <v>13.32</v>
      </c>
      <c r="G119" s="15">
        <v>12.58</v>
      </c>
      <c r="H119" s="15">
        <v>11.84</v>
      </c>
      <c r="I119" s="14"/>
      <c r="J119" s="15">
        <v>14.8</v>
      </c>
      <c r="K119" s="15">
        <v>16.27</v>
      </c>
      <c r="L119" s="15">
        <v>18.66</v>
      </c>
      <c r="M119" s="54"/>
      <c r="N119" s="15">
        <v>65.225856887999996</v>
      </c>
      <c r="O119" s="15">
        <v>1.4768700952</v>
      </c>
      <c r="P119" s="15" t="s">
        <v>16</v>
      </c>
      <c r="Q119" s="16" t="s">
        <v>16</v>
      </c>
      <c r="R119" s="37" t="s">
        <v>639</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170</v>
      </c>
      <c r="D120" s="17" t="s">
        <v>171</v>
      </c>
      <c r="E120" s="17">
        <v>9</v>
      </c>
      <c r="F120" s="14">
        <v>13.2</v>
      </c>
      <c r="G120" s="14">
        <v>12.33</v>
      </c>
      <c r="H120" s="14">
        <v>11.46</v>
      </c>
      <c r="I120" s="14"/>
      <c r="J120" s="14">
        <v>15.05</v>
      </c>
      <c r="K120" s="14">
        <v>16.78</v>
      </c>
      <c r="L120" s="14">
        <v>19.579999999999998</v>
      </c>
      <c r="M120" s="54"/>
      <c r="N120" s="14">
        <v>67.343559132999999</v>
      </c>
      <c r="O120" s="31">
        <v>532.18085024000004</v>
      </c>
      <c r="P120" s="31" t="s">
        <v>16</v>
      </c>
      <c r="Q120" s="17" t="s">
        <v>16</v>
      </c>
      <c r="R120" s="38" t="s">
        <v>640</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172</v>
      </c>
      <c r="D121" s="16" t="s">
        <v>173</v>
      </c>
      <c r="E121" s="16">
        <v>9</v>
      </c>
      <c r="F121" s="15">
        <v>43.66</v>
      </c>
      <c r="G121" s="15">
        <v>41.04</v>
      </c>
      <c r="H121" s="15">
        <v>38.43</v>
      </c>
      <c r="I121" s="14"/>
      <c r="J121" s="15">
        <v>47.33</v>
      </c>
      <c r="K121" s="15">
        <v>52.55</v>
      </c>
      <c r="L121" s="15">
        <v>61</v>
      </c>
      <c r="M121" s="54"/>
      <c r="N121" s="15">
        <v>76.152374969999997</v>
      </c>
      <c r="O121" s="15">
        <v>126.78332300000001</v>
      </c>
      <c r="P121" s="15" t="s">
        <v>16</v>
      </c>
      <c r="Q121" s="16" t="s">
        <v>16</v>
      </c>
      <c r="R121" s="37" t="s">
        <v>641</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172</v>
      </c>
      <c r="D122" s="17" t="s">
        <v>174</v>
      </c>
      <c r="E122" s="17">
        <v>9</v>
      </c>
      <c r="F122" s="14">
        <v>41.47</v>
      </c>
      <c r="G122" s="14">
        <v>38.58</v>
      </c>
      <c r="H122" s="14">
        <v>35.69</v>
      </c>
      <c r="I122" s="14"/>
      <c r="J122" s="14">
        <v>47.4</v>
      </c>
      <c r="K122" s="14">
        <v>53.17</v>
      </c>
      <c r="L122" s="14">
        <v>62.51</v>
      </c>
      <c r="M122" s="54"/>
      <c r="N122" s="14">
        <v>73.359407622999996</v>
      </c>
      <c r="O122" s="31">
        <v>1194.5486469</v>
      </c>
      <c r="P122" s="31" t="s">
        <v>16</v>
      </c>
      <c r="Q122" s="17" t="s">
        <v>16</v>
      </c>
      <c r="R122" s="38" t="s">
        <v>642</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366</v>
      </c>
      <c r="D123" s="16" t="s">
        <v>175</v>
      </c>
      <c r="E123" s="16">
        <v>0</v>
      </c>
      <c r="F123" s="15">
        <v>2.17</v>
      </c>
      <c r="G123" s="15">
        <v>1.63</v>
      </c>
      <c r="H123" s="15">
        <v>1.1000000000000001</v>
      </c>
      <c r="I123" s="14"/>
      <c r="J123" s="15">
        <v>2.2599999999999998</v>
      </c>
      <c r="K123" s="15">
        <v>3.32</v>
      </c>
      <c r="L123" s="15">
        <v>5.05</v>
      </c>
      <c r="M123" s="54"/>
      <c r="N123" s="15">
        <v>36.810137376999997</v>
      </c>
      <c r="O123" s="15">
        <v>2.9736256666999998</v>
      </c>
      <c r="P123" s="15" t="s">
        <v>13</v>
      </c>
      <c r="Q123" s="16" t="s">
        <v>13</v>
      </c>
      <c r="R123" s="37" t="s">
        <v>643</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176</v>
      </c>
      <c r="D124" s="17" t="s">
        <v>177</v>
      </c>
      <c r="E124" s="17">
        <v>5</v>
      </c>
      <c r="F124" s="14">
        <v>60.9</v>
      </c>
      <c r="G124" s="14">
        <v>52.08</v>
      </c>
      <c r="H124" s="14">
        <v>43.27</v>
      </c>
      <c r="I124" s="14"/>
      <c r="J124" s="14">
        <v>88.02</v>
      </c>
      <c r="K124" s="14">
        <v>105.64</v>
      </c>
      <c r="L124" s="14">
        <v>134.16</v>
      </c>
      <c r="M124" s="54"/>
      <c r="N124" s="14">
        <v>50.705195774000003</v>
      </c>
      <c r="O124" s="31">
        <v>80.111220405999987</v>
      </c>
      <c r="P124" s="31" t="s">
        <v>13</v>
      </c>
      <c r="Q124" s="17" t="s">
        <v>16</v>
      </c>
      <c r="R124" s="38" t="s">
        <v>644</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178</v>
      </c>
      <c r="D125" s="16" t="s">
        <v>179</v>
      </c>
      <c r="E125" s="16">
        <v>7</v>
      </c>
      <c r="F125" s="15">
        <v>11.06</v>
      </c>
      <c r="G125" s="15">
        <v>9.14</v>
      </c>
      <c r="H125" s="15">
        <v>7.22</v>
      </c>
      <c r="I125" s="14"/>
      <c r="J125" s="15">
        <v>14.33</v>
      </c>
      <c r="K125" s="15">
        <v>18.16</v>
      </c>
      <c r="L125" s="15">
        <v>24.36</v>
      </c>
      <c r="M125" s="54"/>
      <c r="N125" s="15">
        <v>53.500327071000001</v>
      </c>
      <c r="O125" s="15">
        <v>52.089995905000002</v>
      </c>
      <c r="P125" s="15" t="s">
        <v>16</v>
      </c>
      <c r="Q125" s="16" t="s">
        <v>16</v>
      </c>
      <c r="R125" s="37" t="s">
        <v>645</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367</v>
      </c>
      <c r="D126" s="17" t="s">
        <v>180</v>
      </c>
      <c r="E126" s="17">
        <v>10</v>
      </c>
      <c r="F126" s="14">
        <v>168.89</v>
      </c>
      <c r="G126" s="14">
        <v>158.69</v>
      </c>
      <c r="H126" s="14">
        <v>148.49</v>
      </c>
      <c r="I126" s="14"/>
      <c r="J126" s="14">
        <v>178</v>
      </c>
      <c r="K126" s="14">
        <v>198.39</v>
      </c>
      <c r="L126" s="14">
        <v>231.39</v>
      </c>
      <c r="M126" s="54"/>
      <c r="N126" s="14">
        <v>67.348807343999994</v>
      </c>
      <c r="O126" s="31">
        <v>5.4290673052000002</v>
      </c>
      <c r="P126" s="31" t="s">
        <v>16</v>
      </c>
      <c r="Q126" s="17" t="s">
        <v>16</v>
      </c>
      <c r="R126" s="38" t="s">
        <v>646</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181</v>
      </c>
      <c r="D127" s="16" t="s">
        <v>182</v>
      </c>
      <c r="E127" s="16">
        <v>0</v>
      </c>
      <c r="F127" s="15">
        <v>5.31</v>
      </c>
      <c r="G127" s="15">
        <v>4.22</v>
      </c>
      <c r="H127" s="15">
        <v>3.13</v>
      </c>
      <c r="I127" s="14"/>
      <c r="J127" s="15">
        <v>5.51</v>
      </c>
      <c r="K127" s="15">
        <v>7.68</v>
      </c>
      <c r="L127" s="15">
        <v>11.2</v>
      </c>
      <c r="M127" s="54"/>
      <c r="N127" s="15">
        <v>37.043436894000003</v>
      </c>
      <c r="O127" s="15">
        <v>4.8622197618999996</v>
      </c>
      <c r="P127" s="15" t="s">
        <v>13</v>
      </c>
      <c r="Q127" s="16" t="s">
        <v>13</v>
      </c>
      <c r="R127" s="37" t="s">
        <v>647</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183</v>
      </c>
      <c r="D128" s="17" t="s">
        <v>184</v>
      </c>
      <c r="E128" s="17">
        <v>4</v>
      </c>
      <c r="F128" s="14">
        <v>6.59</v>
      </c>
      <c r="G128" s="14">
        <v>5.36</v>
      </c>
      <c r="H128" s="14">
        <v>4.1399999999999997</v>
      </c>
      <c r="I128" s="14"/>
      <c r="J128" s="14">
        <v>10.16</v>
      </c>
      <c r="K128" s="14">
        <v>12.6</v>
      </c>
      <c r="L128" s="14">
        <v>16.559999999999999</v>
      </c>
      <c r="M128" s="54"/>
      <c r="N128" s="14">
        <v>47.808490931000001</v>
      </c>
      <c r="O128" s="31">
        <v>6.8069201429000001</v>
      </c>
      <c r="P128" s="31" t="s">
        <v>13</v>
      </c>
      <c r="Q128" s="17" t="s">
        <v>16</v>
      </c>
      <c r="R128" s="38" t="s">
        <v>648</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513</v>
      </c>
      <c r="D129" s="16" t="s">
        <v>514</v>
      </c>
      <c r="E129" s="16">
        <v>7</v>
      </c>
      <c r="F129" s="15">
        <v>339.6</v>
      </c>
      <c r="G129" s="15">
        <v>270.27</v>
      </c>
      <c r="H129" s="15">
        <v>200.95</v>
      </c>
      <c r="I129" s="14"/>
      <c r="J129" s="15">
        <v>396.33</v>
      </c>
      <c r="K129" s="15">
        <v>534.97</v>
      </c>
      <c r="L129" s="15">
        <v>759.32</v>
      </c>
      <c r="M129" s="54"/>
      <c r="N129" s="15">
        <v>55.367253364</v>
      </c>
      <c r="O129" s="15">
        <v>3.5744303832999997</v>
      </c>
      <c r="P129" s="15" t="s">
        <v>16</v>
      </c>
      <c r="Q129" s="16" t="s">
        <v>16</v>
      </c>
      <c r="R129" s="37" t="s">
        <v>649</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185</v>
      </c>
      <c r="D130" s="17" t="s">
        <v>186</v>
      </c>
      <c r="E130" s="17">
        <v>3</v>
      </c>
      <c r="F130" s="14">
        <v>3.34</v>
      </c>
      <c r="G130" s="14">
        <v>3.03</v>
      </c>
      <c r="H130" s="14">
        <v>2.73</v>
      </c>
      <c r="I130" s="14"/>
      <c r="J130" s="14">
        <v>3.4</v>
      </c>
      <c r="K130" s="14">
        <v>4</v>
      </c>
      <c r="L130" s="14">
        <v>4.9800000000000004</v>
      </c>
      <c r="M130" s="54"/>
      <c r="N130" s="14">
        <v>50.157373501000002</v>
      </c>
      <c r="O130" s="31">
        <v>3.7278330475999999</v>
      </c>
      <c r="P130" s="31" t="s">
        <v>13</v>
      </c>
      <c r="Q130" s="17" t="s">
        <v>13</v>
      </c>
      <c r="R130" s="38" t="s">
        <v>650</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185</v>
      </c>
      <c r="D131" s="16" t="s">
        <v>187</v>
      </c>
      <c r="E131" s="16">
        <v>3</v>
      </c>
      <c r="F131" s="15">
        <v>3.33</v>
      </c>
      <c r="G131" s="15">
        <v>3.03</v>
      </c>
      <c r="H131" s="15">
        <v>2.74</v>
      </c>
      <c r="I131" s="14"/>
      <c r="J131" s="15">
        <v>3.4</v>
      </c>
      <c r="K131" s="15">
        <v>3.98</v>
      </c>
      <c r="L131" s="15">
        <v>4.92</v>
      </c>
      <c r="M131" s="54"/>
      <c r="N131" s="15">
        <v>48.872823244000003</v>
      </c>
      <c r="O131" s="15">
        <v>19.424014237999998</v>
      </c>
      <c r="P131" s="15" t="s">
        <v>13</v>
      </c>
      <c r="Q131" s="16" t="s">
        <v>13</v>
      </c>
      <c r="R131" s="37" t="s">
        <v>651</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185</v>
      </c>
      <c r="D132" s="17" t="s">
        <v>188</v>
      </c>
      <c r="E132" s="17">
        <v>2</v>
      </c>
      <c r="F132" s="14">
        <v>16.61</v>
      </c>
      <c r="G132" s="14">
        <v>15.09</v>
      </c>
      <c r="H132" s="14">
        <v>13.58</v>
      </c>
      <c r="I132" s="14"/>
      <c r="J132" s="14">
        <v>16.96</v>
      </c>
      <c r="K132" s="14">
        <v>19.98</v>
      </c>
      <c r="L132" s="14">
        <v>24.87</v>
      </c>
      <c r="M132" s="54"/>
      <c r="N132" s="14">
        <v>49.834749231000004</v>
      </c>
      <c r="O132" s="31">
        <v>88.499788904999988</v>
      </c>
      <c r="P132" s="31" t="s">
        <v>13</v>
      </c>
      <c r="Q132" s="17" t="s">
        <v>13</v>
      </c>
      <c r="R132" s="38" t="s">
        <v>652</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515</v>
      </c>
      <c r="D133" s="16" t="s">
        <v>516</v>
      </c>
      <c r="E133" s="16">
        <v>7</v>
      </c>
      <c r="F133" s="15">
        <v>45.2</v>
      </c>
      <c r="G133" s="15">
        <v>36.42</v>
      </c>
      <c r="H133" s="15">
        <v>27.64</v>
      </c>
      <c r="I133" s="14"/>
      <c r="J133" s="15">
        <v>51.59</v>
      </c>
      <c r="K133" s="15">
        <v>69.14</v>
      </c>
      <c r="L133" s="15">
        <v>97.54</v>
      </c>
      <c r="M133" s="54"/>
      <c r="N133" s="15">
        <v>53.636287484999997</v>
      </c>
      <c r="O133" s="15">
        <v>1.9131440099999999</v>
      </c>
      <c r="P133" s="15" t="s">
        <v>16</v>
      </c>
      <c r="Q133" s="16" t="s">
        <v>16</v>
      </c>
      <c r="R133" s="37" t="s">
        <v>653</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189</v>
      </c>
      <c r="D134" s="17" t="s">
        <v>190</v>
      </c>
      <c r="E134" s="17">
        <v>4</v>
      </c>
      <c r="F134" s="14">
        <v>11.21</v>
      </c>
      <c r="G134" s="14">
        <v>8.67</v>
      </c>
      <c r="H134" s="14">
        <v>6.13</v>
      </c>
      <c r="I134" s="14"/>
      <c r="J134" s="14">
        <v>18.82</v>
      </c>
      <c r="K134" s="14">
        <v>23.89</v>
      </c>
      <c r="L134" s="14">
        <v>32.1</v>
      </c>
      <c r="M134" s="54"/>
      <c r="N134" s="14">
        <v>51.767537660999999</v>
      </c>
      <c r="O134" s="31">
        <v>5.5534066190000004</v>
      </c>
      <c r="P134" s="31" t="s">
        <v>13</v>
      </c>
      <c r="Q134" s="17" t="s">
        <v>16</v>
      </c>
      <c r="R134" s="38" t="s">
        <v>654</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191</v>
      </c>
      <c r="D135" s="16" t="s">
        <v>192</v>
      </c>
      <c r="E135" s="16">
        <v>6</v>
      </c>
      <c r="F135" s="15">
        <v>3.18</v>
      </c>
      <c r="G135" s="15">
        <v>2.1</v>
      </c>
      <c r="H135" s="15">
        <v>1.02</v>
      </c>
      <c r="I135" s="14"/>
      <c r="J135" s="15">
        <v>5.9</v>
      </c>
      <c r="K135" s="15">
        <v>8.0500000000000007</v>
      </c>
      <c r="L135" s="15">
        <v>11.54</v>
      </c>
      <c r="M135" s="54"/>
      <c r="N135" s="15">
        <v>69.490509556000006</v>
      </c>
      <c r="O135" s="15">
        <v>11.236337619</v>
      </c>
      <c r="P135" s="15" t="s">
        <v>13</v>
      </c>
      <c r="Q135" s="16" t="s">
        <v>16</v>
      </c>
      <c r="R135" s="37" t="s">
        <v>655</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193</v>
      </c>
      <c r="D136" s="17" t="s">
        <v>194</v>
      </c>
      <c r="E136" s="17">
        <v>4</v>
      </c>
      <c r="F136" s="14">
        <v>40.270000000000003</v>
      </c>
      <c r="G136" s="14">
        <v>35.9</v>
      </c>
      <c r="H136" s="14">
        <v>31.54</v>
      </c>
      <c r="I136" s="14"/>
      <c r="J136" s="14">
        <v>52.68</v>
      </c>
      <c r="K136" s="14">
        <v>61.4</v>
      </c>
      <c r="L136" s="14">
        <v>75.53</v>
      </c>
      <c r="M136" s="54"/>
      <c r="N136" s="14">
        <v>48.509618666999998</v>
      </c>
      <c r="O136" s="31">
        <v>355.15467333000004</v>
      </c>
      <c r="P136" s="31" t="s">
        <v>13</v>
      </c>
      <c r="Q136" s="17" t="s">
        <v>16</v>
      </c>
      <c r="R136" s="38" t="s">
        <v>656</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193</v>
      </c>
      <c r="D137" s="16" t="s">
        <v>517</v>
      </c>
      <c r="E137" s="16">
        <v>4</v>
      </c>
      <c r="F137" s="15">
        <v>39.04</v>
      </c>
      <c r="G137" s="15">
        <v>34.96</v>
      </c>
      <c r="H137" s="15">
        <v>30.89</v>
      </c>
      <c r="I137" s="14"/>
      <c r="J137" s="15">
        <v>50.67</v>
      </c>
      <c r="K137" s="15">
        <v>58.81</v>
      </c>
      <c r="L137" s="15">
        <v>72</v>
      </c>
      <c r="M137" s="54"/>
      <c r="N137" s="15">
        <v>49.981794258000001</v>
      </c>
      <c r="O137" s="15">
        <v>8.3706847142999994</v>
      </c>
      <c r="P137" s="15" t="s">
        <v>13</v>
      </c>
      <c r="Q137" s="16" t="s">
        <v>16</v>
      </c>
      <c r="R137" s="37" t="s">
        <v>657</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195</v>
      </c>
      <c r="D138" s="17" t="s">
        <v>196</v>
      </c>
      <c r="E138" s="17">
        <v>9</v>
      </c>
      <c r="F138" s="14">
        <v>27.25</v>
      </c>
      <c r="G138" s="14">
        <v>25.3</v>
      </c>
      <c r="H138" s="14">
        <v>23.35</v>
      </c>
      <c r="I138" s="14"/>
      <c r="J138" s="14">
        <v>28.63</v>
      </c>
      <c r="K138" s="14">
        <v>32.520000000000003</v>
      </c>
      <c r="L138" s="14">
        <v>38.82</v>
      </c>
      <c r="M138" s="54"/>
      <c r="N138" s="14">
        <v>67.319523587000006</v>
      </c>
      <c r="O138" s="31">
        <v>30.252697189999999</v>
      </c>
      <c r="P138" s="31" t="s">
        <v>16</v>
      </c>
      <c r="Q138" s="17" t="s">
        <v>16</v>
      </c>
      <c r="R138" s="38" t="s">
        <v>658</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197</v>
      </c>
      <c r="D139" s="16" t="s">
        <v>198</v>
      </c>
      <c r="E139" s="16">
        <v>9</v>
      </c>
      <c r="F139" s="15">
        <v>14.47</v>
      </c>
      <c r="G139" s="15">
        <v>13.49</v>
      </c>
      <c r="H139" s="15">
        <v>12.52</v>
      </c>
      <c r="I139" s="14"/>
      <c r="J139" s="15">
        <v>15.96</v>
      </c>
      <c r="K139" s="15">
        <v>17.899999999999999</v>
      </c>
      <c r="L139" s="15">
        <v>21.04</v>
      </c>
      <c r="M139" s="54"/>
      <c r="N139" s="15">
        <v>56.981811374000003</v>
      </c>
      <c r="O139" s="15">
        <v>230.42006271</v>
      </c>
      <c r="P139" s="15" t="s">
        <v>16</v>
      </c>
      <c r="Q139" s="16" t="s">
        <v>16</v>
      </c>
      <c r="R139" s="37" t="s">
        <v>659</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199</v>
      </c>
      <c r="D140" s="17" t="s">
        <v>200</v>
      </c>
      <c r="E140" s="17">
        <v>9</v>
      </c>
      <c r="F140" s="14">
        <v>3.9</v>
      </c>
      <c r="G140" s="14">
        <v>3.58</v>
      </c>
      <c r="H140" s="14">
        <v>3.26</v>
      </c>
      <c r="I140" s="14"/>
      <c r="J140" s="14">
        <v>4.3099999999999996</v>
      </c>
      <c r="K140" s="14">
        <v>4.9400000000000004</v>
      </c>
      <c r="L140" s="14">
        <v>5.97</v>
      </c>
      <c r="M140" s="54"/>
      <c r="N140" s="14">
        <v>65.329487865000004</v>
      </c>
      <c r="O140" s="31">
        <v>15.503672619000001</v>
      </c>
      <c r="P140" s="31" t="s">
        <v>16</v>
      </c>
      <c r="Q140" s="17" t="s">
        <v>16</v>
      </c>
      <c r="R140" s="38" t="s">
        <v>660</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201</v>
      </c>
      <c r="D141" s="16" t="s">
        <v>202</v>
      </c>
      <c r="E141" s="16">
        <v>2</v>
      </c>
      <c r="F141" s="15">
        <v>17.32</v>
      </c>
      <c r="G141" s="15">
        <v>14.46</v>
      </c>
      <c r="H141" s="15">
        <v>11.6</v>
      </c>
      <c r="I141" s="14"/>
      <c r="J141" s="15">
        <v>17.68</v>
      </c>
      <c r="K141" s="15">
        <v>23.39</v>
      </c>
      <c r="L141" s="15">
        <v>32.65</v>
      </c>
      <c r="M141" s="54"/>
      <c r="N141" s="15">
        <v>35.447207280999997</v>
      </c>
      <c r="O141" s="15">
        <v>10.527187190000001</v>
      </c>
      <c r="P141" s="15" t="s">
        <v>13</v>
      </c>
      <c r="Q141" s="16" t="s">
        <v>13</v>
      </c>
      <c r="R141" s="37" t="s">
        <v>661</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203</v>
      </c>
      <c r="D142" s="17" t="s">
        <v>204</v>
      </c>
      <c r="E142" s="17">
        <v>0</v>
      </c>
      <c r="F142" s="14">
        <v>4.43</v>
      </c>
      <c r="G142" s="14">
        <v>2.5</v>
      </c>
      <c r="H142" s="14">
        <v>0.57999999999999996</v>
      </c>
      <c r="I142" s="14"/>
      <c r="J142" s="14">
        <v>4.6900000000000004</v>
      </c>
      <c r="K142" s="14">
        <v>8.5299999999999994</v>
      </c>
      <c r="L142" s="14">
        <v>14.75</v>
      </c>
      <c r="M142" s="54"/>
      <c r="N142" s="14">
        <v>32.092919764999998</v>
      </c>
      <c r="O142" s="31">
        <v>118.22221847</v>
      </c>
      <c r="P142" s="31" t="s">
        <v>13</v>
      </c>
      <c r="Q142" s="17" t="s">
        <v>13</v>
      </c>
      <c r="R142" s="38" t="s">
        <v>662</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205</v>
      </c>
      <c r="D143" s="16" t="s">
        <v>206</v>
      </c>
      <c r="E143" s="16">
        <v>0</v>
      </c>
      <c r="F143" s="15">
        <v>5.49</v>
      </c>
      <c r="G143" s="15">
        <v>5.0599999999999996</v>
      </c>
      <c r="H143" s="15">
        <v>4.6399999999999997</v>
      </c>
      <c r="I143" s="14"/>
      <c r="J143" s="15">
        <v>5.69</v>
      </c>
      <c r="K143" s="15">
        <v>6.53</v>
      </c>
      <c r="L143" s="15">
        <v>7.89</v>
      </c>
      <c r="M143" s="54"/>
      <c r="N143" s="15">
        <v>40.230382900999999</v>
      </c>
      <c r="O143" s="15">
        <v>4.5326610475999995</v>
      </c>
      <c r="P143" s="15" t="s">
        <v>13</v>
      </c>
      <c r="Q143" s="16" t="s">
        <v>13</v>
      </c>
      <c r="R143" s="37" t="s">
        <v>663</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205</v>
      </c>
      <c r="D144" s="17" t="s">
        <v>207</v>
      </c>
      <c r="E144" s="17">
        <v>4</v>
      </c>
      <c r="F144" s="14">
        <v>5.86</v>
      </c>
      <c r="G144" s="14">
        <v>5.41</v>
      </c>
      <c r="H144" s="14">
        <v>4.96</v>
      </c>
      <c r="I144" s="14"/>
      <c r="J144" s="14">
        <v>7.04</v>
      </c>
      <c r="K144" s="14">
        <v>7.93</v>
      </c>
      <c r="L144" s="14">
        <v>9.3800000000000008</v>
      </c>
      <c r="M144" s="54"/>
      <c r="N144" s="14">
        <v>53.560937594999999</v>
      </c>
      <c r="O144" s="31">
        <v>44.649429761999997</v>
      </c>
      <c r="P144" s="31" t="s">
        <v>13</v>
      </c>
      <c r="Q144" s="17" t="s">
        <v>16</v>
      </c>
      <c r="R144" s="38" t="s">
        <v>664</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208</v>
      </c>
      <c r="D145" s="16" t="s">
        <v>209</v>
      </c>
      <c r="E145" s="16">
        <v>4</v>
      </c>
      <c r="F145" s="15">
        <v>17.649999999999999</v>
      </c>
      <c r="G145" s="15">
        <v>15.23</v>
      </c>
      <c r="H145" s="15">
        <v>12.81</v>
      </c>
      <c r="I145" s="14"/>
      <c r="J145" s="15">
        <v>22.81</v>
      </c>
      <c r="K145" s="15">
        <v>27.64</v>
      </c>
      <c r="L145" s="15">
        <v>35.47</v>
      </c>
      <c r="M145" s="54"/>
      <c r="N145" s="15">
        <v>72.786280317999996</v>
      </c>
      <c r="O145" s="15">
        <v>112.80609857</v>
      </c>
      <c r="P145" s="15" t="s">
        <v>13</v>
      </c>
      <c r="Q145" s="16" t="s">
        <v>16</v>
      </c>
      <c r="R145" s="37" t="s">
        <v>665</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378</v>
      </c>
      <c r="D146" s="17" t="s">
        <v>379</v>
      </c>
      <c r="E146" s="17">
        <v>4</v>
      </c>
      <c r="F146" s="14">
        <v>141.62</v>
      </c>
      <c r="G146" s="14">
        <v>101.06</v>
      </c>
      <c r="H146" s="14">
        <v>60.51</v>
      </c>
      <c r="I146" s="14"/>
      <c r="J146" s="14">
        <v>152</v>
      </c>
      <c r="K146" s="14">
        <v>233.1</v>
      </c>
      <c r="L146" s="14">
        <v>364.35</v>
      </c>
      <c r="M146" s="54"/>
      <c r="N146" s="14">
        <v>48.710029519999999</v>
      </c>
      <c r="O146" s="31">
        <v>15.392363025</v>
      </c>
      <c r="P146" s="31" t="s">
        <v>16</v>
      </c>
      <c r="Q146" s="17" t="s">
        <v>13</v>
      </c>
      <c r="R146" s="38" t="s">
        <v>666</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667</v>
      </c>
      <c r="D147" s="16" t="s">
        <v>668</v>
      </c>
      <c r="E147" s="16">
        <v>7</v>
      </c>
      <c r="F147" s="15">
        <v>85</v>
      </c>
      <c r="G147" s="15">
        <v>80.7</v>
      </c>
      <c r="H147" s="15">
        <v>76.400000000000006</v>
      </c>
      <c r="I147" s="14"/>
      <c r="J147" s="15">
        <v>89.69</v>
      </c>
      <c r="K147" s="15">
        <v>98.28</v>
      </c>
      <c r="L147" s="15">
        <v>112.19</v>
      </c>
      <c r="M147" s="54"/>
      <c r="N147" s="15">
        <v>68.922950327999999</v>
      </c>
      <c r="O147" s="15">
        <v>2.2698916918999998</v>
      </c>
      <c r="P147" s="15" t="s">
        <v>13</v>
      </c>
      <c r="Q147" s="16" t="s">
        <v>16</v>
      </c>
      <c r="R147" s="37" t="s">
        <v>669</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670</v>
      </c>
      <c r="D148" s="17" t="s">
        <v>671</v>
      </c>
      <c r="E148" s="17">
        <v>0</v>
      </c>
      <c r="F148" s="14">
        <v>4.71</v>
      </c>
      <c r="G148" s="14">
        <v>4.24</v>
      </c>
      <c r="H148" s="14">
        <v>3.77</v>
      </c>
      <c r="I148" s="14"/>
      <c r="J148" s="14">
        <v>4.8099999999999996</v>
      </c>
      <c r="K148" s="14">
        <v>5.74</v>
      </c>
      <c r="L148" s="14">
        <v>7.25</v>
      </c>
      <c r="M148" s="54"/>
      <c r="N148" s="14">
        <v>38.733444454000001</v>
      </c>
      <c r="O148" s="31">
        <v>1.0197382856999999</v>
      </c>
      <c r="P148" s="31" t="s">
        <v>13</v>
      </c>
      <c r="Q148" s="17" t="s">
        <v>13</v>
      </c>
      <c r="R148" s="38" t="s">
        <v>672</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210</v>
      </c>
      <c r="D149" s="16" t="s">
        <v>211</v>
      </c>
      <c r="E149" s="16">
        <v>0</v>
      </c>
      <c r="F149" s="15">
        <v>3.95</v>
      </c>
      <c r="G149" s="15">
        <v>3.52</v>
      </c>
      <c r="H149" s="15">
        <v>3.09</v>
      </c>
      <c r="I149" s="14"/>
      <c r="J149" s="15">
        <v>4.0999999999999996</v>
      </c>
      <c r="K149" s="15">
        <v>4.95</v>
      </c>
      <c r="L149" s="15">
        <v>6.34</v>
      </c>
      <c r="M149" s="54"/>
      <c r="N149" s="15">
        <v>43.642936693999999</v>
      </c>
      <c r="O149" s="15">
        <v>4.1680228095</v>
      </c>
      <c r="P149" s="15" t="s">
        <v>13</v>
      </c>
      <c r="Q149" s="16" t="s">
        <v>13</v>
      </c>
      <c r="R149" s="37" t="s">
        <v>673</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212</v>
      </c>
      <c r="D150" s="17" t="s">
        <v>213</v>
      </c>
      <c r="E150" s="17">
        <v>7</v>
      </c>
      <c r="F150" s="14">
        <v>73.33</v>
      </c>
      <c r="G150" s="14">
        <v>67.88</v>
      </c>
      <c r="H150" s="14">
        <v>62.44</v>
      </c>
      <c r="I150" s="14"/>
      <c r="J150" s="14">
        <v>78.97</v>
      </c>
      <c r="K150" s="14">
        <v>89.85</v>
      </c>
      <c r="L150" s="14">
        <v>107.47</v>
      </c>
      <c r="M150" s="54"/>
      <c r="N150" s="14">
        <v>68.050790172999996</v>
      </c>
      <c r="O150" s="31">
        <v>36.914216593999996</v>
      </c>
      <c r="P150" s="31" t="s">
        <v>13</v>
      </c>
      <c r="Q150" s="17" t="s">
        <v>16</v>
      </c>
      <c r="R150" s="38" t="s">
        <v>674</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392</v>
      </c>
      <c r="D151" s="16" t="s">
        <v>393</v>
      </c>
      <c r="E151" s="16">
        <v>3</v>
      </c>
      <c r="F151" s="15">
        <v>65.77</v>
      </c>
      <c r="G151" s="15">
        <v>58.46</v>
      </c>
      <c r="H151" s="15">
        <v>51.15</v>
      </c>
      <c r="I151" s="14"/>
      <c r="J151" s="15">
        <v>68.849999999999994</v>
      </c>
      <c r="K151" s="15">
        <v>83.46</v>
      </c>
      <c r="L151" s="15">
        <v>107.11</v>
      </c>
      <c r="M151" s="54"/>
      <c r="N151" s="15">
        <v>32.950854434999997</v>
      </c>
      <c r="O151" s="15">
        <v>2.0298404762</v>
      </c>
      <c r="P151" s="15" t="s">
        <v>16</v>
      </c>
      <c r="Q151" s="16" t="s">
        <v>13</v>
      </c>
      <c r="R151" s="37" t="s">
        <v>675</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214</v>
      </c>
      <c r="D152" s="17" t="s">
        <v>215</v>
      </c>
      <c r="E152" s="17">
        <v>6</v>
      </c>
      <c r="F152" s="14">
        <v>110.5</v>
      </c>
      <c r="G152" s="14">
        <v>101.9</v>
      </c>
      <c r="H152" s="14">
        <v>93.31</v>
      </c>
      <c r="I152" s="14"/>
      <c r="J152" s="14">
        <v>125.32</v>
      </c>
      <c r="K152" s="14">
        <v>142.5</v>
      </c>
      <c r="L152" s="14">
        <v>170.32</v>
      </c>
      <c r="M152" s="54"/>
      <c r="N152" s="14">
        <v>67.737426583000001</v>
      </c>
      <c r="O152" s="31">
        <v>25.266172477000001</v>
      </c>
      <c r="P152" s="31" t="s">
        <v>13</v>
      </c>
      <c r="Q152" s="17" t="s">
        <v>16</v>
      </c>
      <c r="R152" s="38" t="s">
        <v>676</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216</v>
      </c>
      <c r="D153" s="16" t="s">
        <v>217</v>
      </c>
      <c r="E153" s="16">
        <v>8</v>
      </c>
      <c r="F153" s="15">
        <v>32.64</v>
      </c>
      <c r="G153" s="15">
        <v>31.23</v>
      </c>
      <c r="H153" s="15">
        <v>29.82</v>
      </c>
      <c r="I153" s="14"/>
      <c r="J153" s="15">
        <v>36.21</v>
      </c>
      <c r="K153" s="15">
        <v>39.020000000000003</v>
      </c>
      <c r="L153" s="15">
        <v>43.58</v>
      </c>
      <c r="M153" s="54"/>
      <c r="N153" s="15">
        <v>50.17575901</v>
      </c>
      <c r="O153" s="15">
        <v>5.4712691428999998</v>
      </c>
      <c r="P153" s="15" t="s">
        <v>16</v>
      </c>
      <c r="Q153" s="16" t="s">
        <v>16</v>
      </c>
      <c r="R153" s="37" t="s">
        <v>677</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368</v>
      </c>
      <c r="D154" s="17" t="s">
        <v>218</v>
      </c>
      <c r="E154" s="17">
        <v>4</v>
      </c>
      <c r="F154" s="14">
        <v>901.51</v>
      </c>
      <c r="G154" s="14">
        <v>650.80999999999995</v>
      </c>
      <c r="H154" s="14">
        <v>400.11</v>
      </c>
      <c r="I154" s="14"/>
      <c r="J154" s="14">
        <v>949.21</v>
      </c>
      <c r="K154" s="14">
        <v>1450.6</v>
      </c>
      <c r="L154" s="14">
        <v>2261.92</v>
      </c>
      <c r="M154" s="54"/>
      <c r="N154" s="14">
        <v>47.984713831000001</v>
      </c>
      <c r="O154" s="31">
        <v>124.96218032</v>
      </c>
      <c r="P154" s="31" t="s">
        <v>16</v>
      </c>
      <c r="Q154" s="17" t="s">
        <v>13</v>
      </c>
      <c r="R154" s="38" t="s">
        <v>678</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219</v>
      </c>
      <c r="D155" s="16" t="s">
        <v>220</v>
      </c>
      <c r="E155" s="16">
        <v>3</v>
      </c>
      <c r="F155" s="15">
        <v>81.12</v>
      </c>
      <c r="G155" s="15">
        <v>74.150000000000006</v>
      </c>
      <c r="H155" s="15">
        <v>67.19</v>
      </c>
      <c r="I155" s="14"/>
      <c r="J155" s="15">
        <v>84.27</v>
      </c>
      <c r="K155" s="15">
        <v>98.19</v>
      </c>
      <c r="L155" s="15">
        <v>120.73</v>
      </c>
      <c r="M155" s="54"/>
      <c r="N155" s="15">
        <v>52.943980594999999</v>
      </c>
      <c r="O155" s="15">
        <v>44.958158441000002</v>
      </c>
      <c r="P155" s="15" t="s">
        <v>13</v>
      </c>
      <c r="Q155" s="16" t="s">
        <v>13</v>
      </c>
      <c r="R155" s="37" t="s">
        <v>679</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221</v>
      </c>
      <c r="D156" s="17" t="s">
        <v>222</v>
      </c>
      <c r="E156" s="17">
        <v>7</v>
      </c>
      <c r="F156" s="14">
        <v>15.32</v>
      </c>
      <c r="G156" s="14">
        <v>14.29</v>
      </c>
      <c r="H156" s="14">
        <v>13.27</v>
      </c>
      <c r="I156" s="14"/>
      <c r="J156" s="14">
        <v>15.65</v>
      </c>
      <c r="K156" s="14">
        <v>17.690000000000001</v>
      </c>
      <c r="L156" s="14">
        <v>21</v>
      </c>
      <c r="M156" s="54"/>
      <c r="N156" s="14">
        <v>61.107338413000001</v>
      </c>
      <c r="O156" s="31">
        <v>13.672325189999999</v>
      </c>
      <c r="P156" s="31" t="s">
        <v>16</v>
      </c>
      <c r="Q156" s="17" t="s">
        <v>16</v>
      </c>
      <c r="R156" s="38" t="s">
        <v>680</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223</v>
      </c>
      <c r="D157" s="16" t="s">
        <v>224</v>
      </c>
      <c r="E157" s="16">
        <v>1</v>
      </c>
      <c r="F157" s="15">
        <v>3.51</v>
      </c>
      <c r="G157" s="15">
        <v>2.94</v>
      </c>
      <c r="H157" s="15">
        <v>2.37</v>
      </c>
      <c r="I157" s="14"/>
      <c r="J157" s="15">
        <v>3.67</v>
      </c>
      <c r="K157" s="15">
        <v>4.8</v>
      </c>
      <c r="L157" s="15">
        <v>6.64</v>
      </c>
      <c r="M157" s="54"/>
      <c r="N157" s="15">
        <v>40.617799628</v>
      </c>
      <c r="O157" s="15">
        <v>46.425795714000003</v>
      </c>
      <c r="P157" s="15" t="s">
        <v>13</v>
      </c>
      <c r="Q157" s="16" t="s">
        <v>13</v>
      </c>
      <c r="R157" s="37" t="s">
        <v>681</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444</v>
      </c>
      <c r="D158" s="17" t="s">
        <v>445</v>
      </c>
      <c r="E158" s="17">
        <v>1</v>
      </c>
      <c r="F158" s="14">
        <v>3.34</v>
      </c>
      <c r="G158" s="14">
        <v>3.1</v>
      </c>
      <c r="H158" s="14">
        <v>2.86</v>
      </c>
      <c r="I158" s="14"/>
      <c r="J158" s="14">
        <v>3.39</v>
      </c>
      <c r="K158" s="14">
        <v>3.86</v>
      </c>
      <c r="L158" s="14">
        <v>4.63</v>
      </c>
      <c r="M158" s="54"/>
      <c r="N158" s="14">
        <v>48.042829587999996</v>
      </c>
      <c r="O158" s="31">
        <v>2.2483184762000001</v>
      </c>
      <c r="P158" s="31" t="s">
        <v>13</v>
      </c>
      <c r="Q158" s="17" t="s">
        <v>13</v>
      </c>
      <c r="R158" s="38" t="s">
        <v>682</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225</v>
      </c>
      <c r="D159" s="16" t="s">
        <v>226</v>
      </c>
      <c r="E159" s="16">
        <v>4</v>
      </c>
      <c r="F159" s="15">
        <v>14.34</v>
      </c>
      <c r="G159" s="15">
        <v>13.03</v>
      </c>
      <c r="H159" s="15">
        <v>11.73</v>
      </c>
      <c r="I159" s="14"/>
      <c r="J159" s="15">
        <v>17.75</v>
      </c>
      <c r="K159" s="15">
        <v>20.350000000000001</v>
      </c>
      <c r="L159" s="15">
        <v>24.57</v>
      </c>
      <c r="M159" s="54"/>
      <c r="N159" s="15">
        <v>55.676076817999999</v>
      </c>
      <c r="O159" s="15">
        <v>136.78203962000001</v>
      </c>
      <c r="P159" s="15" t="s">
        <v>13</v>
      </c>
      <c r="Q159" s="16" t="s">
        <v>16</v>
      </c>
      <c r="R159" s="37" t="s">
        <v>683</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227</v>
      </c>
      <c r="D160" s="17" t="s">
        <v>228</v>
      </c>
      <c r="E160" s="17">
        <v>10</v>
      </c>
      <c r="F160" s="14">
        <v>28.6</v>
      </c>
      <c r="G160" s="14">
        <v>25.89</v>
      </c>
      <c r="H160" s="14">
        <v>23.19</v>
      </c>
      <c r="I160" s="14"/>
      <c r="J160" s="14">
        <v>34.200000000000003</v>
      </c>
      <c r="K160" s="14">
        <v>39.6</v>
      </c>
      <c r="L160" s="14">
        <v>48.34</v>
      </c>
      <c r="M160" s="54"/>
      <c r="N160" s="14">
        <v>71.398030816000002</v>
      </c>
      <c r="O160" s="31">
        <v>26.883001951999997</v>
      </c>
      <c r="P160" s="31" t="s">
        <v>16</v>
      </c>
      <c r="Q160" s="17" t="s">
        <v>16</v>
      </c>
      <c r="R160" s="38" t="s">
        <v>684</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229</v>
      </c>
      <c r="D161" s="16" t="s">
        <v>230</v>
      </c>
      <c r="E161" s="16">
        <v>0</v>
      </c>
      <c r="F161" s="15">
        <v>9.17</v>
      </c>
      <c r="G161" s="15">
        <v>7.27</v>
      </c>
      <c r="H161" s="15">
        <v>5.38</v>
      </c>
      <c r="I161" s="14"/>
      <c r="J161" s="15">
        <v>9.5</v>
      </c>
      <c r="K161" s="15">
        <v>13.28</v>
      </c>
      <c r="L161" s="15">
        <v>19.399999999999999</v>
      </c>
      <c r="M161" s="54"/>
      <c r="N161" s="15">
        <v>43.228577131999998</v>
      </c>
      <c r="O161" s="15">
        <v>42.311559952000003</v>
      </c>
      <c r="P161" s="15" t="s">
        <v>13</v>
      </c>
      <c r="Q161" s="16" t="s">
        <v>13</v>
      </c>
      <c r="R161" s="37" t="s">
        <v>685</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231</v>
      </c>
      <c r="D162" s="17" t="s">
        <v>232</v>
      </c>
      <c r="E162" s="17">
        <v>1</v>
      </c>
      <c r="F162" s="14">
        <v>5.03</v>
      </c>
      <c r="G162" s="14">
        <v>3.26</v>
      </c>
      <c r="H162" s="14">
        <v>1.5</v>
      </c>
      <c r="I162" s="14"/>
      <c r="J162" s="14">
        <v>5.25</v>
      </c>
      <c r="K162" s="14">
        <v>8.77</v>
      </c>
      <c r="L162" s="14">
        <v>14.47</v>
      </c>
      <c r="M162" s="54"/>
      <c r="N162" s="14">
        <v>44.615918675000003</v>
      </c>
      <c r="O162" s="31">
        <v>52.183964429</v>
      </c>
      <c r="P162" s="31" t="s">
        <v>13</v>
      </c>
      <c r="Q162" s="17" t="s">
        <v>13</v>
      </c>
      <c r="R162" s="38" t="s">
        <v>686</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687</v>
      </c>
      <c r="D163" s="16" t="s">
        <v>688</v>
      </c>
      <c r="E163" s="16">
        <v>7</v>
      </c>
      <c r="F163" s="15">
        <v>1.64</v>
      </c>
      <c r="G163" s="15">
        <v>1.42</v>
      </c>
      <c r="H163" s="15">
        <v>1.21</v>
      </c>
      <c r="I163" s="14"/>
      <c r="J163" s="15">
        <v>1.86</v>
      </c>
      <c r="K163" s="15">
        <v>2.2799999999999998</v>
      </c>
      <c r="L163" s="15">
        <v>2.97</v>
      </c>
      <c r="M163" s="54"/>
      <c r="N163" s="15">
        <v>52.954789531000003</v>
      </c>
      <c r="O163" s="15">
        <v>2.1374993333000001</v>
      </c>
      <c r="P163" s="15" t="s">
        <v>16</v>
      </c>
      <c r="Q163" s="16" t="s">
        <v>16</v>
      </c>
      <c r="R163" s="37" t="s">
        <v>689</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233</v>
      </c>
      <c r="D164" s="17" t="s">
        <v>234</v>
      </c>
      <c r="E164" s="17">
        <v>4</v>
      </c>
      <c r="F164" s="14">
        <v>28.46</v>
      </c>
      <c r="G164" s="14">
        <v>25.97</v>
      </c>
      <c r="H164" s="14">
        <v>23.49</v>
      </c>
      <c r="I164" s="14"/>
      <c r="J164" s="14">
        <v>35.270000000000003</v>
      </c>
      <c r="K164" s="14">
        <v>40.229999999999997</v>
      </c>
      <c r="L164" s="14">
        <v>48.27</v>
      </c>
      <c r="M164" s="54"/>
      <c r="N164" s="14">
        <v>52.663299936999998</v>
      </c>
      <c r="O164" s="31">
        <v>94.718818999999996</v>
      </c>
      <c r="P164" s="31" t="s">
        <v>13</v>
      </c>
      <c r="Q164" s="17" t="s">
        <v>16</v>
      </c>
      <c r="R164" s="38" t="s">
        <v>690</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235</v>
      </c>
      <c r="D165" s="16" t="s">
        <v>236</v>
      </c>
      <c r="E165" s="16">
        <v>4</v>
      </c>
      <c r="F165" s="15">
        <v>8.4600000000000009</v>
      </c>
      <c r="G165" s="15">
        <v>7.28</v>
      </c>
      <c r="H165" s="15">
        <v>6.11</v>
      </c>
      <c r="I165" s="14"/>
      <c r="J165" s="15">
        <v>11.15</v>
      </c>
      <c r="K165" s="15">
        <v>13.49</v>
      </c>
      <c r="L165" s="15">
        <v>17.28</v>
      </c>
      <c r="M165" s="54"/>
      <c r="N165" s="15">
        <v>55.313046563</v>
      </c>
      <c r="O165" s="15">
        <v>132.11749710000001</v>
      </c>
      <c r="P165" s="15" t="s">
        <v>13</v>
      </c>
      <c r="Q165" s="16" t="s">
        <v>16</v>
      </c>
      <c r="R165" s="37" t="s">
        <v>691</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692</v>
      </c>
      <c r="D166" s="17" t="s">
        <v>693</v>
      </c>
      <c r="E166" s="17">
        <v>4</v>
      </c>
      <c r="F166" s="14">
        <v>33.61</v>
      </c>
      <c r="G166" s="14">
        <v>28.64</v>
      </c>
      <c r="H166" s="14">
        <v>23.68</v>
      </c>
      <c r="I166" s="14"/>
      <c r="J166" s="14">
        <v>39.01</v>
      </c>
      <c r="K166" s="14">
        <v>48.93</v>
      </c>
      <c r="L166" s="14">
        <v>64.989999999999995</v>
      </c>
      <c r="M166" s="54"/>
      <c r="N166" s="14">
        <v>45.735815840000001</v>
      </c>
      <c r="O166" s="31">
        <v>2.3595365714000001</v>
      </c>
      <c r="P166" s="31" t="s">
        <v>16</v>
      </c>
      <c r="Q166" s="17" t="s">
        <v>13</v>
      </c>
      <c r="R166" s="38" t="s">
        <v>694</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446</v>
      </c>
      <c r="D167" s="16" t="s">
        <v>447</v>
      </c>
      <c r="E167" s="16">
        <v>2</v>
      </c>
      <c r="F167" s="15">
        <v>7.51</v>
      </c>
      <c r="G167" s="15">
        <v>6.42</v>
      </c>
      <c r="H167" s="15">
        <v>5.34</v>
      </c>
      <c r="I167" s="14"/>
      <c r="J167" s="15">
        <v>7.75</v>
      </c>
      <c r="K167" s="15">
        <v>9.91</v>
      </c>
      <c r="L167" s="15">
        <v>13.42</v>
      </c>
      <c r="M167" s="54"/>
      <c r="N167" s="15">
        <v>46.311404858000003</v>
      </c>
      <c r="O167" s="15">
        <v>5.4550905481000003</v>
      </c>
      <c r="P167" s="15" t="s">
        <v>13</v>
      </c>
      <c r="Q167" s="16" t="s">
        <v>13</v>
      </c>
      <c r="R167" s="37" t="s">
        <v>695</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237</v>
      </c>
      <c r="D168" s="17" t="s">
        <v>238</v>
      </c>
      <c r="E168" s="17">
        <v>7</v>
      </c>
      <c r="F168" s="14">
        <v>11.33</v>
      </c>
      <c r="G168" s="14">
        <v>10.01</v>
      </c>
      <c r="H168" s="14">
        <v>8.69</v>
      </c>
      <c r="I168" s="14"/>
      <c r="J168" s="14">
        <v>13.73</v>
      </c>
      <c r="K168" s="14">
        <v>16.36</v>
      </c>
      <c r="L168" s="14">
        <v>20.62</v>
      </c>
      <c r="M168" s="54"/>
      <c r="N168" s="14">
        <v>70.294168897999995</v>
      </c>
      <c r="O168" s="31">
        <v>81.750140373999997</v>
      </c>
      <c r="P168" s="31" t="s">
        <v>13</v>
      </c>
      <c r="Q168" s="17" t="s">
        <v>16</v>
      </c>
      <c r="R168" s="38" t="s">
        <v>696</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239</v>
      </c>
      <c r="D169" s="16" t="s">
        <v>240</v>
      </c>
      <c r="E169" s="16">
        <v>3</v>
      </c>
      <c r="F169" s="15">
        <v>20.93</v>
      </c>
      <c r="G169" s="15">
        <v>18.899999999999999</v>
      </c>
      <c r="H169" s="15">
        <v>16.87</v>
      </c>
      <c r="I169" s="14"/>
      <c r="J169" s="15">
        <v>21.65</v>
      </c>
      <c r="K169" s="15">
        <v>25.7</v>
      </c>
      <c r="L169" s="15">
        <v>32.270000000000003</v>
      </c>
      <c r="M169" s="54"/>
      <c r="N169" s="15">
        <v>43.887618412000002</v>
      </c>
      <c r="O169" s="15">
        <v>87.707602790999999</v>
      </c>
      <c r="P169" s="15" t="s">
        <v>16</v>
      </c>
      <c r="Q169" s="16" t="s">
        <v>13</v>
      </c>
      <c r="R169" s="37" t="s">
        <v>697</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241</v>
      </c>
      <c r="D170" s="17" t="s">
        <v>242</v>
      </c>
      <c r="E170" s="17">
        <v>5</v>
      </c>
      <c r="F170" s="14">
        <v>10</v>
      </c>
      <c r="G170" s="14">
        <v>9.2899999999999991</v>
      </c>
      <c r="H170" s="14">
        <v>8.58</v>
      </c>
      <c r="I170" s="14"/>
      <c r="J170" s="14">
        <v>10.25</v>
      </c>
      <c r="K170" s="14">
        <v>11.66</v>
      </c>
      <c r="L170" s="14">
        <v>13.95</v>
      </c>
      <c r="M170" s="54"/>
      <c r="N170" s="14">
        <v>47.411486150999998</v>
      </c>
      <c r="O170" s="31">
        <v>6.3291149999999998</v>
      </c>
      <c r="P170" s="31" t="s">
        <v>16</v>
      </c>
      <c r="Q170" s="17" t="s">
        <v>13</v>
      </c>
      <c r="R170" s="38" t="s">
        <v>698</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243</v>
      </c>
      <c r="D171" s="16" t="s">
        <v>244</v>
      </c>
      <c r="E171" s="16">
        <v>0</v>
      </c>
      <c r="F171" s="15">
        <v>1.05</v>
      </c>
      <c r="G171" s="15">
        <v>0.49</v>
      </c>
      <c r="H171" s="15">
        <v>-0.06</v>
      </c>
      <c r="I171" s="14"/>
      <c r="J171" s="15">
        <v>1.28</v>
      </c>
      <c r="K171" s="15">
        <v>2.39</v>
      </c>
      <c r="L171" s="15">
        <v>4.1900000000000004</v>
      </c>
      <c r="M171" s="54"/>
      <c r="N171" s="15">
        <v>36.160193206999999</v>
      </c>
      <c r="O171" s="15">
        <v>9.4141727143000011</v>
      </c>
      <c r="P171" s="15" t="s">
        <v>13</v>
      </c>
      <c r="Q171" s="16" t="s">
        <v>13</v>
      </c>
      <c r="R171" s="37" t="s">
        <v>699</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448</v>
      </c>
      <c r="D172" s="17" t="s">
        <v>449</v>
      </c>
      <c r="E172" s="17">
        <v>0</v>
      </c>
      <c r="F172" s="14">
        <v>124.11</v>
      </c>
      <c r="G172" s="14">
        <v>94.35</v>
      </c>
      <c r="H172" s="14">
        <v>64.59</v>
      </c>
      <c r="I172" s="14"/>
      <c r="J172" s="14">
        <v>127.72</v>
      </c>
      <c r="K172" s="14">
        <v>187.23</v>
      </c>
      <c r="L172" s="14">
        <v>283.54000000000002</v>
      </c>
      <c r="M172" s="54"/>
      <c r="N172" s="14">
        <v>19.756210082999999</v>
      </c>
      <c r="O172" s="31">
        <v>18.604923204999999</v>
      </c>
      <c r="P172" s="31" t="s">
        <v>13</v>
      </c>
      <c r="Q172" s="17" t="s">
        <v>13</v>
      </c>
      <c r="R172" s="38" t="s">
        <v>700</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478</v>
      </c>
      <c r="D173" s="16" t="s">
        <v>479</v>
      </c>
      <c r="E173" s="16">
        <v>5</v>
      </c>
      <c r="F173" s="15">
        <v>5.89</v>
      </c>
      <c r="G173" s="15">
        <v>5.2</v>
      </c>
      <c r="H173" s="15">
        <v>4.51</v>
      </c>
      <c r="I173" s="14"/>
      <c r="J173" s="15">
        <v>7.94</v>
      </c>
      <c r="K173" s="15">
        <v>9.31</v>
      </c>
      <c r="L173" s="15">
        <v>11.54</v>
      </c>
      <c r="M173" s="54"/>
      <c r="N173" s="15">
        <v>49.712259373999999</v>
      </c>
      <c r="O173" s="15">
        <v>2.0847155713999999</v>
      </c>
      <c r="P173" s="15" t="s">
        <v>13</v>
      </c>
      <c r="Q173" s="16" t="s">
        <v>16</v>
      </c>
      <c r="R173" s="37" t="s">
        <v>701</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245</v>
      </c>
      <c r="D174" s="17" t="s">
        <v>246</v>
      </c>
      <c r="E174" s="17">
        <v>9</v>
      </c>
      <c r="F174" s="14">
        <v>78.599999999999994</v>
      </c>
      <c r="G174" s="14">
        <v>71.94</v>
      </c>
      <c r="H174" s="14">
        <v>65.28</v>
      </c>
      <c r="I174" s="14"/>
      <c r="J174" s="14">
        <v>84.9</v>
      </c>
      <c r="K174" s="14">
        <v>98.21</v>
      </c>
      <c r="L174" s="14">
        <v>119.76</v>
      </c>
      <c r="M174" s="54"/>
      <c r="N174" s="14">
        <v>61.767867027999998</v>
      </c>
      <c r="O174" s="31">
        <v>57.465584905</v>
      </c>
      <c r="P174" s="31" t="s">
        <v>16</v>
      </c>
      <c r="Q174" s="17" t="s">
        <v>16</v>
      </c>
      <c r="R174" s="38" t="s">
        <v>702</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247</v>
      </c>
      <c r="D175" s="16" t="s">
        <v>248</v>
      </c>
      <c r="E175" s="16">
        <v>4</v>
      </c>
      <c r="F175" s="15">
        <v>2.2400000000000002</v>
      </c>
      <c r="G175" s="15">
        <v>1.64</v>
      </c>
      <c r="H175" s="15">
        <v>1.04</v>
      </c>
      <c r="I175" s="14"/>
      <c r="J175" s="15">
        <v>3.33</v>
      </c>
      <c r="K175" s="15">
        <v>4.5199999999999996</v>
      </c>
      <c r="L175" s="15">
        <v>6.45</v>
      </c>
      <c r="M175" s="54"/>
      <c r="N175" s="15">
        <v>68.618342795999993</v>
      </c>
      <c r="O175" s="15">
        <v>11.068281381</v>
      </c>
      <c r="P175" s="15" t="s">
        <v>13</v>
      </c>
      <c r="Q175" s="16" t="s">
        <v>16</v>
      </c>
      <c r="R175" s="37" t="s">
        <v>703</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249</v>
      </c>
      <c r="D176" s="17" t="s">
        <v>250</v>
      </c>
      <c r="E176" s="17">
        <v>0</v>
      </c>
      <c r="F176" s="14">
        <v>3.54</v>
      </c>
      <c r="G176" s="14">
        <v>2.33</v>
      </c>
      <c r="H176" s="14">
        <v>1.1200000000000001</v>
      </c>
      <c r="I176" s="14"/>
      <c r="J176" s="14">
        <v>3.65</v>
      </c>
      <c r="K176" s="14">
        <v>6.06</v>
      </c>
      <c r="L176" s="14">
        <v>9.9600000000000009</v>
      </c>
      <c r="M176" s="54"/>
      <c r="N176" s="14">
        <v>27.204136808000001</v>
      </c>
      <c r="O176" s="31">
        <v>19.318965667000001</v>
      </c>
      <c r="P176" s="31" t="s">
        <v>13</v>
      </c>
      <c r="Q176" s="17" t="s">
        <v>13</v>
      </c>
      <c r="R176" s="38" t="s">
        <v>704</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450</v>
      </c>
      <c r="D177" s="16" t="s">
        <v>451</v>
      </c>
      <c r="E177" s="16">
        <v>6</v>
      </c>
      <c r="F177" s="15">
        <v>206.67</v>
      </c>
      <c r="G177" s="15">
        <v>175.25</v>
      </c>
      <c r="H177" s="15">
        <v>143.83000000000001</v>
      </c>
      <c r="I177" s="14"/>
      <c r="J177" s="15">
        <v>285.67</v>
      </c>
      <c r="K177" s="15">
        <v>348.5</v>
      </c>
      <c r="L177" s="15">
        <v>450.17</v>
      </c>
      <c r="M177" s="54"/>
      <c r="N177" s="15">
        <v>55.262565531</v>
      </c>
      <c r="O177" s="15">
        <v>5.6741717866999997</v>
      </c>
      <c r="P177" s="15" t="s">
        <v>13</v>
      </c>
      <c r="Q177" s="16" t="s">
        <v>16</v>
      </c>
      <c r="R177" s="37" t="s">
        <v>705</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251</v>
      </c>
      <c r="D178" s="17" t="s">
        <v>252</v>
      </c>
      <c r="E178" s="17">
        <v>3</v>
      </c>
      <c r="F178" s="14">
        <v>41.32</v>
      </c>
      <c r="G178" s="14">
        <v>37.11</v>
      </c>
      <c r="H178" s="14">
        <v>32.9</v>
      </c>
      <c r="I178" s="14"/>
      <c r="J178" s="14">
        <v>41.83</v>
      </c>
      <c r="K178" s="14">
        <v>50.24</v>
      </c>
      <c r="L178" s="14">
        <v>63.87</v>
      </c>
      <c r="M178" s="54"/>
      <c r="N178" s="14">
        <v>20.683279132999999</v>
      </c>
      <c r="O178" s="31">
        <v>453.55145690000001</v>
      </c>
      <c r="P178" s="31" t="s">
        <v>16</v>
      </c>
      <c r="Q178" s="17" t="s">
        <v>13</v>
      </c>
      <c r="R178" s="38" t="s">
        <v>706</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251</v>
      </c>
      <c r="D179" s="16" t="s">
        <v>254</v>
      </c>
      <c r="E179" s="16">
        <v>5</v>
      </c>
      <c r="F179" s="15">
        <v>37.4</v>
      </c>
      <c r="G179" s="15">
        <v>33.76</v>
      </c>
      <c r="H179" s="15">
        <v>30.12</v>
      </c>
      <c r="I179" s="14"/>
      <c r="J179" s="15">
        <v>37.840000000000003</v>
      </c>
      <c r="K179" s="15">
        <v>45.11</v>
      </c>
      <c r="L179" s="15">
        <v>56.88</v>
      </c>
      <c r="M179" s="54"/>
      <c r="N179" s="15">
        <v>25.743570823999999</v>
      </c>
      <c r="O179" s="15">
        <v>1546.6821285999999</v>
      </c>
      <c r="P179" s="15" t="s">
        <v>16</v>
      </c>
      <c r="Q179" s="16" t="s">
        <v>13</v>
      </c>
      <c r="R179" s="37" t="s">
        <v>707</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255</v>
      </c>
      <c r="D180" s="17" t="s">
        <v>256</v>
      </c>
      <c r="E180" s="17">
        <v>0</v>
      </c>
      <c r="F180" s="14">
        <v>9.75</v>
      </c>
      <c r="G180" s="14">
        <v>8.36</v>
      </c>
      <c r="H180" s="14">
        <v>6.97</v>
      </c>
      <c r="I180" s="14"/>
      <c r="J180" s="14">
        <v>9.93</v>
      </c>
      <c r="K180" s="14">
        <v>12.7</v>
      </c>
      <c r="L180" s="14">
        <v>17.190000000000001</v>
      </c>
      <c r="M180" s="54"/>
      <c r="N180" s="14">
        <v>28.625786801</v>
      </c>
      <c r="O180" s="31">
        <v>25.143965094999999</v>
      </c>
      <c r="P180" s="31" t="s">
        <v>13</v>
      </c>
      <c r="Q180" s="17" t="s">
        <v>13</v>
      </c>
      <c r="R180" s="38" t="s">
        <v>708</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349</v>
      </c>
      <c r="D181" s="16" t="s">
        <v>257</v>
      </c>
      <c r="E181" s="16">
        <v>5</v>
      </c>
      <c r="F181" s="15">
        <v>51.36</v>
      </c>
      <c r="G181" s="15">
        <v>44.67</v>
      </c>
      <c r="H181" s="15">
        <v>37.99</v>
      </c>
      <c r="I181" s="14"/>
      <c r="J181" s="15">
        <v>52.53</v>
      </c>
      <c r="K181" s="15">
        <v>65.89</v>
      </c>
      <c r="L181" s="15">
        <v>87.51</v>
      </c>
      <c r="M181" s="54"/>
      <c r="N181" s="15">
        <v>17.488752359999999</v>
      </c>
      <c r="O181" s="15">
        <v>526.58633099999997</v>
      </c>
      <c r="P181" s="15" t="s">
        <v>16</v>
      </c>
      <c r="Q181" s="16" t="s">
        <v>13</v>
      </c>
      <c r="R181" s="37" t="s">
        <v>709</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375</v>
      </c>
      <c r="D182" s="17" t="s">
        <v>258</v>
      </c>
      <c r="E182" s="17">
        <v>4</v>
      </c>
      <c r="F182" s="14">
        <v>3.16</v>
      </c>
      <c r="G182" s="14">
        <v>2.77</v>
      </c>
      <c r="H182" s="14">
        <v>2.39</v>
      </c>
      <c r="I182" s="14"/>
      <c r="J182" s="14">
        <v>4.03</v>
      </c>
      <c r="K182" s="14">
        <v>4.79</v>
      </c>
      <c r="L182" s="14">
        <v>6.03</v>
      </c>
      <c r="M182" s="54"/>
      <c r="N182" s="14">
        <v>51.213894504000002</v>
      </c>
      <c r="O182" s="31">
        <v>7.7088105237999995</v>
      </c>
      <c r="P182" s="31" t="s">
        <v>13</v>
      </c>
      <c r="Q182" s="17" t="s">
        <v>16</v>
      </c>
      <c r="R182" s="38" t="s">
        <v>710</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359</v>
      </c>
      <c r="D183" s="16" t="s">
        <v>259</v>
      </c>
      <c r="E183" s="16">
        <v>3</v>
      </c>
      <c r="F183" s="15">
        <v>11.25</v>
      </c>
      <c r="G183" s="15">
        <v>9.51</v>
      </c>
      <c r="H183" s="15">
        <v>7.77</v>
      </c>
      <c r="I183" s="14"/>
      <c r="J183" s="15">
        <v>12.24</v>
      </c>
      <c r="K183" s="15">
        <v>15.71</v>
      </c>
      <c r="L183" s="15">
        <v>21.33</v>
      </c>
      <c r="M183" s="54"/>
      <c r="N183" s="15">
        <v>33.365409139</v>
      </c>
      <c r="O183" s="15">
        <v>13.341956952</v>
      </c>
      <c r="P183" s="15" t="s">
        <v>16</v>
      </c>
      <c r="Q183" s="16" t="s">
        <v>13</v>
      </c>
      <c r="R183" s="37" t="s">
        <v>711</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384</v>
      </c>
      <c r="D184" s="17" t="s">
        <v>260</v>
      </c>
      <c r="E184" s="17">
        <v>0</v>
      </c>
      <c r="F184" s="14">
        <v>8.0299999999999994</v>
      </c>
      <c r="G184" s="14">
        <v>5.46</v>
      </c>
      <c r="H184" s="14">
        <v>2.9</v>
      </c>
      <c r="I184" s="14"/>
      <c r="J184" s="14">
        <v>8.52</v>
      </c>
      <c r="K184" s="14">
        <v>13.64</v>
      </c>
      <c r="L184" s="14">
        <v>21.94</v>
      </c>
      <c r="M184" s="54"/>
      <c r="N184" s="14">
        <v>35.806903464000001</v>
      </c>
      <c r="O184" s="31">
        <v>27.758282048000002</v>
      </c>
      <c r="P184" s="31" t="s">
        <v>13</v>
      </c>
      <c r="Q184" s="17" t="s">
        <v>13</v>
      </c>
      <c r="R184" s="38" t="s">
        <v>712</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382</v>
      </c>
      <c r="D185" s="16" t="s">
        <v>261</v>
      </c>
      <c r="E185" s="16">
        <v>9</v>
      </c>
      <c r="F185" s="15">
        <v>51.5</v>
      </c>
      <c r="G185" s="15">
        <v>48.22</v>
      </c>
      <c r="H185" s="15">
        <v>44.94</v>
      </c>
      <c r="I185" s="14"/>
      <c r="J185" s="15">
        <v>55.18</v>
      </c>
      <c r="K185" s="15">
        <v>61.73</v>
      </c>
      <c r="L185" s="15">
        <v>72.34</v>
      </c>
      <c r="M185" s="54"/>
      <c r="N185" s="15">
        <v>70.622280270999994</v>
      </c>
      <c r="O185" s="15">
        <v>69.009612332999993</v>
      </c>
      <c r="P185" s="15" t="s">
        <v>16</v>
      </c>
      <c r="Q185" s="16" t="s">
        <v>16</v>
      </c>
      <c r="R185" s="37" t="s">
        <v>713</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352</v>
      </c>
      <c r="D186" s="17" t="s">
        <v>262</v>
      </c>
      <c r="E186" s="17">
        <v>4</v>
      </c>
      <c r="F186" s="14">
        <v>4.04</v>
      </c>
      <c r="G186" s="14">
        <v>3.57</v>
      </c>
      <c r="H186" s="14">
        <v>3.11</v>
      </c>
      <c r="I186" s="14"/>
      <c r="J186" s="14">
        <v>4.8</v>
      </c>
      <c r="K186" s="14">
        <v>5.72</v>
      </c>
      <c r="L186" s="14">
        <v>7.22</v>
      </c>
      <c r="M186" s="54"/>
      <c r="N186" s="14">
        <v>63.685940760000001</v>
      </c>
      <c r="O186" s="31">
        <v>4.5668306666999996</v>
      </c>
      <c r="P186" s="31" t="s">
        <v>13</v>
      </c>
      <c r="Q186" s="17" t="s">
        <v>16</v>
      </c>
      <c r="R186" s="38" t="s">
        <v>714</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377</v>
      </c>
      <c r="D187" s="16" t="s">
        <v>263</v>
      </c>
      <c r="E187" s="16">
        <v>2</v>
      </c>
      <c r="F187" s="15">
        <v>17.12</v>
      </c>
      <c r="G187" s="15">
        <v>15.61</v>
      </c>
      <c r="H187" s="15">
        <v>14.1</v>
      </c>
      <c r="I187" s="14"/>
      <c r="J187" s="15">
        <v>17.64</v>
      </c>
      <c r="K187" s="15">
        <v>20.65</v>
      </c>
      <c r="L187" s="15">
        <v>25.53</v>
      </c>
      <c r="M187" s="54"/>
      <c r="N187" s="15">
        <v>41.097148351999998</v>
      </c>
      <c r="O187" s="15">
        <v>7.9140291905</v>
      </c>
      <c r="P187" s="15" t="s">
        <v>13</v>
      </c>
      <c r="Q187" s="16" t="s">
        <v>13</v>
      </c>
      <c r="R187" s="37" t="s">
        <v>715</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484</v>
      </c>
      <c r="D188" s="17" t="s">
        <v>452</v>
      </c>
      <c r="E188" s="17">
        <v>5</v>
      </c>
      <c r="F188" s="14">
        <v>78.650000000000006</v>
      </c>
      <c r="G188" s="14">
        <v>60.98</v>
      </c>
      <c r="H188" s="14">
        <v>43.32</v>
      </c>
      <c r="I188" s="14"/>
      <c r="J188" s="14">
        <v>82.5</v>
      </c>
      <c r="K188" s="14">
        <v>117.82</v>
      </c>
      <c r="L188" s="14">
        <v>174.97</v>
      </c>
      <c r="M188" s="54"/>
      <c r="N188" s="14">
        <v>35.210944380999997</v>
      </c>
      <c r="O188" s="31">
        <v>3.3423540647999999</v>
      </c>
      <c r="P188" s="31" t="s">
        <v>16</v>
      </c>
      <c r="Q188" s="17" t="s">
        <v>13</v>
      </c>
      <c r="R188" s="38" t="s">
        <v>716</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383</v>
      </c>
      <c r="D189" s="16" t="s">
        <v>264</v>
      </c>
      <c r="E189" s="16">
        <v>6</v>
      </c>
      <c r="F189" s="15">
        <v>1.81</v>
      </c>
      <c r="G189" s="15">
        <v>1.45</v>
      </c>
      <c r="H189" s="15">
        <v>1.0900000000000001</v>
      </c>
      <c r="I189" s="14"/>
      <c r="J189" s="15">
        <v>2.64</v>
      </c>
      <c r="K189" s="15">
        <v>3.35</v>
      </c>
      <c r="L189" s="15">
        <v>4.5</v>
      </c>
      <c r="M189" s="54"/>
      <c r="N189" s="15">
        <v>63.274890573</v>
      </c>
      <c r="O189" s="15">
        <v>5.6259682857</v>
      </c>
      <c r="P189" s="15" t="s">
        <v>13</v>
      </c>
      <c r="Q189" s="16" t="s">
        <v>16</v>
      </c>
      <c r="R189" s="37" t="s">
        <v>717</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391</v>
      </c>
      <c r="D190" s="17" t="s">
        <v>265</v>
      </c>
      <c r="E190" s="17">
        <v>0</v>
      </c>
      <c r="F190" s="14">
        <v>1.28</v>
      </c>
      <c r="G190" s="14">
        <v>0.95</v>
      </c>
      <c r="H190" s="14">
        <v>0.63</v>
      </c>
      <c r="I190" s="14"/>
      <c r="J190" s="14">
        <v>1.35</v>
      </c>
      <c r="K190" s="14">
        <v>1.99</v>
      </c>
      <c r="L190" s="14">
        <v>3.03</v>
      </c>
      <c r="M190" s="54"/>
      <c r="N190" s="14">
        <v>41.577606797999998</v>
      </c>
      <c r="O190" s="31">
        <v>4.0479456190000001</v>
      </c>
      <c r="P190" s="31" t="s">
        <v>13</v>
      </c>
      <c r="Q190" s="17" t="s">
        <v>13</v>
      </c>
      <c r="R190" s="38" t="s">
        <v>718</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492</v>
      </c>
      <c r="D191" s="16" t="s">
        <v>266</v>
      </c>
      <c r="E191" s="16">
        <v>0</v>
      </c>
      <c r="F191" s="15">
        <v>16.559999999999999</v>
      </c>
      <c r="G191" s="15">
        <v>13.58</v>
      </c>
      <c r="H191" s="15">
        <v>10.6</v>
      </c>
      <c r="I191" s="14"/>
      <c r="J191" s="15">
        <v>17.05</v>
      </c>
      <c r="K191" s="15">
        <v>23</v>
      </c>
      <c r="L191" s="15">
        <v>32.619999999999997</v>
      </c>
      <c r="M191" s="54"/>
      <c r="N191" s="15">
        <v>36.743194312</v>
      </c>
      <c r="O191" s="15">
        <v>180.67716609999999</v>
      </c>
      <c r="P191" s="15" t="s">
        <v>13</v>
      </c>
      <c r="Q191" s="16" t="s">
        <v>13</v>
      </c>
      <c r="R191" s="37" t="s">
        <v>719</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267</v>
      </c>
      <c r="E192" s="17">
        <v>3</v>
      </c>
      <c r="F192" s="14">
        <v>0.38</v>
      </c>
      <c r="G192" s="14">
        <v>0.26</v>
      </c>
      <c r="H192" s="14">
        <v>0.14000000000000001</v>
      </c>
      <c r="I192" s="14"/>
      <c r="J192" s="14">
        <v>0.41</v>
      </c>
      <c r="K192" s="14">
        <v>0.64</v>
      </c>
      <c r="L192" s="14">
        <v>1.02</v>
      </c>
      <c r="M192" s="54"/>
      <c r="N192" s="14">
        <v>44.432960995000002</v>
      </c>
      <c r="O192" s="31">
        <v>7.3803890475999996</v>
      </c>
      <c r="P192" s="31" t="s">
        <v>13</v>
      </c>
      <c r="Q192" s="17" t="s">
        <v>13</v>
      </c>
      <c r="R192" s="38" t="s">
        <v>720</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721</v>
      </c>
      <c r="D193" s="16" t="s">
        <v>268</v>
      </c>
      <c r="E193" s="16">
        <v>3</v>
      </c>
      <c r="F193" s="15">
        <v>4.4000000000000004</v>
      </c>
      <c r="G193" s="15">
        <v>3.55</v>
      </c>
      <c r="H193" s="15">
        <v>2.71</v>
      </c>
      <c r="I193" s="14"/>
      <c r="J193" s="15">
        <v>4.63</v>
      </c>
      <c r="K193" s="15">
        <v>6.31</v>
      </c>
      <c r="L193" s="15">
        <v>9.0399999999999991</v>
      </c>
      <c r="M193" s="54"/>
      <c r="N193" s="15">
        <v>43.623218178999998</v>
      </c>
      <c r="O193" s="15">
        <v>15.776025333</v>
      </c>
      <c r="P193" s="15" t="s">
        <v>13</v>
      </c>
      <c r="Q193" s="16" t="s">
        <v>13</v>
      </c>
      <c r="R193" s="37" t="s">
        <v>722</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453</v>
      </c>
      <c r="D194" s="17" t="s">
        <v>454</v>
      </c>
      <c r="E194" s="17">
        <v>0</v>
      </c>
      <c r="F194" s="14">
        <v>0.45</v>
      </c>
      <c r="G194" s="14">
        <v>-0.05</v>
      </c>
      <c r="H194" s="14">
        <v>-0.56000000000000005</v>
      </c>
      <c r="I194" s="14"/>
      <c r="J194" s="14">
        <v>0.48</v>
      </c>
      <c r="K194" s="14">
        <v>1.49</v>
      </c>
      <c r="L194" s="14">
        <v>3.13</v>
      </c>
      <c r="M194" s="54"/>
      <c r="N194" s="14">
        <v>37.376911769000003</v>
      </c>
      <c r="O194" s="31">
        <v>2.4946264286000002</v>
      </c>
      <c r="P194" s="31" t="s">
        <v>13</v>
      </c>
      <c r="Q194" s="17" t="s">
        <v>13</v>
      </c>
      <c r="R194" s="38" t="s">
        <v>723</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480</v>
      </c>
      <c r="D195" s="16" t="s">
        <v>269</v>
      </c>
      <c r="E195" s="16">
        <v>6</v>
      </c>
      <c r="F195" s="15">
        <v>34</v>
      </c>
      <c r="G195" s="15">
        <v>30.6</v>
      </c>
      <c r="H195" s="15">
        <v>27.2</v>
      </c>
      <c r="I195" s="14"/>
      <c r="J195" s="15">
        <v>43.15</v>
      </c>
      <c r="K195" s="15">
        <v>49.94</v>
      </c>
      <c r="L195" s="15">
        <v>60.93</v>
      </c>
      <c r="M195" s="54"/>
      <c r="N195" s="15">
        <v>65.179563290999994</v>
      </c>
      <c r="O195" s="15">
        <v>244.69457852000002</v>
      </c>
      <c r="P195" s="15" t="s">
        <v>13</v>
      </c>
      <c r="Q195" s="16" t="s">
        <v>16</v>
      </c>
      <c r="R195" s="37" t="s">
        <v>724</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351</v>
      </c>
      <c r="D196" s="17" t="s">
        <v>270</v>
      </c>
      <c r="E196" s="17">
        <v>7</v>
      </c>
      <c r="F196" s="14">
        <v>8.8699999999999992</v>
      </c>
      <c r="G196" s="14">
        <v>7.96</v>
      </c>
      <c r="H196" s="14">
        <v>7.06</v>
      </c>
      <c r="I196" s="14"/>
      <c r="J196" s="14">
        <v>10.84</v>
      </c>
      <c r="K196" s="14">
        <v>12.64</v>
      </c>
      <c r="L196" s="14">
        <v>15.57</v>
      </c>
      <c r="M196" s="54"/>
      <c r="N196" s="14">
        <v>54.184602871000003</v>
      </c>
      <c r="O196" s="31">
        <v>10.736153190000001</v>
      </c>
      <c r="P196" s="31" t="s">
        <v>16</v>
      </c>
      <c r="Q196" s="17" t="s">
        <v>16</v>
      </c>
      <c r="R196" s="38" t="s">
        <v>725</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354</v>
      </c>
      <c r="D197" s="16" t="s">
        <v>271</v>
      </c>
      <c r="E197" s="16">
        <v>1</v>
      </c>
      <c r="F197" s="15">
        <v>12.94</v>
      </c>
      <c r="G197" s="15">
        <v>11.36</v>
      </c>
      <c r="H197" s="15">
        <v>9.7799999999999994</v>
      </c>
      <c r="I197" s="14"/>
      <c r="J197" s="15">
        <v>13.33</v>
      </c>
      <c r="K197" s="15">
        <v>16.48</v>
      </c>
      <c r="L197" s="15">
        <v>21.59</v>
      </c>
      <c r="M197" s="54"/>
      <c r="N197" s="15">
        <v>45.963810315000003</v>
      </c>
      <c r="O197" s="15">
        <v>164.21619276000001</v>
      </c>
      <c r="P197" s="15" t="s">
        <v>13</v>
      </c>
      <c r="Q197" s="16" t="s">
        <v>13</v>
      </c>
      <c r="R197" s="37" t="s">
        <v>726</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272</v>
      </c>
      <c r="D198" s="17" t="s">
        <v>273</v>
      </c>
      <c r="E198" s="17">
        <v>9</v>
      </c>
      <c r="F198" s="14">
        <v>28.97</v>
      </c>
      <c r="G198" s="14">
        <v>26.31</v>
      </c>
      <c r="H198" s="14">
        <v>23.65</v>
      </c>
      <c r="I198" s="14"/>
      <c r="J198" s="14">
        <v>35.31</v>
      </c>
      <c r="K198" s="14">
        <v>40.619999999999997</v>
      </c>
      <c r="L198" s="14">
        <v>49.23</v>
      </c>
      <c r="M198" s="54"/>
      <c r="N198" s="14">
        <v>73.563518044999995</v>
      </c>
      <c r="O198" s="31">
        <v>449.90493881000003</v>
      </c>
      <c r="P198" s="31" t="s">
        <v>16</v>
      </c>
      <c r="Q198" s="17" t="s">
        <v>16</v>
      </c>
      <c r="R198" s="38" t="s">
        <v>727</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274</v>
      </c>
      <c r="D199" s="16" t="s">
        <v>275</v>
      </c>
      <c r="E199" s="16">
        <v>3</v>
      </c>
      <c r="F199" s="15">
        <v>7.05</v>
      </c>
      <c r="G199" s="15">
        <v>6.43</v>
      </c>
      <c r="H199" s="15">
        <v>5.82</v>
      </c>
      <c r="I199" s="14"/>
      <c r="J199" s="15">
        <v>7.34</v>
      </c>
      <c r="K199" s="15">
        <v>8.56</v>
      </c>
      <c r="L199" s="15">
        <v>10.55</v>
      </c>
      <c r="M199" s="54"/>
      <c r="N199" s="15">
        <v>48.237584146000003</v>
      </c>
      <c r="O199" s="15">
        <v>7.9846328094999999</v>
      </c>
      <c r="P199" s="15" t="s">
        <v>13</v>
      </c>
      <c r="Q199" s="16" t="s">
        <v>13</v>
      </c>
      <c r="R199" s="37" t="s">
        <v>728</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274</v>
      </c>
      <c r="D200" s="17" t="s">
        <v>276</v>
      </c>
      <c r="E200" s="17">
        <v>2</v>
      </c>
      <c r="F200" s="14">
        <v>36.46</v>
      </c>
      <c r="G200" s="14">
        <v>32.9</v>
      </c>
      <c r="H200" s="14">
        <v>29.35</v>
      </c>
      <c r="I200" s="14"/>
      <c r="J200" s="14">
        <v>38.07</v>
      </c>
      <c r="K200" s="14">
        <v>45.17</v>
      </c>
      <c r="L200" s="14">
        <v>56.66</v>
      </c>
      <c r="M200" s="54"/>
      <c r="N200" s="14">
        <v>45.966369878999998</v>
      </c>
      <c r="O200" s="31">
        <v>56.689365238000001</v>
      </c>
      <c r="P200" s="31" t="s">
        <v>13</v>
      </c>
      <c r="Q200" s="17" t="s">
        <v>13</v>
      </c>
      <c r="R200" s="38" t="s">
        <v>729</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277</v>
      </c>
      <c r="D201" s="16" t="s">
        <v>518</v>
      </c>
      <c r="E201" s="16">
        <v>2</v>
      </c>
      <c r="F201" s="15">
        <v>12.61</v>
      </c>
      <c r="G201" s="15">
        <v>11.13</v>
      </c>
      <c r="H201" s="15">
        <v>9.66</v>
      </c>
      <c r="I201" s="14"/>
      <c r="J201" s="15">
        <v>12.92</v>
      </c>
      <c r="K201" s="15">
        <v>15.86</v>
      </c>
      <c r="L201" s="15">
        <v>20.63</v>
      </c>
      <c r="M201" s="54"/>
      <c r="N201" s="15">
        <v>49.244200515999999</v>
      </c>
      <c r="O201" s="15">
        <v>1.1153975238</v>
      </c>
      <c r="P201" s="15" t="s">
        <v>13</v>
      </c>
      <c r="Q201" s="16" t="s">
        <v>13</v>
      </c>
      <c r="R201" s="37" t="s">
        <v>730</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277</v>
      </c>
      <c r="D202" s="17" t="s">
        <v>397</v>
      </c>
      <c r="E202" s="17">
        <v>0</v>
      </c>
      <c r="F202" s="14">
        <v>13.78</v>
      </c>
      <c r="G202" s="14">
        <v>12.69</v>
      </c>
      <c r="H202" s="14">
        <v>11.6</v>
      </c>
      <c r="I202" s="14"/>
      <c r="J202" s="14">
        <v>14.03</v>
      </c>
      <c r="K202" s="14">
        <v>16.2</v>
      </c>
      <c r="L202" s="14">
        <v>19.71</v>
      </c>
      <c r="M202" s="54"/>
      <c r="N202" s="14">
        <v>43.100487923000003</v>
      </c>
      <c r="O202" s="31">
        <v>1.6122494761999999</v>
      </c>
      <c r="P202" s="31" t="s">
        <v>13</v>
      </c>
      <c r="Q202" s="17" t="s">
        <v>13</v>
      </c>
      <c r="R202" s="38" t="s">
        <v>731</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277</v>
      </c>
      <c r="D203" s="16" t="s">
        <v>278</v>
      </c>
      <c r="E203" s="16">
        <v>0</v>
      </c>
      <c r="F203" s="15">
        <v>26.38</v>
      </c>
      <c r="G203" s="15">
        <v>23.8</v>
      </c>
      <c r="H203" s="15">
        <v>21.22</v>
      </c>
      <c r="I203" s="14"/>
      <c r="J203" s="15">
        <v>26.91</v>
      </c>
      <c r="K203" s="15">
        <v>32.06</v>
      </c>
      <c r="L203" s="15">
        <v>40.409999999999997</v>
      </c>
      <c r="M203" s="54"/>
      <c r="N203" s="15">
        <v>44.96979194</v>
      </c>
      <c r="O203" s="15">
        <v>84.454442475999997</v>
      </c>
      <c r="P203" s="15" t="s">
        <v>13</v>
      </c>
      <c r="Q203" s="16" t="s">
        <v>13</v>
      </c>
      <c r="R203" s="37" t="s">
        <v>732</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279</v>
      </c>
      <c r="D204" s="17" t="s">
        <v>280</v>
      </c>
      <c r="E204" s="17">
        <v>7</v>
      </c>
      <c r="F204" s="14">
        <v>15.51</v>
      </c>
      <c r="G204" s="14">
        <v>13.25</v>
      </c>
      <c r="H204" s="14">
        <v>11</v>
      </c>
      <c r="I204" s="14"/>
      <c r="J204" s="14">
        <v>21.7</v>
      </c>
      <c r="K204" s="14">
        <v>26.2</v>
      </c>
      <c r="L204" s="14">
        <v>33.49</v>
      </c>
      <c r="M204" s="54"/>
      <c r="N204" s="14">
        <v>57.359215482000003</v>
      </c>
      <c r="O204" s="31">
        <v>31.714527905000001</v>
      </c>
      <c r="P204" s="31" t="s">
        <v>13</v>
      </c>
      <c r="Q204" s="17" t="s">
        <v>16</v>
      </c>
      <c r="R204" s="38" t="s">
        <v>733</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485</v>
      </c>
      <c r="D205" s="16" t="s">
        <v>486</v>
      </c>
      <c r="E205" s="16">
        <v>4</v>
      </c>
      <c r="F205" s="15">
        <v>4.74</v>
      </c>
      <c r="G205" s="15">
        <v>4.45</v>
      </c>
      <c r="H205" s="15">
        <v>4.17</v>
      </c>
      <c r="I205" s="14"/>
      <c r="J205" s="15">
        <v>5.56</v>
      </c>
      <c r="K205" s="15">
        <v>6.12</v>
      </c>
      <c r="L205" s="15">
        <v>7.04</v>
      </c>
      <c r="M205" s="54"/>
      <c r="N205" s="15">
        <v>49.887202510000002</v>
      </c>
      <c r="O205" s="15">
        <v>1.9256668571</v>
      </c>
      <c r="P205" s="15" t="s">
        <v>13</v>
      </c>
      <c r="Q205" s="16" t="s">
        <v>16</v>
      </c>
      <c r="R205" s="37" t="s">
        <v>734</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455</v>
      </c>
      <c r="D206" s="17" t="s">
        <v>456</v>
      </c>
      <c r="E206" s="17">
        <v>4</v>
      </c>
      <c r="F206" s="14">
        <v>4618.74</v>
      </c>
      <c r="G206" s="14">
        <v>3344.03</v>
      </c>
      <c r="H206" s="14">
        <v>2069.3200000000002</v>
      </c>
      <c r="I206" s="14"/>
      <c r="J206" s="14">
        <v>4850</v>
      </c>
      <c r="K206" s="14">
        <v>7399.41</v>
      </c>
      <c r="L206" s="14">
        <v>11524.68</v>
      </c>
      <c r="M206" s="54"/>
      <c r="N206" s="14">
        <v>45.817360667999999</v>
      </c>
      <c r="O206" s="31">
        <v>3.0341723790000001</v>
      </c>
      <c r="P206" s="31" t="s">
        <v>16</v>
      </c>
      <c r="Q206" s="17" t="s">
        <v>13</v>
      </c>
      <c r="R206" s="38" t="s">
        <v>735</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281</v>
      </c>
      <c r="D207" s="16" t="s">
        <v>282</v>
      </c>
      <c r="E207" s="16">
        <v>9</v>
      </c>
      <c r="F207" s="15">
        <v>10.99</v>
      </c>
      <c r="G207" s="15">
        <v>9.5500000000000007</v>
      </c>
      <c r="H207" s="15">
        <v>8.1199999999999992</v>
      </c>
      <c r="I207" s="14"/>
      <c r="J207" s="15">
        <v>14.14</v>
      </c>
      <c r="K207" s="15">
        <v>17</v>
      </c>
      <c r="L207" s="15">
        <v>21.62</v>
      </c>
      <c r="M207" s="54"/>
      <c r="N207" s="15">
        <v>66.519940817999995</v>
      </c>
      <c r="O207" s="15">
        <v>7.8663994285999994</v>
      </c>
      <c r="P207" s="15" t="s">
        <v>16</v>
      </c>
      <c r="Q207" s="16" t="s">
        <v>16</v>
      </c>
      <c r="R207" s="37" t="s">
        <v>736</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737</v>
      </c>
      <c r="D208" s="17" t="s">
        <v>738</v>
      </c>
      <c r="E208" s="17">
        <v>5</v>
      </c>
      <c r="F208" s="14">
        <v>10.62</v>
      </c>
      <c r="G208" s="14">
        <v>8.81</v>
      </c>
      <c r="H208" s="14">
        <v>7</v>
      </c>
      <c r="I208" s="14"/>
      <c r="J208" s="14">
        <v>14.03</v>
      </c>
      <c r="K208" s="14">
        <v>17.64</v>
      </c>
      <c r="L208" s="14">
        <v>23.49</v>
      </c>
      <c r="M208" s="54"/>
      <c r="N208" s="14">
        <v>57.293077062000002</v>
      </c>
      <c r="O208" s="31">
        <v>1.5555703799999998</v>
      </c>
      <c r="P208" s="31" t="s">
        <v>13</v>
      </c>
      <c r="Q208" s="17" t="s">
        <v>16</v>
      </c>
      <c r="R208" s="38" t="s">
        <v>739</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283</v>
      </c>
      <c r="D209" s="16" t="s">
        <v>284</v>
      </c>
      <c r="E209" s="16">
        <v>0</v>
      </c>
      <c r="F209" s="15">
        <v>4.49</v>
      </c>
      <c r="G209" s="15">
        <v>3.17</v>
      </c>
      <c r="H209" s="15">
        <v>1.86</v>
      </c>
      <c r="I209" s="14"/>
      <c r="J209" s="15">
        <v>4.7</v>
      </c>
      <c r="K209" s="15">
        <v>7.32</v>
      </c>
      <c r="L209" s="15">
        <v>11.56</v>
      </c>
      <c r="M209" s="54"/>
      <c r="N209" s="15">
        <v>18.920296938</v>
      </c>
      <c r="O209" s="15">
        <v>107.09435738000001</v>
      </c>
      <c r="P209" s="15" t="s">
        <v>13</v>
      </c>
      <c r="Q209" s="16" t="s">
        <v>13</v>
      </c>
      <c r="R209" s="37" t="s">
        <v>740</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285</v>
      </c>
      <c r="D210" s="17" t="s">
        <v>286</v>
      </c>
      <c r="E210" s="17">
        <v>0</v>
      </c>
      <c r="F210" s="14">
        <v>7.6</v>
      </c>
      <c r="G210" s="14">
        <v>5.89</v>
      </c>
      <c r="H210" s="14">
        <v>4.18</v>
      </c>
      <c r="I210" s="14"/>
      <c r="J210" s="14">
        <v>7.83</v>
      </c>
      <c r="K210" s="14">
        <v>11.24</v>
      </c>
      <c r="L210" s="14">
        <v>16.77</v>
      </c>
      <c r="M210" s="54"/>
      <c r="N210" s="14">
        <v>40.413800518999999</v>
      </c>
      <c r="O210" s="31">
        <v>20.274752618999997</v>
      </c>
      <c r="P210" s="31" t="s">
        <v>13</v>
      </c>
      <c r="Q210" s="17" t="s">
        <v>13</v>
      </c>
      <c r="R210" s="38" t="s">
        <v>741</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457</v>
      </c>
      <c r="D211" s="16" t="s">
        <v>287</v>
      </c>
      <c r="E211" s="16">
        <v>0</v>
      </c>
      <c r="F211" s="15">
        <v>12.58</v>
      </c>
      <c r="G211" s="15">
        <v>10.44</v>
      </c>
      <c r="H211" s="15">
        <v>8.31</v>
      </c>
      <c r="I211" s="14"/>
      <c r="J211" s="15">
        <v>13.01</v>
      </c>
      <c r="K211" s="15">
        <v>17.27</v>
      </c>
      <c r="L211" s="15">
        <v>24.17</v>
      </c>
      <c r="M211" s="54"/>
      <c r="N211" s="15">
        <v>10.237567005000001</v>
      </c>
      <c r="O211" s="15">
        <v>51.426701000000001</v>
      </c>
      <c r="P211" s="15" t="s">
        <v>13</v>
      </c>
      <c r="Q211" s="16" t="s">
        <v>13</v>
      </c>
      <c r="R211" s="37" t="s">
        <v>742</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288</v>
      </c>
      <c r="D212" s="17" t="s">
        <v>289</v>
      </c>
      <c r="E212" s="17">
        <v>7</v>
      </c>
      <c r="F212" s="14">
        <v>19.38</v>
      </c>
      <c r="G212" s="14">
        <v>18.02</v>
      </c>
      <c r="H212" s="14">
        <v>16.66</v>
      </c>
      <c r="I212" s="14"/>
      <c r="J212" s="14">
        <v>20.95</v>
      </c>
      <c r="K212" s="14">
        <v>23.66</v>
      </c>
      <c r="L212" s="14">
        <v>28.05</v>
      </c>
      <c r="M212" s="54"/>
      <c r="N212" s="14">
        <v>71.545163692000003</v>
      </c>
      <c r="O212" s="31">
        <v>99.969253667000004</v>
      </c>
      <c r="P212" s="31" t="s">
        <v>13</v>
      </c>
      <c r="Q212" s="17" t="s">
        <v>16</v>
      </c>
      <c r="R212" s="38" t="s">
        <v>743</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519</v>
      </c>
      <c r="D213" s="16" t="s">
        <v>520</v>
      </c>
      <c r="E213" s="16">
        <v>10</v>
      </c>
      <c r="F213" s="15">
        <v>33.04</v>
      </c>
      <c r="G213" s="15">
        <v>26.54</v>
      </c>
      <c r="H213" s="15">
        <v>20.05</v>
      </c>
      <c r="I213" s="14"/>
      <c r="J213" s="15">
        <v>35.89</v>
      </c>
      <c r="K213" s="15">
        <v>48.87</v>
      </c>
      <c r="L213" s="15">
        <v>69.88</v>
      </c>
      <c r="M213" s="54"/>
      <c r="N213" s="15">
        <v>71.812364068999997</v>
      </c>
      <c r="O213" s="15">
        <v>1.5910547176000001</v>
      </c>
      <c r="P213" s="15" t="s">
        <v>16</v>
      </c>
      <c r="Q213" s="16" t="s">
        <v>16</v>
      </c>
      <c r="R213" s="37" t="s">
        <v>744</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458</v>
      </c>
      <c r="D214" s="17" t="s">
        <v>459</v>
      </c>
      <c r="E214" s="17">
        <v>6</v>
      </c>
      <c r="F214" s="14">
        <v>55.5</v>
      </c>
      <c r="G214" s="14">
        <v>45.7</v>
      </c>
      <c r="H214" s="14">
        <v>35.9</v>
      </c>
      <c r="I214" s="14"/>
      <c r="J214" s="14">
        <v>79.27</v>
      </c>
      <c r="K214" s="14">
        <v>98.86</v>
      </c>
      <c r="L214" s="14">
        <v>130.56</v>
      </c>
      <c r="M214" s="54"/>
      <c r="N214" s="14">
        <v>57.987713053999997</v>
      </c>
      <c r="O214" s="31">
        <v>7.0864671533000001</v>
      </c>
      <c r="P214" s="31" t="s">
        <v>13</v>
      </c>
      <c r="Q214" s="17" t="s">
        <v>16</v>
      </c>
      <c r="R214" s="38" t="s">
        <v>745</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369</v>
      </c>
      <c r="D215" s="16" t="s">
        <v>290</v>
      </c>
      <c r="E215" s="16">
        <v>3</v>
      </c>
      <c r="F215" s="15">
        <v>6.41</v>
      </c>
      <c r="G215" s="15">
        <v>4.0199999999999996</v>
      </c>
      <c r="H215" s="15">
        <v>1.63</v>
      </c>
      <c r="I215" s="14"/>
      <c r="J215" s="15">
        <v>7.31</v>
      </c>
      <c r="K215" s="15">
        <v>12.08</v>
      </c>
      <c r="L215" s="15">
        <v>19.8</v>
      </c>
      <c r="M215" s="54"/>
      <c r="N215" s="15">
        <v>38.265675463999997</v>
      </c>
      <c r="O215" s="15">
        <v>26.776212279999999</v>
      </c>
      <c r="P215" s="15" t="s">
        <v>13</v>
      </c>
      <c r="Q215" s="16" t="s">
        <v>13</v>
      </c>
      <c r="R215" s="37" t="s">
        <v>746</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291</v>
      </c>
      <c r="D216" s="17" t="s">
        <v>292</v>
      </c>
      <c r="E216" s="17">
        <v>2</v>
      </c>
      <c r="F216" s="14">
        <v>39.43</v>
      </c>
      <c r="G216" s="14">
        <v>33.1</v>
      </c>
      <c r="H216" s="14">
        <v>26.77</v>
      </c>
      <c r="I216" s="14"/>
      <c r="J216" s="14">
        <v>40.75</v>
      </c>
      <c r="K216" s="14">
        <v>53.4</v>
      </c>
      <c r="L216" s="14">
        <v>73.87</v>
      </c>
      <c r="M216" s="54"/>
      <c r="N216" s="14">
        <v>41.411618642999997</v>
      </c>
      <c r="O216" s="31">
        <v>257.77176757000001</v>
      </c>
      <c r="P216" s="31" t="s">
        <v>13</v>
      </c>
      <c r="Q216" s="17" t="s">
        <v>13</v>
      </c>
      <c r="R216" s="38" t="s">
        <v>747</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521</v>
      </c>
      <c r="D217" s="16" t="s">
        <v>522</v>
      </c>
      <c r="E217" s="16">
        <v>6</v>
      </c>
      <c r="F217" s="15">
        <v>4.1500000000000004</v>
      </c>
      <c r="G217" s="15">
        <v>3.71</v>
      </c>
      <c r="H217" s="15">
        <v>3.27</v>
      </c>
      <c r="I217" s="14"/>
      <c r="J217" s="15">
        <v>4.87</v>
      </c>
      <c r="K217" s="15">
        <v>5.74</v>
      </c>
      <c r="L217" s="15">
        <v>7.16</v>
      </c>
      <c r="M217" s="54"/>
      <c r="N217" s="15">
        <v>70.659238743000003</v>
      </c>
      <c r="O217" s="15">
        <v>1.8520741905</v>
      </c>
      <c r="P217" s="15" t="s">
        <v>13</v>
      </c>
      <c r="Q217" s="16" t="s">
        <v>16</v>
      </c>
      <c r="R217" s="37" t="s">
        <v>748</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293</v>
      </c>
      <c r="D218" s="17" t="s">
        <v>749</v>
      </c>
      <c r="E218" s="17">
        <v>4</v>
      </c>
      <c r="F218" s="14">
        <v>13.02</v>
      </c>
      <c r="G218" s="14">
        <v>12.4</v>
      </c>
      <c r="H218" s="14">
        <v>11.78</v>
      </c>
      <c r="I218" s="14"/>
      <c r="J218" s="14">
        <v>13.24</v>
      </c>
      <c r="K218" s="14">
        <v>14.47</v>
      </c>
      <c r="L218" s="14">
        <v>16.48</v>
      </c>
      <c r="M218" s="54"/>
      <c r="N218" s="14">
        <v>48.025613466999999</v>
      </c>
      <c r="O218" s="31">
        <v>1.2037516666999999</v>
      </c>
      <c r="P218" s="31" t="s">
        <v>16</v>
      </c>
      <c r="Q218" s="17" t="s">
        <v>13</v>
      </c>
      <c r="R218" s="38" t="s">
        <v>750</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293</v>
      </c>
      <c r="D219" s="16" t="s">
        <v>294</v>
      </c>
      <c r="E219" s="16">
        <v>7</v>
      </c>
      <c r="F219" s="15">
        <v>13.21</v>
      </c>
      <c r="G219" s="15">
        <v>12.52</v>
      </c>
      <c r="H219" s="15">
        <v>11.83</v>
      </c>
      <c r="I219" s="14"/>
      <c r="J219" s="15">
        <v>14.95</v>
      </c>
      <c r="K219" s="15">
        <v>16.32</v>
      </c>
      <c r="L219" s="15">
        <v>18.53</v>
      </c>
      <c r="M219" s="54"/>
      <c r="N219" s="15">
        <v>53.515375691999999</v>
      </c>
      <c r="O219" s="15">
        <v>1.9364308094999998</v>
      </c>
      <c r="P219" s="15" t="s">
        <v>16</v>
      </c>
      <c r="Q219" s="16" t="s">
        <v>16</v>
      </c>
      <c r="R219" s="37" t="s">
        <v>751</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293</v>
      </c>
      <c r="D220" s="17" t="s">
        <v>295</v>
      </c>
      <c r="E220" s="17">
        <v>10</v>
      </c>
      <c r="F220" s="14">
        <v>39.33</v>
      </c>
      <c r="G220" s="14">
        <v>37.29</v>
      </c>
      <c r="H220" s="14">
        <v>35.26</v>
      </c>
      <c r="I220" s="14"/>
      <c r="J220" s="14">
        <v>44.49</v>
      </c>
      <c r="K220" s="14">
        <v>48.55</v>
      </c>
      <c r="L220" s="14">
        <v>55.13</v>
      </c>
      <c r="M220" s="54"/>
      <c r="N220" s="14">
        <v>54.977208884</v>
      </c>
      <c r="O220" s="31">
        <v>55.692805</v>
      </c>
      <c r="P220" s="31" t="s">
        <v>16</v>
      </c>
      <c r="Q220" s="17" t="s">
        <v>16</v>
      </c>
      <c r="R220" s="38" t="s">
        <v>752</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296</v>
      </c>
      <c r="D221" s="16" t="s">
        <v>297</v>
      </c>
      <c r="E221" s="16">
        <v>7</v>
      </c>
      <c r="F221" s="15">
        <v>288.3</v>
      </c>
      <c r="G221" s="15">
        <v>256.76</v>
      </c>
      <c r="H221" s="15">
        <v>225.22</v>
      </c>
      <c r="I221" s="14"/>
      <c r="J221" s="15">
        <v>308.02999999999997</v>
      </c>
      <c r="K221" s="15">
        <v>371.1</v>
      </c>
      <c r="L221" s="15">
        <v>473.17</v>
      </c>
      <c r="M221" s="54"/>
      <c r="N221" s="15">
        <v>53.262015685999998</v>
      </c>
      <c r="O221" s="15">
        <v>24.875704634999998</v>
      </c>
      <c r="P221" s="15" t="s">
        <v>16</v>
      </c>
      <c r="Q221" s="16" t="s">
        <v>16</v>
      </c>
      <c r="R221" s="37" t="s">
        <v>753</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523</v>
      </c>
      <c r="D222" s="17" t="s">
        <v>524</v>
      </c>
      <c r="E222" s="17">
        <v>4</v>
      </c>
      <c r="F222" s="14">
        <v>4.88</v>
      </c>
      <c r="G222" s="14">
        <v>4.26</v>
      </c>
      <c r="H222" s="14">
        <v>3.64</v>
      </c>
      <c r="I222" s="14"/>
      <c r="J222" s="14">
        <v>6.06</v>
      </c>
      <c r="K222" s="14">
        <v>7.29</v>
      </c>
      <c r="L222" s="14">
        <v>9.3000000000000007</v>
      </c>
      <c r="M222" s="54"/>
      <c r="N222" s="14">
        <v>61.665346546000002</v>
      </c>
      <c r="O222" s="31">
        <v>1.9900463810000002</v>
      </c>
      <c r="P222" s="31" t="s">
        <v>13</v>
      </c>
      <c r="Q222" s="17" t="s">
        <v>16</v>
      </c>
      <c r="R222" s="38" t="s">
        <v>754</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298</v>
      </c>
      <c r="D223" s="16" t="s">
        <v>299</v>
      </c>
      <c r="E223" s="16">
        <v>2</v>
      </c>
      <c r="F223" s="15">
        <v>29.46</v>
      </c>
      <c r="G223" s="15">
        <v>25.36</v>
      </c>
      <c r="H223" s="15">
        <v>21.27</v>
      </c>
      <c r="I223" s="14"/>
      <c r="J223" s="15">
        <v>30.33</v>
      </c>
      <c r="K223" s="15">
        <v>38.51</v>
      </c>
      <c r="L223" s="15">
        <v>51.76</v>
      </c>
      <c r="M223" s="54"/>
      <c r="N223" s="15">
        <v>48.258337331</v>
      </c>
      <c r="O223" s="15">
        <v>4.8463148094999999</v>
      </c>
      <c r="P223" s="15" t="s">
        <v>13</v>
      </c>
      <c r="Q223" s="16" t="s">
        <v>13</v>
      </c>
      <c r="R223" s="37" t="s">
        <v>755</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300</v>
      </c>
      <c r="D224" s="17" t="s">
        <v>301</v>
      </c>
      <c r="E224" s="17">
        <v>4</v>
      </c>
      <c r="F224" s="14">
        <v>33.47</v>
      </c>
      <c r="G224" s="14">
        <v>30.6</v>
      </c>
      <c r="H224" s="14">
        <v>27.73</v>
      </c>
      <c r="I224" s="14"/>
      <c r="J224" s="14">
        <v>41.4</v>
      </c>
      <c r="K224" s="14">
        <v>47.13</v>
      </c>
      <c r="L224" s="14">
        <v>56.4</v>
      </c>
      <c r="M224" s="54"/>
      <c r="N224" s="14">
        <v>49.295668396000003</v>
      </c>
      <c r="O224" s="31">
        <v>171.55750924</v>
      </c>
      <c r="P224" s="31" t="s">
        <v>13</v>
      </c>
      <c r="Q224" s="17" t="s">
        <v>16</v>
      </c>
      <c r="R224" s="38" t="s">
        <v>756</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302</v>
      </c>
      <c r="D225" s="16" t="s">
        <v>303</v>
      </c>
      <c r="E225" s="16">
        <v>10</v>
      </c>
      <c r="F225" s="15">
        <v>35.619999999999997</v>
      </c>
      <c r="G225" s="15">
        <v>32.36</v>
      </c>
      <c r="H225" s="15">
        <v>29.1</v>
      </c>
      <c r="I225" s="14"/>
      <c r="J225" s="15">
        <v>37.47</v>
      </c>
      <c r="K225" s="15">
        <v>43.98</v>
      </c>
      <c r="L225" s="15">
        <v>54.52</v>
      </c>
      <c r="M225" s="54"/>
      <c r="N225" s="15">
        <v>76.221116987000002</v>
      </c>
      <c r="O225" s="15">
        <v>90.664016238000002</v>
      </c>
      <c r="P225" s="15" t="s">
        <v>16</v>
      </c>
      <c r="Q225" s="16" t="s">
        <v>16</v>
      </c>
      <c r="R225" s="37" t="s">
        <v>757</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304</v>
      </c>
      <c r="D226" s="17" t="s">
        <v>305</v>
      </c>
      <c r="E226" s="17">
        <v>9</v>
      </c>
      <c r="F226" s="14">
        <v>67.86</v>
      </c>
      <c r="G226" s="14">
        <v>62.63</v>
      </c>
      <c r="H226" s="14">
        <v>57.4</v>
      </c>
      <c r="I226" s="14"/>
      <c r="J226" s="14">
        <v>70.430000000000007</v>
      </c>
      <c r="K226" s="14">
        <v>80.88</v>
      </c>
      <c r="L226" s="14">
        <v>97.8</v>
      </c>
      <c r="M226" s="54"/>
      <c r="N226" s="14">
        <v>67.541867175999997</v>
      </c>
      <c r="O226" s="31">
        <v>56.028415121999998</v>
      </c>
      <c r="P226" s="31" t="s">
        <v>16</v>
      </c>
      <c r="Q226" s="17" t="s">
        <v>16</v>
      </c>
      <c r="R226" s="38" t="s">
        <v>758</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387</v>
      </c>
      <c r="D227" s="16" t="s">
        <v>388</v>
      </c>
      <c r="E227" s="16">
        <v>6</v>
      </c>
      <c r="F227" s="15">
        <v>174.05</v>
      </c>
      <c r="G227" s="15">
        <v>156.31</v>
      </c>
      <c r="H227" s="15">
        <v>138.58000000000001</v>
      </c>
      <c r="I227" s="14"/>
      <c r="J227" s="15">
        <v>179.11</v>
      </c>
      <c r="K227" s="15">
        <v>214.57</v>
      </c>
      <c r="L227" s="15">
        <v>271.97000000000003</v>
      </c>
      <c r="M227" s="54"/>
      <c r="N227" s="15">
        <v>46.719703836999997</v>
      </c>
      <c r="O227" s="15">
        <v>4.5138600200000001</v>
      </c>
      <c r="P227" s="15" t="s">
        <v>16</v>
      </c>
      <c r="Q227" s="16" t="s">
        <v>13</v>
      </c>
      <c r="R227" s="37" t="s">
        <v>759</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306</v>
      </c>
      <c r="D228" s="17" t="s">
        <v>307</v>
      </c>
      <c r="E228" s="17">
        <v>5</v>
      </c>
      <c r="F228" s="14">
        <v>21.52</v>
      </c>
      <c r="G228" s="14">
        <v>19.309999999999999</v>
      </c>
      <c r="H228" s="14">
        <v>17.100000000000001</v>
      </c>
      <c r="I228" s="14"/>
      <c r="J228" s="14">
        <v>28.05</v>
      </c>
      <c r="K228" s="14">
        <v>32.46</v>
      </c>
      <c r="L228" s="14">
        <v>39.61</v>
      </c>
      <c r="M228" s="54"/>
      <c r="N228" s="14">
        <v>50.342430280000002</v>
      </c>
      <c r="O228" s="31">
        <v>122.55925019</v>
      </c>
      <c r="P228" s="31" t="s">
        <v>13</v>
      </c>
      <c r="Q228" s="17" t="s">
        <v>16</v>
      </c>
      <c r="R228" s="38" t="s">
        <v>760</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308</v>
      </c>
      <c r="D229" s="16" t="s">
        <v>309</v>
      </c>
      <c r="E229" s="16">
        <v>2</v>
      </c>
      <c r="F229" s="15">
        <v>28.26</v>
      </c>
      <c r="G229" s="15">
        <v>24.73</v>
      </c>
      <c r="H229" s="15">
        <v>21.21</v>
      </c>
      <c r="I229" s="14"/>
      <c r="J229" s="15">
        <v>29.1</v>
      </c>
      <c r="K229" s="15">
        <v>36.14</v>
      </c>
      <c r="L229" s="15">
        <v>47.54</v>
      </c>
      <c r="M229" s="54"/>
      <c r="N229" s="15">
        <v>51.995067460999998</v>
      </c>
      <c r="O229" s="15">
        <v>159.15653338000001</v>
      </c>
      <c r="P229" s="15" t="s">
        <v>13</v>
      </c>
      <c r="Q229" s="16" t="s">
        <v>13</v>
      </c>
      <c r="R229" s="37" t="s">
        <v>761</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310</v>
      </c>
      <c r="D230" s="17" t="s">
        <v>311</v>
      </c>
      <c r="E230" s="17">
        <v>0</v>
      </c>
      <c r="F230" s="14">
        <v>14.73</v>
      </c>
      <c r="G230" s="14">
        <v>13.58</v>
      </c>
      <c r="H230" s="14">
        <v>12.43</v>
      </c>
      <c r="I230" s="14"/>
      <c r="J230" s="14">
        <v>15.1</v>
      </c>
      <c r="K230" s="14">
        <v>17.39</v>
      </c>
      <c r="L230" s="14">
        <v>21.1</v>
      </c>
      <c r="M230" s="54"/>
      <c r="N230" s="14">
        <v>48.013292110000002</v>
      </c>
      <c r="O230" s="31">
        <v>10.069395094999999</v>
      </c>
      <c r="P230" s="31" t="s">
        <v>13</v>
      </c>
      <c r="Q230" s="17" t="s">
        <v>13</v>
      </c>
      <c r="R230" s="38" t="s">
        <v>762</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763</v>
      </c>
      <c r="D231" s="16" t="s">
        <v>764</v>
      </c>
      <c r="E231" s="16">
        <v>4</v>
      </c>
      <c r="F231" s="15">
        <v>4.1399999999999997</v>
      </c>
      <c r="G231" s="15">
        <v>2.97</v>
      </c>
      <c r="H231" s="15">
        <v>1.81</v>
      </c>
      <c r="I231" s="14"/>
      <c r="J231" s="15">
        <v>7.62</v>
      </c>
      <c r="K231" s="15">
        <v>9.94</v>
      </c>
      <c r="L231" s="15">
        <v>13.71</v>
      </c>
      <c r="M231" s="54"/>
      <c r="N231" s="15">
        <v>47.873839855</v>
      </c>
      <c r="O231" s="15">
        <v>1.2650224286</v>
      </c>
      <c r="P231" s="15" t="s">
        <v>13</v>
      </c>
      <c r="Q231" s="16" t="s">
        <v>16</v>
      </c>
      <c r="R231" s="37" t="s">
        <v>765</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312</v>
      </c>
      <c r="D232" s="17" t="s">
        <v>313</v>
      </c>
      <c r="E232" s="17">
        <v>9</v>
      </c>
      <c r="F232" s="14">
        <v>14.55</v>
      </c>
      <c r="G232" s="14">
        <v>12.86</v>
      </c>
      <c r="H232" s="14">
        <v>11.18</v>
      </c>
      <c r="I232" s="14"/>
      <c r="J232" s="14">
        <v>16.03</v>
      </c>
      <c r="K232" s="14">
        <v>19.39</v>
      </c>
      <c r="L232" s="14">
        <v>24.83</v>
      </c>
      <c r="M232" s="54"/>
      <c r="N232" s="14">
        <v>58.688897271999998</v>
      </c>
      <c r="O232" s="31">
        <v>12.337439952</v>
      </c>
      <c r="P232" s="31" t="s">
        <v>16</v>
      </c>
      <c r="Q232" s="17" t="s">
        <v>16</v>
      </c>
      <c r="R232" s="38" t="s">
        <v>766</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314</v>
      </c>
      <c r="D233" s="16" t="s">
        <v>315</v>
      </c>
      <c r="E233" s="16">
        <v>7</v>
      </c>
      <c r="F233" s="15">
        <v>25.41</v>
      </c>
      <c r="G233" s="15">
        <v>23.15</v>
      </c>
      <c r="H233" s="15">
        <v>20.89</v>
      </c>
      <c r="I233" s="14"/>
      <c r="J233" s="15">
        <v>30.81</v>
      </c>
      <c r="K233" s="15">
        <v>35.32</v>
      </c>
      <c r="L233" s="15">
        <v>42.62</v>
      </c>
      <c r="M233" s="54"/>
      <c r="N233" s="15">
        <v>58.530697214</v>
      </c>
      <c r="O233" s="15">
        <v>140.69786113999999</v>
      </c>
      <c r="P233" s="15" t="s">
        <v>16</v>
      </c>
      <c r="Q233" s="16" t="s">
        <v>16</v>
      </c>
      <c r="R233" s="37" t="s">
        <v>767</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316</v>
      </c>
      <c r="D234" s="17" t="s">
        <v>317</v>
      </c>
      <c r="E234" s="17">
        <v>3</v>
      </c>
      <c r="F234" s="14">
        <v>5.54</v>
      </c>
      <c r="G234" s="14">
        <v>4.7300000000000004</v>
      </c>
      <c r="H234" s="14">
        <v>3.93</v>
      </c>
      <c r="I234" s="14"/>
      <c r="J234" s="14">
        <v>5.71</v>
      </c>
      <c r="K234" s="14">
        <v>7.31</v>
      </c>
      <c r="L234" s="14">
        <v>9.91</v>
      </c>
      <c r="M234" s="54"/>
      <c r="N234" s="14">
        <v>26.983998929999998</v>
      </c>
      <c r="O234" s="31">
        <v>3.5776000475999998</v>
      </c>
      <c r="P234" s="31" t="s">
        <v>16</v>
      </c>
      <c r="Q234" s="17" t="s">
        <v>13</v>
      </c>
      <c r="R234" s="38" t="s">
        <v>768</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318</v>
      </c>
      <c r="D235" s="16" t="s">
        <v>319</v>
      </c>
      <c r="E235" s="16">
        <v>2</v>
      </c>
      <c r="F235" s="15">
        <v>59.25</v>
      </c>
      <c r="G235" s="15">
        <v>54.55</v>
      </c>
      <c r="H235" s="15">
        <v>49.86</v>
      </c>
      <c r="I235" s="14"/>
      <c r="J235" s="15">
        <v>60.4</v>
      </c>
      <c r="K235" s="15">
        <v>69.78</v>
      </c>
      <c r="L235" s="15">
        <v>84.96</v>
      </c>
      <c r="M235" s="54"/>
      <c r="N235" s="15">
        <v>48.318743974999997</v>
      </c>
      <c r="O235" s="15">
        <v>10.080199285000001</v>
      </c>
      <c r="P235" s="15" t="s">
        <v>13</v>
      </c>
      <c r="Q235" s="16" t="s">
        <v>13</v>
      </c>
      <c r="R235" s="37" t="s">
        <v>769</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320</v>
      </c>
      <c r="D236" s="17" t="s">
        <v>350</v>
      </c>
      <c r="E236" s="17">
        <v>5</v>
      </c>
      <c r="F236" s="14">
        <v>7.43</v>
      </c>
      <c r="G236" s="14">
        <v>5.93</v>
      </c>
      <c r="H236" s="14">
        <v>4.4400000000000004</v>
      </c>
      <c r="I236" s="14"/>
      <c r="J236" s="14">
        <v>7.83</v>
      </c>
      <c r="K236" s="14">
        <v>10.81</v>
      </c>
      <c r="L236" s="14">
        <v>15.64</v>
      </c>
      <c r="M236" s="54"/>
      <c r="N236" s="14">
        <v>32.856873407999998</v>
      </c>
      <c r="O236" s="31">
        <v>5.847018619</v>
      </c>
      <c r="P236" s="31" t="s">
        <v>16</v>
      </c>
      <c r="Q236" s="17" t="s">
        <v>13</v>
      </c>
      <c r="R236" s="38" t="s">
        <v>770</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320</v>
      </c>
      <c r="D237" s="16" t="s">
        <v>321</v>
      </c>
      <c r="E237" s="16">
        <v>5</v>
      </c>
      <c r="F237" s="15">
        <v>8.2200000000000006</v>
      </c>
      <c r="G237" s="15">
        <v>6.33</v>
      </c>
      <c r="H237" s="15">
        <v>4.45</v>
      </c>
      <c r="I237" s="14"/>
      <c r="J237" s="15">
        <v>8.68</v>
      </c>
      <c r="K237" s="15">
        <v>12.44</v>
      </c>
      <c r="L237" s="15">
        <v>18.54</v>
      </c>
      <c r="M237" s="54"/>
      <c r="N237" s="15">
        <v>32.585070279999997</v>
      </c>
      <c r="O237" s="15">
        <v>141.09636580999998</v>
      </c>
      <c r="P237" s="15" t="s">
        <v>16</v>
      </c>
      <c r="Q237" s="16" t="s">
        <v>13</v>
      </c>
      <c r="R237" s="37" t="s">
        <v>771</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322</v>
      </c>
      <c r="D238" s="17" t="s">
        <v>323</v>
      </c>
      <c r="E238" s="17">
        <v>5</v>
      </c>
      <c r="F238" s="14">
        <v>77.040000000000006</v>
      </c>
      <c r="G238" s="14">
        <v>72.19</v>
      </c>
      <c r="H238" s="14">
        <v>67.34</v>
      </c>
      <c r="I238" s="14"/>
      <c r="J238" s="14">
        <v>78.92</v>
      </c>
      <c r="K238" s="14">
        <v>88.61</v>
      </c>
      <c r="L238" s="14">
        <v>104.3</v>
      </c>
      <c r="M238" s="54"/>
      <c r="N238" s="14">
        <v>38.977043307000002</v>
      </c>
      <c r="O238" s="31">
        <v>1442.7552747</v>
      </c>
      <c r="P238" s="31" t="s">
        <v>16</v>
      </c>
      <c r="Q238" s="17" t="s">
        <v>13</v>
      </c>
      <c r="R238" s="38" t="s">
        <v>772</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324</v>
      </c>
      <c r="D239" s="16" t="s">
        <v>325</v>
      </c>
      <c r="E239" s="16">
        <v>5</v>
      </c>
      <c r="F239" s="15">
        <v>17.079999999999998</v>
      </c>
      <c r="G239" s="15">
        <v>15.29</v>
      </c>
      <c r="H239" s="15">
        <v>13.51</v>
      </c>
      <c r="I239" s="14"/>
      <c r="J239" s="15">
        <v>22.28</v>
      </c>
      <c r="K239" s="15">
        <v>25.84</v>
      </c>
      <c r="L239" s="15">
        <v>31.61</v>
      </c>
      <c r="M239" s="54"/>
      <c r="N239" s="15">
        <v>48.683102372999997</v>
      </c>
      <c r="O239" s="15">
        <v>4.9555080476000004</v>
      </c>
      <c r="P239" s="15" t="s">
        <v>13</v>
      </c>
      <c r="Q239" s="16" t="s">
        <v>16</v>
      </c>
      <c r="R239" s="37" t="s">
        <v>773</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326</v>
      </c>
      <c r="D240" s="17" t="s">
        <v>327</v>
      </c>
      <c r="E240" s="17">
        <v>0</v>
      </c>
      <c r="F240" s="14">
        <v>2.71</v>
      </c>
      <c r="G240" s="14">
        <v>2.0499999999999998</v>
      </c>
      <c r="H240" s="14">
        <v>1.4</v>
      </c>
      <c r="I240" s="14"/>
      <c r="J240" s="14">
        <v>2.82</v>
      </c>
      <c r="K240" s="14">
        <v>4.12</v>
      </c>
      <c r="L240" s="14">
        <v>6.23</v>
      </c>
      <c r="M240" s="54"/>
      <c r="N240" s="14">
        <v>37.857030205999997</v>
      </c>
      <c r="O240" s="31">
        <v>33.955583476000001</v>
      </c>
      <c r="P240" s="31" t="s">
        <v>13</v>
      </c>
      <c r="Q240" s="17" t="s">
        <v>13</v>
      </c>
      <c r="R240" s="38" t="s">
        <v>774</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328</v>
      </c>
      <c r="D241" s="16" t="s">
        <v>329</v>
      </c>
      <c r="E241" s="16">
        <v>7</v>
      </c>
      <c r="F241" s="15">
        <v>29.23</v>
      </c>
      <c r="G241" s="15">
        <v>27.21</v>
      </c>
      <c r="H241" s="15">
        <v>25.2</v>
      </c>
      <c r="I241" s="14"/>
      <c r="J241" s="15">
        <v>33.65</v>
      </c>
      <c r="K241" s="15">
        <v>37.67</v>
      </c>
      <c r="L241" s="15">
        <v>44.19</v>
      </c>
      <c r="M241" s="54"/>
      <c r="N241" s="15">
        <v>52.791717587999997</v>
      </c>
      <c r="O241" s="15">
        <v>247.45175266999999</v>
      </c>
      <c r="P241" s="15" t="s">
        <v>16</v>
      </c>
      <c r="Q241" s="16" t="s">
        <v>16</v>
      </c>
      <c r="R241" s="37" t="s">
        <v>775</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776</v>
      </c>
      <c r="D242" s="17" t="s">
        <v>777</v>
      </c>
      <c r="E242" s="17">
        <v>9</v>
      </c>
      <c r="F242" s="14">
        <v>88.41</v>
      </c>
      <c r="G242" s="14">
        <v>83.39</v>
      </c>
      <c r="H242" s="14">
        <v>78.38</v>
      </c>
      <c r="I242" s="14"/>
      <c r="J242" s="14">
        <v>91.84</v>
      </c>
      <c r="K242" s="14">
        <v>101.86</v>
      </c>
      <c r="L242" s="14">
        <v>118.09</v>
      </c>
      <c r="M242" s="54"/>
      <c r="N242" s="14">
        <v>76.268751859999995</v>
      </c>
      <c r="O242" s="31">
        <v>1.4189431343000001</v>
      </c>
      <c r="P242" s="31" t="s">
        <v>16</v>
      </c>
      <c r="Q242" s="17" t="s">
        <v>16</v>
      </c>
      <c r="R242" s="38" t="s">
        <v>778</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330</v>
      </c>
      <c r="D243" s="16" t="s">
        <v>331</v>
      </c>
      <c r="E243" s="16">
        <v>9</v>
      </c>
      <c r="F243" s="15">
        <v>12.86</v>
      </c>
      <c r="G243" s="15">
        <v>11.75</v>
      </c>
      <c r="H243" s="15">
        <v>10.65</v>
      </c>
      <c r="I243" s="14"/>
      <c r="J243" s="15">
        <v>15.56</v>
      </c>
      <c r="K243" s="15">
        <v>17.760000000000002</v>
      </c>
      <c r="L243" s="15">
        <v>21.32</v>
      </c>
      <c r="M243" s="54"/>
      <c r="N243" s="15">
        <v>55.753542611</v>
      </c>
      <c r="O243" s="15">
        <v>8.6916441904999999</v>
      </c>
      <c r="P243" s="15" t="s">
        <v>16</v>
      </c>
      <c r="Q243" s="16" t="s">
        <v>16</v>
      </c>
      <c r="R243" s="37" t="s">
        <v>779</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332</v>
      </c>
      <c r="D244" s="17" t="s">
        <v>333</v>
      </c>
      <c r="E244" s="17">
        <v>4</v>
      </c>
      <c r="F244" s="14">
        <v>22.32</v>
      </c>
      <c r="G244" s="14">
        <v>18.420000000000002</v>
      </c>
      <c r="H244" s="14">
        <v>14.52</v>
      </c>
      <c r="I244" s="14"/>
      <c r="J244" s="14">
        <v>32.659999999999997</v>
      </c>
      <c r="K244" s="14">
        <v>40.450000000000003</v>
      </c>
      <c r="L244" s="14">
        <v>53.07</v>
      </c>
      <c r="M244" s="54"/>
      <c r="N244" s="14">
        <v>55.676215456999998</v>
      </c>
      <c r="O244" s="31">
        <v>63.457679380999998</v>
      </c>
      <c r="P244" s="31" t="s">
        <v>13</v>
      </c>
      <c r="Q244" s="17" t="s">
        <v>16</v>
      </c>
      <c r="R244" s="38" t="s">
        <v>780</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493</v>
      </c>
      <c r="D245" s="16" t="s">
        <v>494</v>
      </c>
      <c r="E245" s="16">
        <v>0</v>
      </c>
      <c r="F245" s="15">
        <v>0.68</v>
      </c>
      <c r="G245" s="15">
        <v>0.28999999999999998</v>
      </c>
      <c r="H245" s="15">
        <v>-0.08</v>
      </c>
      <c r="I245" s="14"/>
      <c r="J245" s="15">
        <v>0.73</v>
      </c>
      <c r="K245" s="15">
        <v>1.49</v>
      </c>
      <c r="L245" s="15">
        <v>2.72</v>
      </c>
      <c r="M245" s="54"/>
      <c r="N245" s="15">
        <v>21.650027433999998</v>
      </c>
      <c r="O245" s="15">
        <v>3.0631582380999998</v>
      </c>
      <c r="P245" s="15" t="s">
        <v>13</v>
      </c>
      <c r="Q245" s="16" t="s">
        <v>13</v>
      </c>
      <c r="R245" s="37" t="s">
        <v>781</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334</v>
      </c>
      <c r="D246" s="17" t="s">
        <v>335</v>
      </c>
      <c r="E246" s="17">
        <v>0</v>
      </c>
      <c r="F246" s="14">
        <v>13.8</v>
      </c>
      <c r="G246" s="14">
        <v>11.97</v>
      </c>
      <c r="H246" s="14">
        <v>10.15</v>
      </c>
      <c r="I246" s="14"/>
      <c r="J246" s="14">
        <v>14.19</v>
      </c>
      <c r="K246" s="14">
        <v>17.829999999999998</v>
      </c>
      <c r="L246" s="14">
        <v>23.73</v>
      </c>
      <c r="M246" s="54"/>
      <c r="N246" s="14">
        <v>23.160179832000001</v>
      </c>
      <c r="O246" s="31">
        <v>17.583099142999998</v>
      </c>
      <c r="P246" s="31" t="s">
        <v>13</v>
      </c>
      <c r="Q246" s="17" t="s">
        <v>13</v>
      </c>
      <c r="R246" s="38" t="s">
        <v>782</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525</v>
      </c>
      <c r="D247" s="16" t="s">
        <v>526</v>
      </c>
      <c r="E247" s="16">
        <v>0</v>
      </c>
      <c r="F247" s="15">
        <v>34.83</v>
      </c>
      <c r="G247" s="15">
        <v>32.409999999999997</v>
      </c>
      <c r="H247" s="15">
        <v>30</v>
      </c>
      <c r="I247" s="14"/>
      <c r="J247" s="15">
        <v>36.26</v>
      </c>
      <c r="K247" s="15">
        <v>41.08</v>
      </c>
      <c r="L247" s="15">
        <v>48.88</v>
      </c>
      <c r="M247" s="54"/>
      <c r="N247" s="15">
        <v>28.840278348999998</v>
      </c>
      <c r="O247" s="15">
        <v>1.2172550157000002</v>
      </c>
      <c r="P247" s="15" t="s">
        <v>13</v>
      </c>
      <c r="Q247" s="16" t="s">
        <v>13</v>
      </c>
      <c r="R247" s="37" t="s">
        <v>783</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336</v>
      </c>
      <c r="D248" s="17" t="s">
        <v>337</v>
      </c>
      <c r="E248" s="17">
        <v>7</v>
      </c>
      <c r="F248" s="14">
        <v>46.1</v>
      </c>
      <c r="G248" s="14">
        <v>42.38</v>
      </c>
      <c r="H248" s="14">
        <v>38.67</v>
      </c>
      <c r="I248" s="14"/>
      <c r="J248" s="14">
        <v>53.21</v>
      </c>
      <c r="K248" s="14">
        <v>60.63</v>
      </c>
      <c r="L248" s="14">
        <v>72.66</v>
      </c>
      <c r="M248" s="54"/>
      <c r="N248" s="14">
        <v>61.832846590000003</v>
      </c>
      <c r="O248" s="31">
        <v>350.42433590000002</v>
      </c>
      <c r="P248" s="31" t="s">
        <v>16</v>
      </c>
      <c r="Q248" s="17" t="s">
        <v>16</v>
      </c>
      <c r="R248" s="38" t="s">
        <v>784</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460</v>
      </c>
      <c r="D249" s="16" t="s">
        <v>461</v>
      </c>
      <c r="E249" s="16">
        <v>4</v>
      </c>
      <c r="F249" s="15">
        <v>3049.69</v>
      </c>
      <c r="G249" s="15">
        <v>2158.9299999999998</v>
      </c>
      <c r="H249" s="15">
        <v>1268.17</v>
      </c>
      <c r="I249" s="14"/>
      <c r="J249" s="15">
        <v>3202.53</v>
      </c>
      <c r="K249" s="15">
        <v>4984.04</v>
      </c>
      <c r="L249" s="15">
        <v>7866.75</v>
      </c>
      <c r="M249" s="54"/>
      <c r="N249" s="15">
        <v>48.175118656999999</v>
      </c>
      <c r="O249" s="15">
        <v>4.5136176589999994</v>
      </c>
      <c r="P249" s="15" t="s">
        <v>16</v>
      </c>
      <c r="Q249" s="16" t="s">
        <v>13</v>
      </c>
      <c r="R249" s="37" t="s">
        <v>785</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338</v>
      </c>
      <c r="D250" s="17" t="s">
        <v>339</v>
      </c>
      <c r="E250" s="17">
        <v>4</v>
      </c>
      <c r="F250" s="14">
        <v>7.87</v>
      </c>
      <c r="G250" s="14">
        <v>7.21</v>
      </c>
      <c r="H250" s="14">
        <v>6.55</v>
      </c>
      <c r="I250" s="14"/>
      <c r="J250" s="14">
        <v>9.4499999999999993</v>
      </c>
      <c r="K250" s="14">
        <v>10.76</v>
      </c>
      <c r="L250" s="14">
        <v>12.88</v>
      </c>
      <c r="M250" s="54"/>
      <c r="N250" s="14">
        <v>58.238147136999999</v>
      </c>
      <c r="O250" s="31">
        <v>2.8147747619000003</v>
      </c>
      <c r="P250" s="31" t="s">
        <v>13</v>
      </c>
      <c r="Q250" s="17" t="s">
        <v>16</v>
      </c>
      <c r="R250" s="38" t="s">
        <v>786</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340</v>
      </c>
      <c r="D251" s="16" t="s">
        <v>341</v>
      </c>
      <c r="E251" s="16">
        <v>4</v>
      </c>
      <c r="F251" s="15" t="s">
        <v>29</v>
      </c>
      <c r="G251" s="15" t="s">
        <v>29</v>
      </c>
      <c r="H251" s="15" t="s">
        <v>29</v>
      </c>
      <c r="I251" s="14"/>
      <c r="J251" s="15" t="s">
        <v>29</v>
      </c>
      <c r="K251" s="15" t="s">
        <v>29</v>
      </c>
      <c r="L251" s="15" t="s">
        <v>29</v>
      </c>
      <c r="M251" s="54"/>
      <c r="N251" s="15" t="s">
        <v>29</v>
      </c>
      <c r="O251" s="15" t="s">
        <v>29</v>
      </c>
      <c r="P251" s="15" t="s">
        <v>29</v>
      </c>
      <c r="Q251" s="16" t="s">
        <v>29</v>
      </c>
      <c r="R251" s="37" t="s">
        <v>30</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342</v>
      </c>
      <c r="D252" s="17" t="s">
        <v>343</v>
      </c>
      <c r="E252" s="17">
        <v>6</v>
      </c>
      <c r="F252" s="14">
        <v>8.64</v>
      </c>
      <c r="G252" s="14">
        <v>6.73</v>
      </c>
      <c r="H252" s="14">
        <v>4.83</v>
      </c>
      <c r="I252" s="14"/>
      <c r="J252" s="14">
        <v>14.01</v>
      </c>
      <c r="K252" s="14">
        <v>17.809999999999999</v>
      </c>
      <c r="L252" s="14">
        <v>23.97</v>
      </c>
      <c r="M252" s="54"/>
      <c r="N252" s="14">
        <v>55.059230647</v>
      </c>
      <c r="O252" s="31">
        <v>32.943952332999999</v>
      </c>
      <c r="P252" s="31" t="s">
        <v>13</v>
      </c>
      <c r="Q252" s="17" t="s">
        <v>16</v>
      </c>
      <c r="R252" s="38" t="s">
        <v>787</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527</v>
      </c>
      <c r="D253" s="16" t="s">
        <v>528</v>
      </c>
      <c r="E253" s="16">
        <v>10</v>
      </c>
      <c r="F253" s="15">
        <v>10.19</v>
      </c>
      <c r="G253" s="15">
        <v>9.92</v>
      </c>
      <c r="H253" s="15">
        <v>9.65</v>
      </c>
      <c r="I253" s="14"/>
      <c r="J253" s="15">
        <v>10.41</v>
      </c>
      <c r="K253" s="15">
        <v>10.94</v>
      </c>
      <c r="L253" s="15">
        <v>11.81</v>
      </c>
      <c r="M253" s="54"/>
      <c r="N253" s="15">
        <v>69.340722317000001</v>
      </c>
      <c r="O253" s="15">
        <v>2.1531581866999998</v>
      </c>
      <c r="P253" s="15" t="s">
        <v>16</v>
      </c>
      <c r="Q253" s="16" t="s">
        <v>16</v>
      </c>
      <c r="R253" s="37" t="s">
        <v>788</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529</v>
      </c>
      <c r="D254" s="17" t="s">
        <v>530</v>
      </c>
      <c r="E254" s="17">
        <v>7</v>
      </c>
      <c r="F254" s="14">
        <v>89</v>
      </c>
      <c r="G254" s="14">
        <v>83.8</v>
      </c>
      <c r="H254" s="14">
        <v>78.61</v>
      </c>
      <c r="I254" s="14"/>
      <c r="J254" s="14">
        <v>104.8</v>
      </c>
      <c r="K254" s="14">
        <v>115.18</v>
      </c>
      <c r="L254" s="14">
        <v>131.97999999999999</v>
      </c>
      <c r="M254" s="54"/>
      <c r="N254" s="14">
        <v>50.458877764</v>
      </c>
      <c r="O254" s="31">
        <v>13.589750681</v>
      </c>
      <c r="P254" s="31" t="s">
        <v>16</v>
      </c>
      <c r="Q254" s="17" t="s">
        <v>16</v>
      </c>
      <c r="R254" s="38" t="s">
        <v>789</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499</v>
      </c>
      <c r="D255" s="16" t="s">
        <v>500</v>
      </c>
      <c r="E255" s="16">
        <v>3</v>
      </c>
      <c r="F255" s="15">
        <v>100.02</v>
      </c>
      <c r="G255" s="15">
        <v>89.48</v>
      </c>
      <c r="H255" s="15">
        <v>78.94</v>
      </c>
      <c r="I255" s="14"/>
      <c r="J255" s="15">
        <v>102.16</v>
      </c>
      <c r="K255" s="15">
        <v>123.23</v>
      </c>
      <c r="L255" s="15">
        <v>157.33000000000001</v>
      </c>
      <c r="M255" s="54"/>
      <c r="N255" s="15">
        <v>34.406572654000001</v>
      </c>
      <c r="O255" s="15">
        <v>2.5120380871000001</v>
      </c>
      <c r="P255" s="15" t="s">
        <v>13</v>
      </c>
      <c r="Q255" s="16" t="s">
        <v>13</v>
      </c>
      <c r="R255" s="37" t="s">
        <v>790</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462</v>
      </c>
      <c r="D256" s="17" t="s">
        <v>463</v>
      </c>
      <c r="E256" s="17">
        <v>2</v>
      </c>
      <c r="F256" s="14">
        <v>36.74</v>
      </c>
      <c r="G256" s="14">
        <v>33.19</v>
      </c>
      <c r="H256" s="14">
        <v>29.65</v>
      </c>
      <c r="I256" s="14"/>
      <c r="J256" s="14">
        <v>37.89</v>
      </c>
      <c r="K256" s="14">
        <v>44.97</v>
      </c>
      <c r="L256" s="14">
        <v>56.43</v>
      </c>
      <c r="M256" s="54"/>
      <c r="N256" s="14">
        <v>40.795357570999997</v>
      </c>
      <c r="O256" s="31">
        <v>4.5686436076000003</v>
      </c>
      <c r="P256" s="31" t="s">
        <v>13</v>
      </c>
      <c r="Q256" s="17" t="s">
        <v>13</v>
      </c>
      <c r="R256" s="38" t="s">
        <v>791</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394</v>
      </c>
      <c r="D257" s="16" t="s">
        <v>395</v>
      </c>
      <c r="E257" s="16">
        <v>9</v>
      </c>
      <c r="F257" s="15">
        <v>108.31</v>
      </c>
      <c r="G257" s="15">
        <v>104.19</v>
      </c>
      <c r="H257" s="15">
        <v>100.08</v>
      </c>
      <c r="I257" s="14"/>
      <c r="J257" s="15">
        <v>109.72</v>
      </c>
      <c r="K257" s="15">
        <v>117.94</v>
      </c>
      <c r="L257" s="15">
        <v>131.26</v>
      </c>
      <c r="M257" s="54"/>
      <c r="N257" s="15">
        <v>68.351523589999999</v>
      </c>
      <c r="O257" s="15">
        <v>3.3923607499999999</v>
      </c>
      <c r="P257" s="15" t="s">
        <v>16</v>
      </c>
      <c r="Q257" s="16" t="s">
        <v>16</v>
      </c>
      <c r="R257" s="37" t="s">
        <v>792</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793</v>
      </c>
      <c r="D258" s="17" t="s">
        <v>794</v>
      </c>
      <c r="E258" s="17">
        <v>3</v>
      </c>
      <c r="F258" s="14">
        <v>39</v>
      </c>
      <c r="G258" s="14">
        <v>34.880000000000003</v>
      </c>
      <c r="H258" s="14">
        <v>30.76</v>
      </c>
      <c r="I258" s="14"/>
      <c r="J258" s="14">
        <v>40</v>
      </c>
      <c r="K258" s="14">
        <v>48.23</v>
      </c>
      <c r="L258" s="14">
        <v>61.57</v>
      </c>
      <c r="M258" s="54"/>
      <c r="N258" s="14">
        <v>34.128359158000002</v>
      </c>
      <c r="O258" s="31">
        <v>1.8291907923999999</v>
      </c>
      <c r="P258" s="31" t="s">
        <v>16</v>
      </c>
      <c r="Q258" s="17" t="s">
        <v>13</v>
      </c>
      <c r="R258" s="38" t="s">
        <v>795</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370</v>
      </c>
      <c r="D259" s="16" t="s">
        <v>344</v>
      </c>
      <c r="E259" s="16">
        <v>3</v>
      </c>
      <c r="F259" s="15">
        <v>68.319999999999993</v>
      </c>
      <c r="G259" s="15">
        <v>60.74</v>
      </c>
      <c r="H259" s="15">
        <v>53.17</v>
      </c>
      <c r="I259" s="14"/>
      <c r="J259" s="15">
        <v>71.06</v>
      </c>
      <c r="K259" s="15">
        <v>86.2</v>
      </c>
      <c r="L259" s="15">
        <v>110.7</v>
      </c>
      <c r="M259" s="54"/>
      <c r="N259" s="15">
        <v>38.818475476000003</v>
      </c>
      <c r="O259" s="15">
        <v>13.304605336</v>
      </c>
      <c r="P259" s="15" t="s">
        <v>13</v>
      </c>
      <c r="Q259" s="16" t="s">
        <v>13</v>
      </c>
      <c r="R259" s="37" t="s">
        <v>796</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371</v>
      </c>
      <c r="D260" s="17" t="s">
        <v>345</v>
      </c>
      <c r="E260" s="17">
        <v>3</v>
      </c>
      <c r="F260" s="14">
        <v>23.5</v>
      </c>
      <c r="G260" s="14">
        <v>19.559999999999999</v>
      </c>
      <c r="H260" s="14">
        <v>15.62</v>
      </c>
      <c r="I260" s="14"/>
      <c r="J260" s="14">
        <v>24.54</v>
      </c>
      <c r="K260" s="14">
        <v>32.409999999999997</v>
      </c>
      <c r="L260" s="14">
        <v>45.15</v>
      </c>
      <c r="M260" s="54"/>
      <c r="N260" s="14">
        <v>44.032588527999998</v>
      </c>
      <c r="O260" s="31">
        <v>7.6187690429000003</v>
      </c>
      <c r="P260" s="31" t="s">
        <v>13</v>
      </c>
      <c r="Q260" s="17" t="s">
        <v>13</v>
      </c>
      <c r="R260" s="38" t="s">
        <v>797</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372</v>
      </c>
      <c r="D261" s="16" t="s">
        <v>373</v>
      </c>
      <c r="E261" s="16">
        <v>2</v>
      </c>
      <c r="F261" s="15">
        <v>39.14</v>
      </c>
      <c r="G261" s="15">
        <v>34.75</v>
      </c>
      <c r="H261" s="15">
        <v>30.36</v>
      </c>
      <c r="I261" s="14"/>
      <c r="J261" s="15">
        <v>40.799999999999997</v>
      </c>
      <c r="K261" s="15">
        <v>49.57</v>
      </c>
      <c r="L261" s="15">
        <v>63.77</v>
      </c>
      <c r="M261" s="54"/>
      <c r="N261" s="15">
        <v>42.300453507999997</v>
      </c>
      <c r="O261" s="15">
        <v>20.197896813</v>
      </c>
      <c r="P261" s="15" t="s">
        <v>13</v>
      </c>
      <c r="Q261" s="16" t="s">
        <v>13</v>
      </c>
      <c r="R261" s="37" t="s">
        <v>798</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464</v>
      </c>
      <c r="D262" s="17" t="s">
        <v>465</v>
      </c>
      <c r="E262" s="17">
        <v>7</v>
      </c>
      <c r="F262" s="14">
        <v>38</v>
      </c>
      <c r="G262" s="14">
        <v>31.71</v>
      </c>
      <c r="H262" s="14">
        <v>25.42</v>
      </c>
      <c r="I262" s="14"/>
      <c r="J262" s="14">
        <v>43.67</v>
      </c>
      <c r="K262" s="14">
        <v>56.24</v>
      </c>
      <c r="L262" s="14">
        <v>76.58</v>
      </c>
      <c r="M262" s="54"/>
      <c r="N262" s="14">
        <v>50.692293960999997</v>
      </c>
      <c r="O262" s="31">
        <v>8.6323651580999989</v>
      </c>
      <c r="P262" s="31" t="s">
        <v>16</v>
      </c>
      <c r="Q262" s="17" t="s">
        <v>16</v>
      </c>
      <c r="R262" s="38" t="s">
        <v>799</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800</v>
      </c>
      <c r="D263" s="16" t="s">
        <v>801</v>
      </c>
      <c r="E263" s="16">
        <v>3</v>
      </c>
      <c r="F263" s="15">
        <v>98.07</v>
      </c>
      <c r="G263" s="15">
        <v>86.84</v>
      </c>
      <c r="H263" s="15">
        <v>75.62</v>
      </c>
      <c r="I263" s="14"/>
      <c r="J263" s="15">
        <v>99.63</v>
      </c>
      <c r="K263" s="15">
        <v>122.07</v>
      </c>
      <c r="L263" s="15">
        <v>158.38999999999999</v>
      </c>
      <c r="M263" s="54"/>
      <c r="N263" s="15">
        <v>41.719557946999998</v>
      </c>
      <c r="O263" s="15">
        <v>1.1551632795</v>
      </c>
      <c r="P263" s="15" t="s">
        <v>13</v>
      </c>
      <c r="Q263" s="16" t="s">
        <v>13</v>
      </c>
      <c r="R263" s="37" t="s">
        <v>802</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466</v>
      </c>
      <c r="D264" s="17" t="s">
        <v>467</v>
      </c>
      <c r="E264" s="17">
        <v>2</v>
      </c>
      <c r="F264" s="14">
        <v>51.27</v>
      </c>
      <c r="G264" s="14">
        <v>45.47</v>
      </c>
      <c r="H264" s="14">
        <v>39.68</v>
      </c>
      <c r="I264" s="14"/>
      <c r="J264" s="14">
        <v>53.06</v>
      </c>
      <c r="K264" s="14">
        <v>64.64</v>
      </c>
      <c r="L264" s="14">
        <v>83.38</v>
      </c>
      <c r="M264" s="54"/>
      <c r="N264" s="14">
        <v>40.728928693999997</v>
      </c>
      <c r="O264" s="31">
        <v>2.1053526318999998</v>
      </c>
      <c r="P264" s="31" t="s">
        <v>13</v>
      </c>
      <c r="Q264" s="17" t="s">
        <v>13</v>
      </c>
      <c r="R264" s="38" t="s">
        <v>803</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346</v>
      </c>
      <c r="D265" s="16" t="s">
        <v>347</v>
      </c>
      <c r="E265" s="16">
        <v>10</v>
      </c>
      <c r="F265" s="15">
        <v>146.35</v>
      </c>
      <c r="G265" s="15">
        <v>139.63</v>
      </c>
      <c r="H265" s="15">
        <v>132.91999999999999</v>
      </c>
      <c r="I265" s="14"/>
      <c r="J265" s="15">
        <v>148.78</v>
      </c>
      <c r="K265" s="15">
        <v>162.19999999999999</v>
      </c>
      <c r="L265" s="15">
        <v>183.92</v>
      </c>
      <c r="M265" s="54"/>
      <c r="N265" s="15">
        <v>63.981985358999999</v>
      </c>
      <c r="O265" s="15">
        <v>6.4251261867</v>
      </c>
      <c r="P265" s="15" t="s">
        <v>16</v>
      </c>
      <c r="Q265" s="16" t="s">
        <v>16</v>
      </c>
      <c r="R265" s="37" t="s">
        <v>804</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374</v>
      </c>
      <c r="D266" s="17" t="s">
        <v>348</v>
      </c>
      <c r="E266" s="17">
        <v>7</v>
      </c>
      <c r="F266" s="14">
        <v>166.67</v>
      </c>
      <c r="G266" s="14">
        <v>157.05000000000001</v>
      </c>
      <c r="H266" s="14">
        <v>147.43</v>
      </c>
      <c r="I266" s="14"/>
      <c r="J266" s="14">
        <v>195.73</v>
      </c>
      <c r="K266" s="14">
        <v>214.96</v>
      </c>
      <c r="L266" s="14">
        <v>246.08</v>
      </c>
      <c r="M266" s="54"/>
      <c r="N266" s="14">
        <v>50.937391228000003</v>
      </c>
      <c r="O266" s="31">
        <v>522.35060499999997</v>
      </c>
      <c r="P266" s="31" t="s">
        <v>16</v>
      </c>
      <c r="Q266" s="17" t="s">
        <v>16</v>
      </c>
      <c r="R266" s="38" t="s">
        <v>805</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501</v>
      </c>
      <c r="D267" s="16" t="s">
        <v>502</v>
      </c>
      <c r="E267" s="16">
        <v>7</v>
      </c>
      <c r="F267" s="15">
        <v>137.49</v>
      </c>
      <c r="G267" s="15">
        <v>129.69</v>
      </c>
      <c r="H267" s="15">
        <v>121.89</v>
      </c>
      <c r="I267" s="14"/>
      <c r="J267" s="15">
        <v>158.13</v>
      </c>
      <c r="K267" s="15">
        <v>173.72</v>
      </c>
      <c r="L267" s="15">
        <v>198.95</v>
      </c>
      <c r="M267" s="54"/>
      <c r="N267" s="15">
        <v>55.617853158999999</v>
      </c>
      <c r="O267" s="15">
        <v>1.1949620848</v>
      </c>
      <c r="P267" s="15" t="s">
        <v>13</v>
      </c>
      <c r="Q267" s="16" t="s">
        <v>16</v>
      </c>
      <c r="R267" s="37" t="s">
        <v>806</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807</v>
      </c>
      <c r="D268" s="17" t="s">
        <v>808</v>
      </c>
      <c r="E268" s="17">
        <v>3</v>
      </c>
      <c r="F268" s="14">
        <v>124.06</v>
      </c>
      <c r="G268" s="14">
        <v>115.53</v>
      </c>
      <c r="H268" s="14">
        <v>107.01</v>
      </c>
      <c r="I268" s="14"/>
      <c r="J268" s="14">
        <v>147.21</v>
      </c>
      <c r="K268" s="14">
        <v>164.25</v>
      </c>
      <c r="L268" s="14">
        <v>191.83</v>
      </c>
      <c r="M268" s="54"/>
      <c r="N268" s="14">
        <v>48.171302341999997</v>
      </c>
      <c r="O268" s="31">
        <v>1.5658259633</v>
      </c>
      <c r="P268" s="31" t="s">
        <v>13</v>
      </c>
      <c r="Q268" s="17" t="s">
        <v>16</v>
      </c>
      <c r="R268" s="38" t="s">
        <v>809</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810</v>
      </c>
      <c r="D269" s="16" t="s">
        <v>811</v>
      </c>
      <c r="E269" s="16">
        <v>2</v>
      </c>
      <c r="F269" s="15">
        <v>97.8</v>
      </c>
      <c r="G269" s="15">
        <v>86.1</v>
      </c>
      <c r="H269" s="15">
        <v>74.400000000000006</v>
      </c>
      <c r="I269" s="14"/>
      <c r="J269" s="15">
        <v>100.23</v>
      </c>
      <c r="K269" s="15">
        <v>123.62</v>
      </c>
      <c r="L269" s="15">
        <v>161.47</v>
      </c>
      <c r="M269" s="54"/>
      <c r="N269" s="15">
        <v>42.800823973</v>
      </c>
      <c r="O269" s="15">
        <v>37.060566223999999</v>
      </c>
      <c r="P269" s="15" t="s">
        <v>13</v>
      </c>
      <c r="Q269" s="16" t="s">
        <v>13</v>
      </c>
      <c r="R269" s="37" t="s">
        <v>812</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813</v>
      </c>
      <c r="D270" s="17" t="s">
        <v>814</v>
      </c>
      <c r="E270" s="17">
        <v>9</v>
      </c>
      <c r="F270" s="14">
        <v>81</v>
      </c>
      <c r="G270" s="14">
        <v>76.52</v>
      </c>
      <c r="H270" s="14">
        <v>72.05</v>
      </c>
      <c r="I270" s="14"/>
      <c r="J270" s="14">
        <v>84.6</v>
      </c>
      <c r="K270" s="14">
        <v>93.54</v>
      </c>
      <c r="L270" s="14">
        <v>108.01</v>
      </c>
      <c r="M270" s="54"/>
      <c r="N270" s="14">
        <v>59.430060499</v>
      </c>
      <c r="O270" s="31">
        <v>12.49424801</v>
      </c>
      <c r="P270" s="31" t="s">
        <v>16</v>
      </c>
      <c r="Q270" s="17" t="s">
        <v>16</v>
      </c>
      <c r="R270" s="38" t="s">
        <v>815</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816</v>
      </c>
      <c r="D271" s="16" t="s">
        <v>817</v>
      </c>
      <c r="E271" s="16">
        <v>4</v>
      </c>
      <c r="F271" s="15">
        <v>57.74</v>
      </c>
      <c r="G271" s="15">
        <v>53.11</v>
      </c>
      <c r="H271" s="15">
        <v>48.49</v>
      </c>
      <c r="I271" s="14"/>
      <c r="J271" s="15">
        <v>60</v>
      </c>
      <c r="K271" s="15">
        <v>69.239999999999995</v>
      </c>
      <c r="L271" s="15">
        <v>84.2</v>
      </c>
      <c r="M271" s="54"/>
      <c r="N271" s="15">
        <v>46.657692419999997</v>
      </c>
      <c r="O271" s="15">
        <v>2.2173277318999998</v>
      </c>
      <c r="P271" s="15" t="s">
        <v>16</v>
      </c>
      <c r="Q271" s="16" t="s">
        <v>13</v>
      </c>
      <c r="R271" s="37" t="s">
        <v>818</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468</v>
      </c>
      <c r="D272" s="17" t="s">
        <v>469</v>
      </c>
      <c r="E272" s="17">
        <v>4</v>
      </c>
      <c r="F272" s="14">
        <v>121.51</v>
      </c>
      <c r="G272" s="14">
        <v>99.74</v>
      </c>
      <c r="H272" s="14">
        <v>77.97</v>
      </c>
      <c r="I272" s="14"/>
      <c r="J272" s="14">
        <v>131</v>
      </c>
      <c r="K272" s="14">
        <v>174.53</v>
      </c>
      <c r="L272" s="14">
        <v>244.97</v>
      </c>
      <c r="M272" s="54"/>
      <c r="N272" s="14">
        <v>41.049583834000003</v>
      </c>
      <c r="O272" s="31">
        <v>3.9177424956999998</v>
      </c>
      <c r="P272" s="31" t="s">
        <v>16</v>
      </c>
      <c r="Q272" s="17" t="s">
        <v>13</v>
      </c>
      <c r="R272" s="38" t="s">
        <v>819</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398</v>
      </c>
      <c r="D273" s="16" t="s">
        <v>399</v>
      </c>
      <c r="E273" s="16">
        <v>10</v>
      </c>
      <c r="F273" s="15">
        <v>435.92</v>
      </c>
      <c r="G273" s="15">
        <v>414.88</v>
      </c>
      <c r="H273" s="15">
        <v>393.84</v>
      </c>
      <c r="I273" s="14"/>
      <c r="J273" s="15">
        <v>442.34</v>
      </c>
      <c r="K273" s="15">
        <v>484.41</v>
      </c>
      <c r="L273" s="15">
        <v>552.5</v>
      </c>
      <c r="M273" s="54"/>
      <c r="N273" s="15">
        <v>66.496850218999995</v>
      </c>
      <c r="O273" s="15">
        <v>50.709754410999999</v>
      </c>
      <c r="P273" s="15" t="s">
        <v>16</v>
      </c>
      <c r="Q273" s="16" t="s">
        <v>16</v>
      </c>
      <c r="R273" s="37" t="s">
        <v>820</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531</v>
      </c>
      <c r="D274" s="17" t="s">
        <v>532</v>
      </c>
      <c r="E274" s="17">
        <v>7</v>
      </c>
      <c r="F274" s="14">
        <v>78</v>
      </c>
      <c r="G274" s="14">
        <v>63.79</v>
      </c>
      <c r="H274" s="14">
        <v>49.59</v>
      </c>
      <c r="I274" s="14"/>
      <c r="J274" s="14">
        <v>86.51</v>
      </c>
      <c r="K274" s="14">
        <v>114.91</v>
      </c>
      <c r="L274" s="14">
        <v>160.87</v>
      </c>
      <c r="M274" s="54"/>
      <c r="N274" s="14">
        <v>50.042378358999997</v>
      </c>
      <c r="O274" s="31">
        <v>2.9207739532999999</v>
      </c>
      <c r="P274" s="31" t="s">
        <v>16</v>
      </c>
      <c r="Q274" s="17" t="s">
        <v>16</v>
      </c>
      <c r="R274" s="38" t="s">
        <v>821</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400</v>
      </c>
      <c r="D275" s="16" t="s">
        <v>401</v>
      </c>
      <c r="E275" s="16">
        <v>2</v>
      </c>
      <c r="F275" s="15">
        <v>91.36</v>
      </c>
      <c r="G275" s="15">
        <v>72.19</v>
      </c>
      <c r="H275" s="15">
        <v>53.03</v>
      </c>
      <c r="I275" s="14"/>
      <c r="J275" s="15">
        <v>95.38</v>
      </c>
      <c r="K275" s="15">
        <v>133.69999999999999</v>
      </c>
      <c r="L275" s="15">
        <v>195.72</v>
      </c>
      <c r="M275" s="54"/>
      <c r="N275" s="15">
        <v>34.612749227000002</v>
      </c>
      <c r="O275" s="15">
        <v>5.8236837714000007</v>
      </c>
      <c r="P275" s="15" t="s">
        <v>13</v>
      </c>
      <c r="Q275" s="16" t="s">
        <v>13</v>
      </c>
      <c r="R275" s="37" t="s">
        <v>822</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402</v>
      </c>
      <c r="D276" s="17" t="s">
        <v>403</v>
      </c>
      <c r="E276" s="17">
        <v>4</v>
      </c>
      <c r="F276" s="14">
        <v>106.27</v>
      </c>
      <c r="G276" s="14">
        <v>98.4</v>
      </c>
      <c r="H276" s="14">
        <v>90.53</v>
      </c>
      <c r="I276" s="14"/>
      <c r="J276" s="14">
        <v>129.19999999999999</v>
      </c>
      <c r="K276" s="14">
        <v>144.93</v>
      </c>
      <c r="L276" s="14">
        <v>170.39</v>
      </c>
      <c r="M276" s="54"/>
      <c r="N276" s="14">
        <v>48.550483141999997</v>
      </c>
      <c r="O276" s="31">
        <v>266.72135787000002</v>
      </c>
      <c r="P276" s="31" t="s">
        <v>13</v>
      </c>
      <c r="Q276" s="17" t="s">
        <v>16</v>
      </c>
      <c r="R276" s="38" t="s">
        <v>823</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495</v>
      </c>
      <c r="D277" s="16" t="s">
        <v>496</v>
      </c>
      <c r="E277" s="16">
        <v>7</v>
      </c>
      <c r="F277" s="15">
        <v>61</v>
      </c>
      <c r="G277" s="15">
        <v>57.51</v>
      </c>
      <c r="H277" s="15">
        <v>54.02</v>
      </c>
      <c r="I277" s="14"/>
      <c r="J277" s="15">
        <v>70.47</v>
      </c>
      <c r="K277" s="15">
        <v>77.44</v>
      </c>
      <c r="L277" s="15">
        <v>88.73</v>
      </c>
      <c r="M277" s="54"/>
      <c r="N277" s="15">
        <v>56.671133077999997</v>
      </c>
      <c r="O277" s="15">
        <v>1.2354326676</v>
      </c>
      <c r="P277" s="15" t="s">
        <v>16</v>
      </c>
      <c r="Q277" s="16" t="s">
        <v>16</v>
      </c>
      <c r="R277" s="37" t="s">
        <v>824</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404</v>
      </c>
      <c r="D278" s="17" t="s">
        <v>405</v>
      </c>
      <c r="E278" s="17">
        <v>7</v>
      </c>
      <c r="F278" s="14">
        <v>174.95</v>
      </c>
      <c r="G278" s="14">
        <v>164.91</v>
      </c>
      <c r="H278" s="14">
        <v>154.87</v>
      </c>
      <c r="I278" s="14"/>
      <c r="J278" s="14">
        <v>205.42</v>
      </c>
      <c r="K278" s="14">
        <v>225.49</v>
      </c>
      <c r="L278" s="14">
        <v>257.97000000000003</v>
      </c>
      <c r="M278" s="54"/>
      <c r="N278" s="14">
        <v>49.735706565999998</v>
      </c>
      <c r="O278" s="31">
        <v>67.729139685000007</v>
      </c>
      <c r="P278" s="31" t="s">
        <v>16</v>
      </c>
      <c r="Q278" s="17" t="s">
        <v>16</v>
      </c>
      <c r="R278" s="38" t="s">
        <v>825</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406</v>
      </c>
      <c r="D279" s="16" t="s">
        <v>407</v>
      </c>
      <c r="E279" s="16">
        <v>7</v>
      </c>
      <c r="F279" s="15">
        <v>123.6</v>
      </c>
      <c r="G279" s="15">
        <v>116.63</v>
      </c>
      <c r="H279" s="15">
        <v>109.67</v>
      </c>
      <c r="I279" s="14"/>
      <c r="J279" s="15">
        <v>142.37</v>
      </c>
      <c r="K279" s="15">
        <v>156.29</v>
      </c>
      <c r="L279" s="15">
        <v>178.82</v>
      </c>
      <c r="M279" s="54"/>
      <c r="N279" s="15">
        <v>57.050525119</v>
      </c>
      <c r="O279" s="15">
        <v>15.136434397999999</v>
      </c>
      <c r="P279" s="15" t="s">
        <v>16</v>
      </c>
      <c r="Q279" s="16" t="s">
        <v>16</v>
      </c>
      <c r="R279" s="37" t="s">
        <v>826</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470</v>
      </c>
      <c r="D280" s="17" t="s">
        <v>471</v>
      </c>
      <c r="E280" s="17">
        <v>4</v>
      </c>
      <c r="F280" s="14">
        <v>171.2</v>
      </c>
      <c r="G280" s="14">
        <v>158.5</v>
      </c>
      <c r="H280" s="14">
        <v>145.81</v>
      </c>
      <c r="I280" s="14"/>
      <c r="J280" s="14">
        <v>205.98</v>
      </c>
      <c r="K280" s="14">
        <v>231.36</v>
      </c>
      <c r="L280" s="14">
        <v>272.43</v>
      </c>
      <c r="M280" s="54"/>
      <c r="N280" s="14">
        <v>57.906540745000001</v>
      </c>
      <c r="O280" s="31">
        <v>7.9713171961999993</v>
      </c>
      <c r="P280" s="31" t="s">
        <v>13</v>
      </c>
      <c r="Q280" s="17" t="s">
        <v>16</v>
      </c>
      <c r="R280" s="38" t="s">
        <v>827</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408</v>
      </c>
      <c r="D281" s="16" t="s">
        <v>409</v>
      </c>
      <c r="E281" s="16">
        <v>7</v>
      </c>
      <c r="F281" s="15">
        <v>71.94</v>
      </c>
      <c r="G281" s="15">
        <v>67.73</v>
      </c>
      <c r="H281" s="15">
        <v>63.53</v>
      </c>
      <c r="I281" s="14"/>
      <c r="J281" s="15">
        <v>73.16</v>
      </c>
      <c r="K281" s="15">
        <v>81.56</v>
      </c>
      <c r="L281" s="15">
        <v>95.16</v>
      </c>
      <c r="M281" s="54"/>
      <c r="N281" s="15">
        <v>58.786251065999998</v>
      </c>
      <c r="O281" s="15">
        <v>13.232343917</v>
      </c>
      <c r="P281" s="15" t="s">
        <v>16</v>
      </c>
      <c r="Q281" s="16" t="s">
        <v>16</v>
      </c>
      <c r="R281" s="37" t="s">
        <v>828</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t="s">
        <v>410</v>
      </c>
      <c r="D282" s="17" t="s">
        <v>411</v>
      </c>
      <c r="E282" s="17">
        <v>10</v>
      </c>
      <c r="F282" s="14">
        <v>53.29</v>
      </c>
      <c r="G282" s="14">
        <v>50.69</v>
      </c>
      <c r="H282" s="14">
        <v>48.09</v>
      </c>
      <c r="I282" s="14"/>
      <c r="J282" s="14">
        <v>53.86</v>
      </c>
      <c r="K282" s="14">
        <v>59.05</v>
      </c>
      <c r="L282" s="14">
        <v>67.459999999999994</v>
      </c>
      <c r="M282" s="54"/>
      <c r="N282" s="14">
        <v>64.827778124999995</v>
      </c>
      <c r="O282" s="31">
        <v>10.005820459000001</v>
      </c>
      <c r="P282" s="31" t="s">
        <v>16</v>
      </c>
      <c r="Q282" s="17" t="s">
        <v>16</v>
      </c>
      <c r="R282" s="38" t="s">
        <v>829</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t="s">
        <v>412</v>
      </c>
      <c r="D283" s="16" t="s">
        <v>413</v>
      </c>
      <c r="E283" s="16">
        <v>9</v>
      </c>
      <c r="F283" s="15">
        <v>112.96</v>
      </c>
      <c r="G283" s="15">
        <v>102.89</v>
      </c>
      <c r="H283" s="15">
        <v>92.83</v>
      </c>
      <c r="I283" s="14"/>
      <c r="J283" s="15">
        <v>122.25</v>
      </c>
      <c r="K283" s="15">
        <v>142.37</v>
      </c>
      <c r="L283" s="15">
        <v>174.93</v>
      </c>
      <c r="M283" s="54"/>
      <c r="N283" s="15">
        <v>55.252473008000003</v>
      </c>
      <c r="O283" s="15">
        <v>12.293281622</v>
      </c>
      <c r="P283" s="15" t="s">
        <v>16</v>
      </c>
      <c r="Q283" s="16" t="s">
        <v>16</v>
      </c>
      <c r="R283" s="37" t="s">
        <v>830</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t="s">
        <v>414</v>
      </c>
      <c r="D284" s="17" t="s">
        <v>415</v>
      </c>
      <c r="E284" s="17">
        <v>0</v>
      </c>
      <c r="F284" s="14">
        <v>79.86</v>
      </c>
      <c r="G284" s="14">
        <v>70.760000000000005</v>
      </c>
      <c r="H284" s="14">
        <v>61.67</v>
      </c>
      <c r="I284" s="14"/>
      <c r="J284" s="14">
        <v>80.66</v>
      </c>
      <c r="K284" s="14">
        <v>98.84</v>
      </c>
      <c r="L284" s="14">
        <v>128.26</v>
      </c>
      <c r="M284" s="54"/>
      <c r="N284" s="14">
        <v>40.636209579999999</v>
      </c>
      <c r="O284" s="31">
        <v>2.2746352728999999</v>
      </c>
      <c r="P284" s="31" t="s">
        <v>13</v>
      </c>
      <c r="Q284" s="17" t="s">
        <v>13</v>
      </c>
      <c r="R284" s="38" t="s">
        <v>831</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t="s">
        <v>533</v>
      </c>
      <c r="D285" s="16" t="s">
        <v>534</v>
      </c>
      <c r="E285" s="16">
        <v>7</v>
      </c>
      <c r="F285" s="15">
        <v>139.9</v>
      </c>
      <c r="G285" s="15">
        <v>131.80000000000001</v>
      </c>
      <c r="H285" s="15">
        <v>123.7</v>
      </c>
      <c r="I285" s="14"/>
      <c r="J285" s="15">
        <v>164.21</v>
      </c>
      <c r="K285" s="15">
        <v>180.4</v>
      </c>
      <c r="L285" s="15">
        <v>206.6</v>
      </c>
      <c r="M285" s="54"/>
      <c r="N285" s="15">
        <v>49.886271305000001</v>
      </c>
      <c r="O285" s="15">
        <v>5.2465614667000002</v>
      </c>
      <c r="P285" s="15" t="s">
        <v>16</v>
      </c>
      <c r="Q285" s="16" t="s">
        <v>16</v>
      </c>
      <c r="R285" s="37" t="s">
        <v>832</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t="s">
        <v>416</v>
      </c>
      <c r="D286" s="17" t="s">
        <v>417</v>
      </c>
      <c r="E286" s="17">
        <v>2</v>
      </c>
      <c r="F286" s="14">
        <v>18.43</v>
      </c>
      <c r="G286" s="14">
        <v>16.420000000000002</v>
      </c>
      <c r="H286" s="14">
        <v>14.41</v>
      </c>
      <c r="I286" s="14"/>
      <c r="J286" s="14">
        <v>19.13</v>
      </c>
      <c r="K286" s="14">
        <v>23.14</v>
      </c>
      <c r="L286" s="14">
        <v>29.63</v>
      </c>
      <c r="M286" s="54"/>
      <c r="N286" s="14">
        <v>43.111814084000002</v>
      </c>
      <c r="O286" s="31">
        <v>5.1305602904999992</v>
      </c>
      <c r="P286" s="31" t="s">
        <v>13</v>
      </c>
      <c r="Q286" s="17" t="s">
        <v>13</v>
      </c>
      <c r="R286" s="38" t="s">
        <v>833</v>
      </c>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t="s">
        <v>472</v>
      </c>
      <c r="D287" s="16" t="s">
        <v>473</v>
      </c>
      <c r="E287" s="16">
        <v>10</v>
      </c>
      <c r="F287" s="15">
        <v>16.55</v>
      </c>
      <c r="G287" s="15">
        <v>15.73</v>
      </c>
      <c r="H287" s="15">
        <v>14.91</v>
      </c>
      <c r="I287" s="14"/>
      <c r="J287" s="15">
        <v>16.899999999999999</v>
      </c>
      <c r="K287" s="15">
        <v>18.53</v>
      </c>
      <c r="L287" s="15">
        <v>21.17</v>
      </c>
      <c r="M287" s="54"/>
      <c r="N287" s="15">
        <v>67.684924315999993</v>
      </c>
      <c r="O287" s="15">
        <v>5.7709711232999998</v>
      </c>
      <c r="P287" s="15" t="s">
        <v>16</v>
      </c>
      <c r="Q287" s="16" t="s">
        <v>16</v>
      </c>
      <c r="R287" s="37" t="s">
        <v>834</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t="s">
        <v>835</v>
      </c>
      <c r="D288" s="17" t="s">
        <v>836</v>
      </c>
      <c r="E288" s="17">
        <v>3</v>
      </c>
      <c r="F288" s="14">
        <v>6.83</v>
      </c>
      <c r="G288" s="14">
        <v>6.4</v>
      </c>
      <c r="H288" s="14">
        <v>5.97</v>
      </c>
      <c r="I288" s="14"/>
      <c r="J288" s="14">
        <v>7.02</v>
      </c>
      <c r="K288" s="14">
        <v>7.87</v>
      </c>
      <c r="L288" s="14">
        <v>9.25</v>
      </c>
      <c r="M288" s="54"/>
      <c r="N288" s="14">
        <v>47.092494428999998</v>
      </c>
      <c r="O288" s="31">
        <v>1.0832982157</v>
      </c>
      <c r="P288" s="31" t="s">
        <v>13</v>
      </c>
      <c r="Q288" s="17" t="s">
        <v>13</v>
      </c>
      <c r="R288" s="38" t="s">
        <v>837</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t="s">
        <v>535</v>
      </c>
      <c r="D289" s="16" t="s">
        <v>536</v>
      </c>
      <c r="E289" s="16">
        <v>7</v>
      </c>
      <c r="F289" s="15">
        <v>47.69</v>
      </c>
      <c r="G289" s="15">
        <v>46.21</v>
      </c>
      <c r="H289" s="15">
        <v>44.74</v>
      </c>
      <c r="I289" s="14"/>
      <c r="J289" s="15">
        <v>49.02</v>
      </c>
      <c r="K289" s="15">
        <v>51.96</v>
      </c>
      <c r="L289" s="15">
        <v>56.72</v>
      </c>
      <c r="M289" s="54"/>
      <c r="N289" s="15">
        <v>65.623486388000003</v>
      </c>
      <c r="O289" s="15">
        <v>2.3326781523999998</v>
      </c>
      <c r="P289" s="15" t="s">
        <v>13</v>
      </c>
      <c r="Q289" s="16" t="s">
        <v>16</v>
      </c>
      <c r="R289" s="37" t="s">
        <v>838</v>
      </c>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t="s">
        <v>418</v>
      </c>
      <c r="D290" s="17" t="s">
        <v>419</v>
      </c>
      <c r="E290" s="17">
        <v>7</v>
      </c>
      <c r="F290" s="14" t="s">
        <v>29</v>
      </c>
      <c r="G290" s="14" t="s">
        <v>29</v>
      </c>
      <c r="H290" s="14" t="s">
        <v>29</v>
      </c>
      <c r="I290" s="14"/>
      <c r="J290" s="14" t="s">
        <v>29</v>
      </c>
      <c r="K290" s="14" t="s">
        <v>29</v>
      </c>
      <c r="L290" s="14" t="s">
        <v>29</v>
      </c>
      <c r="M290" s="54"/>
      <c r="N290" s="14" t="s">
        <v>29</v>
      </c>
      <c r="O290" s="31" t="s">
        <v>29</v>
      </c>
      <c r="P290" s="31" t="s">
        <v>29</v>
      </c>
      <c r="Q290" s="17" t="s">
        <v>29</v>
      </c>
      <c r="R290" s="38" t="s">
        <v>30</v>
      </c>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t="s">
        <v>420</v>
      </c>
      <c r="D291" s="16" t="s">
        <v>421</v>
      </c>
      <c r="E291" s="16">
        <v>7</v>
      </c>
      <c r="F291" s="15">
        <v>17.41</v>
      </c>
      <c r="G291" s="15">
        <v>16.39</v>
      </c>
      <c r="H291" s="15">
        <v>15.37</v>
      </c>
      <c r="I291" s="14"/>
      <c r="J291" s="15">
        <v>20.48</v>
      </c>
      <c r="K291" s="15">
        <v>22.51</v>
      </c>
      <c r="L291" s="15">
        <v>25.8</v>
      </c>
      <c r="M291" s="54"/>
      <c r="N291" s="15">
        <v>50.465418429000003</v>
      </c>
      <c r="O291" s="15">
        <v>7.2343139281000006</v>
      </c>
      <c r="P291" s="15" t="s">
        <v>16</v>
      </c>
      <c r="Q291" s="16" t="s">
        <v>16</v>
      </c>
      <c r="R291" s="37" t="s">
        <v>839</v>
      </c>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t="s">
        <v>422</v>
      </c>
      <c r="D292" s="17" t="s">
        <v>423</v>
      </c>
      <c r="E292" s="17">
        <v>7</v>
      </c>
      <c r="F292" s="14">
        <v>21.57</v>
      </c>
      <c r="G292" s="14">
        <v>19.93</v>
      </c>
      <c r="H292" s="14">
        <v>18.29</v>
      </c>
      <c r="I292" s="14"/>
      <c r="J292" s="14">
        <v>22.04</v>
      </c>
      <c r="K292" s="14">
        <v>25.31</v>
      </c>
      <c r="L292" s="14">
        <v>30.61</v>
      </c>
      <c r="M292" s="54"/>
      <c r="N292" s="14">
        <v>56.760071904</v>
      </c>
      <c r="O292" s="31">
        <v>24.158113893000003</v>
      </c>
      <c r="P292" s="31" t="s">
        <v>16</v>
      </c>
      <c r="Q292" s="17" t="s">
        <v>16</v>
      </c>
      <c r="R292" s="38" t="s">
        <v>840</v>
      </c>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t="s">
        <v>424</v>
      </c>
      <c r="D293" s="16" t="s">
        <v>425</v>
      </c>
      <c r="E293" s="16">
        <v>3</v>
      </c>
      <c r="F293" s="15">
        <v>21.54</v>
      </c>
      <c r="G293" s="15">
        <v>19.07</v>
      </c>
      <c r="H293" s="15">
        <v>16.600000000000001</v>
      </c>
      <c r="I293" s="14"/>
      <c r="J293" s="15">
        <v>22.18</v>
      </c>
      <c r="K293" s="15">
        <v>27.11</v>
      </c>
      <c r="L293" s="15">
        <v>35.1</v>
      </c>
      <c r="M293" s="54"/>
      <c r="N293" s="15">
        <v>41.065142512999998</v>
      </c>
      <c r="O293" s="15">
        <v>76.406197302999999</v>
      </c>
      <c r="P293" s="15" t="s">
        <v>13</v>
      </c>
      <c r="Q293" s="16" t="s">
        <v>13</v>
      </c>
      <c r="R293" s="37" t="s">
        <v>841</v>
      </c>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t="s">
        <v>487</v>
      </c>
      <c r="D294" s="17" t="s">
        <v>488</v>
      </c>
      <c r="E294" s="17">
        <v>3</v>
      </c>
      <c r="F294" s="14">
        <v>47.2</v>
      </c>
      <c r="G294" s="14">
        <v>41.98</v>
      </c>
      <c r="H294" s="14">
        <v>36.76</v>
      </c>
      <c r="I294" s="14"/>
      <c r="J294" s="14">
        <v>48.3</v>
      </c>
      <c r="K294" s="14">
        <v>58.73</v>
      </c>
      <c r="L294" s="14">
        <v>75.62</v>
      </c>
      <c r="M294" s="54"/>
      <c r="N294" s="14">
        <v>39.556503204999999</v>
      </c>
      <c r="O294" s="31">
        <v>33.670155264000002</v>
      </c>
      <c r="P294" s="31" t="s">
        <v>13</v>
      </c>
      <c r="Q294" s="17" t="s">
        <v>13</v>
      </c>
      <c r="R294" s="38" t="s">
        <v>842</v>
      </c>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t="s">
        <v>843</v>
      </c>
      <c r="D295" s="16" t="s">
        <v>844</v>
      </c>
      <c r="E295" s="16">
        <v>7</v>
      </c>
      <c r="F295" s="15">
        <v>28.91</v>
      </c>
      <c r="G295" s="15">
        <v>25.94</v>
      </c>
      <c r="H295" s="15">
        <v>22.98</v>
      </c>
      <c r="I295" s="14"/>
      <c r="J295" s="15">
        <v>30.35</v>
      </c>
      <c r="K295" s="15">
        <v>36.270000000000003</v>
      </c>
      <c r="L295" s="15">
        <v>45.85</v>
      </c>
      <c r="M295" s="54"/>
      <c r="N295" s="15">
        <v>55.204309301999999</v>
      </c>
      <c r="O295" s="15">
        <v>2.2885789343000003</v>
      </c>
      <c r="P295" s="15" t="s">
        <v>16</v>
      </c>
      <c r="Q295" s="16" t="s">
        <v>16</v>
      </c>
      <c r="R295" s="37" t="s">
        <v>845</v>
      </c>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t="s">
        <v>537</v>
      </c>
      <c r="D296" s="17" t="s">
        <v>538</v>
      </c>
      <c r="E296" s="17">
        <v>3</v>
      </c>
      <c r="F296" s="14">
        <v>131.1</v>
      </c>
      <c r="G296" s="14">
        <v>106.5</v>
      </c>
      <c r="H296" s="14">
        <v>81.900000000000006</v>
      </c>
      <c r="I296" s="14"/>
      <c r="J296" s="14">
        <v>135.32</v>
      </c>
      <c r="K296" s="14">
        <v>184.51</v>
      </c>
      <c r="L296" s="14">
        <v>264.11</v>
      </c>
      <c r="M296" s="54"/>
      <c r="N296" s="14">
        <v>41.212276580000001</v>
      </c>
      <c r="O296" s="31">
        <v>1.2852826814</v>
      </c>
      <c r="P296" s="31" t="s">
        <v>13</v>
      </c>
      <c r="Q296" s="17" t="s">
        <v>13</v>
      </c>
      <c r="R296" s="38" t="s">
        <v>846</v>
      </c>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8"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474</v>
      </c>
      <c r="E5" s="59" t="s">
        <v>491</v>
      </c>
    </row>
    <row r="6" spans="4:6" x14ac:dyDescent="0.25">
      <c r="F6" t="s">
        <v>429</v>
      </c>
    </row>
    <row r="7" spans="4:6" ht="123.75" customHeight="1" x14ac:dyDescent="0.25">
      <c r="D7" s="56" t="s">
        <v>475</v>
      </c>
      <c r="E7" s="58" t="str">
        <f>_xlfn.XLOOKUP($E5,Tendencias!$D$17:$D$352,Tendencias!$R$17:$R$352)</f>
        <v>KLBN4 está em tendência de baixa pelas médias de 21 e 200 dias, mas começa a dar sinais de repiques de alta. Acima dos 3,4 teria sinal de repique altista mirando resistências nos 3,53 ou 3,66. Já uma perda dos 3,31 traria de volta o sinal de baixa projetando de 3,24 a 3,17.</v>
      </c>
      <c r="F7" s="57">
        <f>_xlfn.XLOOKUP($E5,Tendencias!$D$17:$D$352,Tendencias!$E$17:$E$352)</f>
        <v>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2026-07-01T22:32:56Z</cp:lastPrinted>
  <dcterms:created xsi:type="dcterms:W3CDTF">2020-05-21T15:06:06Z</dcterms:created>
  <dcterms:modified xsi:type="dcterms:W3CDTF">2026-07-01T22:35:41Z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