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7A2105D0-F2B9-4658-9F3A-000BE38A7273}" xr6:coauthVersionLast="47" xr6:coauthVersionMax="47" xr10:uidLastSave="{00000000-0000-0000-0000-000000000000}"/>
  <bookViews>
    <workbookView xWindow="-108" yWindow="-108" windowWidth="23256" windowHeight="12456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IFIX" sheetId="16" r:id="rId13"/>
  </sheets>
  <externalReferences>
    <externalReference r:id="rId14"/>
  </externalReferences>
  <definedNames>
    <definedName name="_ECO_RANGE_ID20600c38bbfc4575acca3ffad130ab33" localSheetId="12" hidden="1">IFIX!$G$11:$G$1985</definedName>
    <definedName name="_ECO_RANGE_ID3cc550be0ea34cff9852f8bc7888ff56" localSheetId="12" hidden="1">IFIX!$A$11:$B$1985</definedName>
    <definedName name="_ECO_RANGE_ID3d7e87491ebc4e948c4ef4e1d8e1eddc" localSheetId="12" hidden="1">IFIX!$F$11:$F$1985</definedName>
    <definedName name="_ECO_RANGE_ID3f1f05fbb4234e789f82442d03d8e8be" localSheetId="12" hidden="1">IFIX!$B$10</definedName>
    <definedName name="_ECO_RANGE_ID5585e89f1bee4367903814fa20bf8318" localSheetId="12" hidden="1">IFIX!$C$11:$C$1985</definedName>
    <definedName name="_xlnm._FilterDatabase" localSheetId="6" hidden="1">Escritórios!$C$8:$K$28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2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6" l="1"/>
  <c r="J1" i="16" s="1"/>
  <c r="B3" i="16"/>
  <c r="B4" i="16"/>
  <c r="I5" i="16" l="1"/>
  <c r="G10" i="16"/>
  <c r="A10" i="16"/>
  <c r="F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M59" i="16" s="1"/>
  <c r="R59" i="16" s="1"/>
  <c r="J58" i="16"/>
  <c r="O58" i="16" s="1"/>
  <c r="L59" i="16" l="1"/>
  <c r="Q59" i="16" s="1"/>
  <c r="K59" i="16"/>
  <c r="P59" i="16" s="1"/>
  <c r="I60" i="16"/>
  <c r="M60" i="16" s="1"/>
  <c r="R60" i="16" s="1"/>
  <c r="J59" i="16"/>
  <c r="O59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M64" i="16" s="1"/>
  <c r="R64" i="16" s="1"/>
  <c r="J63" i="16"/>
  <c r="O63" i="16" s="1"/>
  <c r="L64" i="16" l="1"/>
  <c r="Q64" i="16" s="1"/>
  <c r="K64" i="16"/>
  <c r="P64" i="16" s="1"/>
  <c r="I65" i="16"/>
  <c r="M65" i="16" s="1"/>
  <c r="R65" i="16" s="1"/>
  <c r="J64" i="16"/>
  <c r="O64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M69" i="16" s="1"/>
  <c r="R69" i="16" s="1"/>
  <c r="J68" i="16"/>
  <c r="O68" i="16" s="1"/>
  <c r="K69" i="16" l="1"/>
  <c r="P69" i="16" s="1"/>
  <c r="L69" i="16"/>
  <c r="Q69" i="16" s="1"/>
  <c r="I70" i="16"/>
  <c r="M70" i="16" s="1"/>
  <c r="R70" i="16" s="1"/>
  <c r="J69" i="16"/>
  <c r="O69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M73" i="16" s="1"/>
  <c r="R73" i="16" s="1"/>
  <c r="J72" i="16"/>
  <c r="O72" i="16" s="1"/>
  <c r="L73" i="16" l="1"/>
  <c r="Q73" i="16" s="1"/>
  <c r="K73" i="16"/>
  <c r="P73" i="16" s="1"/>
  <c r="I74" i="16"/>
  <c r="M74" i="16" s="1"/>
  <c r="R74" i="16" s="1"/>
  <c r="J73" i="16"/>
  <c r="O73" i="16" s="1"/>
  <c r="L74" i="16" l="1"/>
  <c r="Q74" i="16" s="1"/>
  <c r="K74" i="16"/>
  <c r="P74" i="16" s="1"/>
  <c r="I75" i="16"/>
  <c r="M75" i="16" s="1"/>
  <c r="R75" i="16" s="1"/>
  <c r="J74" i="16"/>
  <c r="O74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M83" i="16" s="1"/>
  <c r="R83" i="16" s="1"/>
  <c r="J82" i="16"/>
  <c r="O82" i="16" s="1"/>
  <c r="L83" i="16" l="1"/>
  <c r="Q83" i="16" s="1"/>
  <c r="K83" i="16"/>
  <c r="P83" i="16" s="1"/>
  <c r="I84" i="16"/>
  <c r="M84" i="16" s="1"/>
  <c r="R84" i="16" s="1"/>
  <c r="J83" i="16"/>
  <c r="O83" i="16" s="1"/>
  <c r="K84" i="16" l="1"/>
  <c r="P84" i="16" s="1"/>
  <c r="L84" i="16"/>
  <c r="Q84" i="16" s="1"/>
  <c r="I85" i="16"/>
  <c r="M85" i="16" s="1"/>
  <c r="R85" i="16" s="1"/>
  <c r="J84" i="16"/>
  <c r="O84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M87" i="16" s="1"/>
  <c r="R87" i="16" s="1"/>
  <c r="J86" i="16"/>
  <c r="O86" i="16" s="1"/>
  <c r="K87" i="16" l="1"/>
  <c r="P87" i="16" s="1"/>
  <c r="L87" i="16"/>
  <c r="Q87" i="16" s="1"/>
  <c r="I88" i="16"/>
  <c r="M88" i="16" s="1"/>
  <c r="R88" i="16" s="1"/>
  <c r="J87" i="16"/>
  <c r="O87" i="16" s="1"/>
  <c r="L88" i="16" l="1"/>
  <c r="Q88" i="16" s="1"/>
  <c r="K88" i="16"/>
  <c r="P88" i="16" s="1"/>
  <c r="I89" i="16"/>
  <c r="J88" i="16"/>
  <c r="O88" i="16" s="1"/>
  <c r="I90" i="16" l="1"/>
  <c r="M90" i="16" s="1"/>
  <c r="R90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M92" i="16" s="1"/>
  <c r="R92" i="16" s="1"/>
  <c r="J91" i="16"/>
  <c r="O91" i="16" s="1"/>
  <c r="L92" i="16" l="1"/>
  <c r="Q92" i="16" s="1"/>
  <c r="K92" i="16"/>
  <c r="P92" i="16" s="1"/>
  <c r="I93" i="16"/>
  <c r="M93" i="16" s="1"/>
  <c r="J92" i="16"/>
  <c r="O92" i="16" s="1"/>
  <c r="R93" i="16" l="1"/>
  <c r="M94" i="16"/>
  <c r="K93" i="16"/>
  <c r="L93" i="16"/>
  <c r="I94" i="16"/>
  <c r="R94" i="16" s="1"/>
  <c r="J93" i="16"/>
  <c r="Q93" i="16" l="1"/>
  <c r="L94" i="16"/>
  <c r="P93" i="16"/>
  <c r="K94" i="16"/>
  <c r="O93" i="16"/>
  <c r="J94" i="16"/>
  <c r="I95" i="16"/>
  <c r="M95" i="16" s="1"/>
  <c r="R95" i="16" s="1"/>
  <c r="O94" i="16" l="1"/>
  <c r="P94" i="16"/>
  <c r="Q94" i="16"/>
  <c r="L95" i="16"/>
  <c r="K95" i="16"/>
  <c r="I96" i="16"/>
  <c r="M96" i="16" s="1"/>
  <c r="R96" i="16" s="1"/>
  <c r="J95" i="16"/>
  <c r="O95" i="16" l="1"/>
  <c r="Q95" i="16"/>
  <c r="P95" i="16"/>
  <c r="K96" i="16"/>
  <c r="P96" i="16" s="1"/>
  <c r="L96" i="16"/>
  <c r="Q96" i="16" s="1"/>
  <c r="I97" i="16"/>
  <c r="M97" i="16" s="1"/>
  <c r="R97" i="16" s="1"/>
  <c r="J96" i="16"/>
  <c r="O96" i="16" s="1"/>
  <c r="L97" i="16" l="1"/>
  <c r="Q97" i="16" s="1"/>
  <c r="K97" i="16"/>
  <c r="P97" i="16" s="1"/>
  <c r="I98" i="16"/>
  <c r="M98" i="16" s="1"/>
  <c r="R98" i="16" s="1"/>
  <c r="J97" i="16"/>
  <c r="O97" i="16" s="1"/>
  <c r="L98" i="16" l="1"/>
  <c r="Q98" i="16" s="1"/>
  <c r="K98" i="16"/>
  <c r="P98" i="16" s="1"/>
  <c r="I99" i="16"/>
  <c r="M99" i="16" s="1"/>
  <c r="R99" i="16" s="1"/>
  <c r="J98" i="16"/>
  <c r="O98" i="16" s="1"/>
  <c r="L99" i="16" l="1"/>
  <c r="Q99" i="16" s="1"/>
  <c r="K99" i="16"/>
  <c r="P99" i="16" s="1"/>
  <c r="I100" i="16"/>
  <c r="M100" i="16" s="1"/>
  <c r="R100" i="16" s="1"/>
  <c r="J99" i="16"/>
  <c r="O99" i="16" s="1"/>
  <c r="L100" i="16" l="1"/>
  <c r="Q100" i="16" s="1"/>
  <c r="K100" i="16"/>
  <c r="P100" i="16" s="1"/>
  <c r="I101" i="16"/>
  <c r="M101" i="16" s="1"/>
  <c r="R101" i="16" s="1"/>
  <c r="J100" i="16"/>
  <c r="O100" i="16" s="1"/>
  <c r="L101" i="16" l="1"/>
  <c r="Q101" i="16" s="1"/>
  <c r="K101" i="16"/>
  <c r="P101" i="16" s="1"/>
  <c r="I102" i="16"/>
  <c r="M102" i="16" s="1"/>
  <c r="R102" i="16" s="1"/>
  <c r="J101" i="16"/>
  <c r="O101" i="16" s="1"/>
  <c r="L102" i="16" l="1"/>
  <c r="Q102" i="16" s="1"/>
  <c r="K102" i="16"/>
  <c r="P102" i="16" s="1"/>
  <c r="I103" i="16"/>
  <c r="M103" i="16" s="1"/>
  <c r="R103" i="16" s="1"/>
  <c r="J102" i="16"/>
  <c r="O102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M108" i="16" s="1"/>
  <c r="R108" i="16" s="1"/>
  <c r="J107" i="16"/>
  <c r="O107" i="16" s="1"/>
  <c r="K108" i="16" l="1"/>
  <c r="P108" i="16" s="1"/>
  <c r="L108" i="16"/>
  <c r="Q108" i="16" s="1"/>
  <c r="I109" i="16"/>
  <c r="M109" i="16" s="1"/>
  <c r="R109" i="16" s="1"/>
  <c r="J108" i="16"/>
  <c r="O108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J111" i="16"/>
  <c r="O111" i="16" s="1"/>
  <c r="M112" i="16" l="1"/>
  <c r="R112" i="16" s="1"/>
  <c r="J112" i="16"/>
  <c r="O112" i="16" s="1"/>
  <c r="L112" i="16"/>
  <c r="Q112" i="16" s="1"/>
  <c r="K112" i="16"/>
  <c r="P112" i="16" s="1"/>
  <c r="I113" i="16"/>
  <c r="I114" i="16" l="1"/>
  <c r="M114" i="16" s="1"/>
  <c r="R114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J116" i="16"/>
  <c r="O116" i="16" s="1"/>
  <c r="I118" i="16" l="1"/>
  <c r="M118" i="16" s="1"/>
  <c r="R118" i="16" s="1"/>
  <c r="L118" i="16" l="1"/>
  <c r="J118" i="16"/>
  <c r="K118" i="16"/>
  <c r="P118" i="16" s="1"/>
  <c r="I119" i="16"/>
  <c r="M119" i="16" s="1"/>
  <c r="R119" i="16" s="1"/>
  <c r="O118" i="16"/>
  <c r="Q118" i="16" l="1"/>
  <c r="L119" i="16"/>
  <c r="K119" i="16"/>
  <c r="P119" i="16" s="1"/>
  <c r="I120" i="16"/>
  <c r="M120" i="16" s="1"/>
  <c r="R120" i="16" s="1"/>
  <c r="J119" i="16"/>
  <c r="O119" i="16" s="1"/>
  <c r="Q119" i="16" l="1"/>
  <c r="L120" i="16"/>
  <c r="K120" i="16"/>
  <c r="P120" i="16" s="1"/>
  <c r="I121" i="16"/>
  <c r="M121" i="16" s="1"/>
  <c r="R121" i="16" s="1"/>
  <c r="J120" i="16"/>
  <c r="O120" i="16" s="1"/>
  <c r="Q120" i="16" l="1"/>
  <c r="L121" i="16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Q122" i="16" l="1"/>
  <c r="O122" i="16"/>
  <c r="L123" i="16"/>
  <c r="Q123" i="16" s="1"/>
  <c r="K123" i="16"/>
  <c r="P123" i="16" s="1"/>
  <c r="I124" i="16"/>
  <c r="M124" i="16" s="1"/>
  <c r="R124" i="16" s="1"/>
  <c r="J123" i="16"/>
  <c r="O123" i="16" s="1"/>
  <c r="L124" i="16" l="1"/>
  <c r="Q124" i="16" s="1"/>
  <c r="K124" i="16"/>
  <c r="P124" i="16" s="1"/>
  <c r="I125" i="16"/>
  <c r="M125" i="16" s="1"/>
  <c r="R125" i="16" s="1"/>
  <c r="J124" i="16"/>
  <c r="O124" i="16" s="1"/>
  <c r="L125" i="16" l="1"/>
  <c r="Q125" i="16" s="1"/>
  <c r="K125" i="16"/>
  <c r="P125" i="16" s="1"/>
  <c r="I126" i="16"/>
  <c r="M126" i="16" s="1"/>
  <c r="R126" i="16" s="1"/>
  <c r="J125" i="16"/>
  <c r="O125" i="16" s="1"/>
  <c r="L126" i="16" l="1"/>
  <c r="Q126" i="16" s="1"/>
  <c r="K126" i="16"/>
  <c r="P126" i="16" s="1"/>
  <c r="I127" i="16"/>
  <c r="M127" i="16" s="1"/>
  <c r="R127" i="16" s="1"/>
  <c r="J126" i="16"/>
  <c r="O126" i="16" s="1"/>
  <c r="L127" i="16" l="1"/>
  <c r="Q127" i="16" s="1"/>
  <c r="K127" i="16"/>
  <c r="P127" i="16" s="1"/>
  <c r="I128" i="16"/>
  <c r="M128" i="16" s="1"/>
  <c r="R128" i="16" s="1"/>
  <c r="J127" i="16"/>
  <c r="O127" i="16" s="1"/>
  <c r="L128" i="16" l="1"/>
  <c r="Q128" i="16" s="1"/>
  <c r="K128" i="16"/>
  <c r="P128" i="16" s="1"/>
  <c r="I129" i="16"/>
  <c r="M129" i="16" s="1"/>
  <c r="R129" i="16" s="1"/>
  <c r="J128" i="16"/>
  <c r="O128" i="16" s="1"/>
  <c r="L129" i="16" l="1"/>
  <c r="Q129" i="16" s="1"/>
  <c r="K129" i="16"/>
  <c r="P129" i="16" s="1"/>
  <c r="I130" i="16"/>
  <c r="M130" i="16" s="1"/>
  <c r="R130" i="16" s="1"/>
  <c r="J129" i="16"/>
  <c r="O129" i="16" s="1"/>
  <c r="K130" i="16" l="1"/>
  <c r="P130" i="16" s="1"/>
  <c r="L130" i="16"/>
  <c r="Q130" i="16" s="1"/>
  <c r="I131" i="16"/>
  <c r="M131" i="16" s="1"/>
  <c r="R131" i="16" s="1"/>
  <c r="J130" i="16"/>
  <c r="O130" i="16" s="1"/>
  <c r="L131" i="16" l="1"/>
  <c r="Q131" i="16" s="1"/>
  <c r="K131" i="16"/>
  <c r="P131" i="16" s="1"/>
  <c r="I132" i="16"/>
  <c r="M132" i="16" s="1"/>
  <c r="R132" i="16" s="1"/>
  <c r="J131" i="16"/>
  <c r="O131" i="16" s="1"/>
  <c r="K132" i="16" l="1"/>
  <c r="P132" i="16" s="1"/>
  <c r="L132" i="16"/>
  <c r="Q132" i="16" s="1"/>
  <c r="I133" i="16"/>
  <c r="M133" i="16" s="1"/>
  <c r="R133" i="16" s="1"/>
  <c r="J132" i="16"/>
  <c r="O132" i="16" s="1"/>
  <c r="L133" i="16" l="1"/>
  <c r="Q133" i="16" s="1"/>
  <c r="K133" i="16"/>
  <c r="P133" i="16" s="1"/>
  <c r="I134" i="16"/>
  <c r="M134" i="16" s="1"/>
  <c r="R134" i="16" s="1"/>
  <c r="J133" i="16"/>
  <c r="O133" i="16" s="1"/>
  <c r="L134" i="16" l="1"/>
  <c r="Q134" i="16" s="1"/>
  <c r="K134" i="16"/>
  <c r="P134" i="16" s="1"/>
  <c r="I135" i="16"/>
  <c r="M135" i="16" s="1"/>
  <c r="R135" i="16" s="1"/>
  <c r="J134" i="16"/>
  <c r="O134" i="16" s="1"/>
  <c r="L135" i="16" l="1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R179" i="16" s="1"/>
  <c r="J178" i="16"/>
  <c r="O178" i="16" s="1"/>
  <c r="L179" i="16" l="1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D10" i="16"/>
  <c r="C10" i="16"/>
  <c r="E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<sst xmlns="http://schemas.openxmlformats.org/spreadsheetml/2006/main" count="1806" uniqueCount="643">
  <si>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</si>
  <si>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</si>
  <si>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</si>
  <si>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</si>
  <si>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</si>
  <si>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</si>
  <si>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</si>
  <si>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</si>
  <si>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</si>
  <si>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</si>
  <si>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</si>
  <si>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</si>
  <si>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</si>
  <si>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</si>
  <si>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</si>
  <si>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</si>
  <si>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</si>
  <si>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</si>
  <si>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</si>
  <si>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</si>
  <si>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</si>
  <si>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</si>
  <si>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</si>
  <si>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</si>
  <si>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</si>
  <si>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</si>
  <si>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</si>
  <si>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</si>
  <si>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</si>
  <si>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</si>
  <si>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</si>
  <si>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</si>
  <si>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</si>
  <si>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</si>
  <si>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</si>
  <si>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</si>
  <si>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</si>
  <si>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</si>
  <si>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</si>
  <si>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</si>
  <si>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</si>
  <si>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</si>
  <si>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</si>
  <si>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</si>
  <si>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</si>
  <si>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</si>
  <si>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</si>
  <si>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</si>
  <si>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</si>
  <si>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</si>
  <si>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</si>
  <si>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</si>
  <si>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</si>
  <si>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</si>
  <si>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</si>
  <si>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</si>
  <si>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</si>
  <si>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</si>
  <si>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</si>
  <si>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</si>
  <si>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</si>
  <si>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</si>
  <si>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</si>
  <si>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</si>
  <si>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</si>
  <si>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</si>
  <si>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</si>
  <si>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BBRC11</t>
  </si>
  <si>
    <t>FLMA11</t>
  </si>
  <si>
    <t>PORD11</t>
  </si>
  <si>
    <t>RNGO11</t>
  </si>
  <si>
    <t>FIGS11</t>
  </si>
  <si>
    <t>SPTW11</t>
  </si>
  <si>
    <t>HTMX11</t>
  </si>
  <si>
    <t>RBRD11</t>
  </si>
  <si>
    <t>ALMI11</t>
  </si>
  <si>
    <t>CEOC11</t>
  </si>
  <si>
    <t>CBOP11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</si>
  <si>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</si>
  <si>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</si>
  <si>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</si>
  <si>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</si>
  <si>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</si>
  <si>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</si>
  <si>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</si>
  <si>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</si>
  <si>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</si>
  <si>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</si>
  <si>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</si>
  <si>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</si>
  <si>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</si>
  <si>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</si>
  <si>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</si>
  <si>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</si>
  <si>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</si>
  <si>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</si>
  <si>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</si>
  <si>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</si>
  <si>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</si>
  <si>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</si>
  <si>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</si>
  <si>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</si>
  <si>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</si>
  <si>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</si>
  <si>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</si>
  <si>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</si>
  <si>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</si>
  <si>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</si>
  <si>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</si>
  <si>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</si>
  <si>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</si>
  <si>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</si>
  <si>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</si>
  <si>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</si>
  <si>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</si>
  <si>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</si>
  <si>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</si>
  <si>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</si>
  <si>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</si>
  <si>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</si>
  <si>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</si>
  <si>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</si>
  <si>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</si>
  <si>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</si>
  <si>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</si>
  <si>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</si>
  <si>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</si>
  <si>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</si>
  <si>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</si>
  <si>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</si>
  <si>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</si>
  <si>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</si>
  <si>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</si>
  <si>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</si>
  <si>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</si>
  <si>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</si>
  <si>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</si>
  <si>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</si>
  <si>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</si>
  <si>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</si>
  <si>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</si>
  <si>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</si>
  <si>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</si>
  <si>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</si>
  <si>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</si>
  <si>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</si>
  <si>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</si>
  <si>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</si>
  <si>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</si>
  <si>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</si>
  <si>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</si>
  <si>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</si>
  <si>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</si>
  <si>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</si>
  <si>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</si>
  <si>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</si>
  <si>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</si>
  <si>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</si>
  <si>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</si>
  <si>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</si>
  <si>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</si>
  <si>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</si>
  <si>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</si>
  <si>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</si>
  <si>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</si>
  <si>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</si>
  <si>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</si>
  <si>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</si>
  <si>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</si>
  <si>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</si>
  <si>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</si>
  <si>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</si>
  <si>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</si>
  <si>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</si>
  <si>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</si>
  <si>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</si>
  <si>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</si>
  <si>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</si>
  <si>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</si>
  <si>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</si>
  <si>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</si>
  <si>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</si>
  <si>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</si>
  <si>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</si>
  <si>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</si>
  <si>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</si>
  <si>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</si>
  <si>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</si>
  <si>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</si>
  <si>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</si>
  <si>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</si>
  <si>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</si>
  <si>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</si>
  <si>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</si>
  <si>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</si>
  <si>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</si>
  <si>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</si>
  <si>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</si>
  <si>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</si>
  <si>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</si>
  <si>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</si>
  <si>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</si>
  <si>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</si>
  <si>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</si>
  <si>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</si>
  <si>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</si>
  <si>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</si>
  <si>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</si>
  <si>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</si>
  <si>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</si>
  <si>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</si>
  <si>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</si>
  <si>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</si>
  <si>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</si>
  <si>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</si>
  <si>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</si>
  <si>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</si>
  <si>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</si>
  <si>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</si>
  <si>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>IFIX</t>
  </si>
  <si>
    <t>VCJR11</t>
  </si>
  <si>
    <t>KFOF11</t>
  </si>
  <si>
    <t>VGIP11</t>
  </si>
  <si>
    <t>TORD11</t>
  </si>
  <si>
    <t>FATN11</t>
  </si>
  <si>
    <t>ARRI11</t>
  </si>
  <si>
    <t>AIEC11</t>
  </si>
  <si>
    <t>BPML11</t>
  </si>
  <si>
    <t>DEVA11</t>
  </si>
  <si>
    <t>HLOG11</t>
  </si>
  <si>
    <t>HSAF11</t>
  </si>
  <si>
    <t>HSLG11</t>
  </si>
  <si>
    <t>KNSC11</t>
  </si>
  <si>
    <t>NEWL11</t>
  </si>
  <si>
    <t>RBRL11</t>
  </si>
  <si>
    <t>RBRY11</t>
  </si>
  <si>
    <t>RZAK11</t>
  </si>
  <si>
    <t>RZTR11</t>
  </si>
  <si>
    <t>URPR11</t>
  </si>
  <si>
    <t>IBOV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</si>
  <si>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</si>
  <si>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</si>
  <si>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</si>
  <si>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</si>
  <si>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</si>
  <si>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</si>
  <si>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</si>
  <si>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</si>
  <si>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</si>
  <si>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</si>
  <si>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</si>
  <si>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</si>
  <si>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</si>
  <si>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</si>
  <si>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</si>
  <si>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</si>
  <si>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</si>
  <si>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</si>
  <si>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</si>
  <si>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</si>
  <si>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</si>
  <si>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</si>
  <si>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</si>
  <si>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</si>
  <si>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</si>
  <si>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</si>
  <si>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</si>
  <si>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</si>
  <si>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</si>
  <si>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</si>
  <si>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</si>
  <si>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</si>
  <si>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</si>
  <si>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</si>
  <si>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</si>
  <si>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</si>
  <si>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</si>
  <si>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</si>
  <si>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</si>
  <si>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</si>
  <si>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</si>
  <si>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</si>
  <si>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</si>
  <si>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</si>
  <si>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</si>
  <si>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</si>
  <si>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</si>
  <si>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</si>
  <si>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</si>
  <si>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</si>
  <si>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</si>
  <si>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</si>
  <si>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</si>
  <si>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</si>
  <si>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</si>
  <si>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</si>
  <si>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</si>
  <si>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</si>
  <si>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</si>
  <si>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</si>
  <si>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</si>
  <si>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</si>
  <si>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</si>
  <si>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</si>
  <si>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</si>
  <si>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</si>
  <si>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</si>
  <si>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</si>
  <si>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</si>
  <si>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</si>
  <si>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</si>
  <si>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</si>
  <si>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</si>
  <si>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</si>
  <si>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</si>
  <si>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</si>
  <si>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</si>
  <si>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</si>
  <si>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</si>
  <si>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</si>
  <si>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</si>
  <si>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</si>
  <si>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</si>
  <si>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</si>
  <si>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</si>
  <si>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</si>
  <si>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</si>
  <si>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</si>
  <si>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</si>
  <si>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</si>
  <si>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</si>
  <si>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</si>
  <si>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</si>
  <si>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</si>
  <si>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</si>
  <si>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</si>
  <si>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20% do que exceder IPCA + Yield IMAB 5</t>
  </si>
  <si>
    <t>10% do que exceder PL*(1+DI)</t>
  </si>
  <si>
    <t>Devant Asset</t>
  </si>
  <si>
    <t>BTAL11</t>
  </si>
  <si>
    <t>BLMG11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</si>
  <si>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</si>
  <si>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</si>
  <si>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</si>
  <si>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</si>
  <si>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</si>
  <si>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</si>
  <si>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</si>
  <si>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</si>
  <si>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</si>
  <si>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</si>
  <si>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</si>
  <si>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</si>
  <si>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</si>
  <si>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</si>
  <si>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</si>
  <si>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</si>
  <si>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</si>
  <si>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</si>
  <si>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</si>
  <si>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</si>
  <si>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</si>
  <si>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</si>
  <si>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</si>
  <si>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</si>
  <si>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</si>
  <si>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</si>
  <si>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</si>
  <si>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</si>
  <si>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</si>
  <si>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</si>
  <si>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</si>
  <si>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</si>
  <si>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</si>
  <si>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</si>
  <si>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</si>
  <si>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</si>
  <si>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</si>
  <si>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20% do que exceder o benchmark (CDI ou 4,5%, o que for maior)</t>
  </si>
  <si>
    <t>VGHF11</t>
  </si>
  <si>
    <t>AFHI11</t>
  </si>
  <si>
    <t>2.5% da receita mensal do fundo</t>
  </si>
  <si>
    <t>BTRA11</t>
  </si>
  <si>
    <t>SNFF11</t>
  </si>
  <si>
    <t>VIUR11</t>
  </si>
  <si>
    <t>BTCI11</t>
  </si>
  <si>
    <t>SNCI11</t>
  </si>
  <si>
    <t>CACR11</t>
  </si>
  <si>
    <t>KCRE11</t>
  </si>
  <si>
    <t>RZAT11</t>
  </si>
  <si>
    <t>WHGR11</t>
  </si>
  <si>
    <t>CYCR11</t>
  </si>
  <si>
    <t>JSAF11</t>
  </si>
  <si>
    <t>FZDA11</t>
  </si>
  <si>
    <t>BROF11</t>
  </si>
  <si>
    <t>CPTR11</t>
  </si>
  <si>
    <t>DCRA11</t>
  </si>
  <si>
    <t>EGAF11</t>
  </si>
  <si>
    <t>FGAA11</t>
  </si>
  <si>
    <t>RBOP11</t>
  </si>
  <si>
    <t>RZAG11</t>
  </si>
  <si>
    <t>JGPX11</t>
  </si>
  <si>
    <t>CCME11</t>
  </si>
  <si>
    <t>RBRX11</t>
  </si>
  <si>
    <t>SPXS11</t>
  </si>
  <si>
    <t>GCRA11</t>
  </si>
  <si>
    <t>HGAG11</t>
  </si>
  <si>
    <t>RURA11</t>
  </si>
  <si>
    <t>KIVO11</t>
  </si>
  <si>
    <t>KNCA11</t>
  </si>
  <si>
    <t>LSAG11</t>
  </si>
  <si>
    <t>LIFE11</t>
  </si>
  <si>
    <t>MANA11</t>
  </si>
  <si>
    <t>OIAG11</t>
  </si>
  <si>
    <t>PLCA11</t>
  </si>
  <si>
    <t>CRAA11</t>
  </si>
  <si>
    <t>SNAG11</t>
  </si>
  <si>
    <t>VGIA11</t>
  </si>
  <si>
    <t>VCRA11</t>
  </si>
  <si>
    <t>XPCA11</t>
  </si>
  <si>
    <t>IFRA11</t>
  </si>
  <si>
    <t>KDIF11</t>
  </si>
  <si>
    <t>CPTI11</t>
  </si>
  <si>
    <t>BDIF11</t>
  </si>
  <si>
    <t>BIDB11</t>
  </si>
  <si>
    <t>BODB11</t>
  </si>
  <si>
    <t>RBIF11</t>
  </si>
  <si>
    <t>BRZP11</t>
  </si>
  <si>
    <t>BDIV11</t>
  </si>
  <si>
    <t>ENDD11</t>
  </si>
  <si>
    <t>KNOX11</t>
  </si>
  <si>
    <t>PICE11</t>
  </si>
  <si>
    <t>PFIN11</t>
  </si>
  <si>
    <t>PPEI11</t>
  </si>
  <si>
    <t>VIGT11</t>
  </si>
  <si>
    <t>XPIE11</t>
  </si>
  <si>
    <t>XPID11</t>
  </si>
  <si>
    <t>CDII11</t>
  </si>
  <si>
    <t>JURO11</t>
  </si>
  <si>
    <t>TVRI11</t>
  </si>
  <si>
    <t>TRBL11</t>
  </si>
  <si>
    <t>AJFI11</t>
  </si>
  <si>
    <t>CPSH11</t>
  </si>
  <si>
    <t>CLIN11</t>
  </si>
  <si>
    <t>KNHF11</t>
  </si>
  <si>
    <t>KORE11</t>
  </si>
  <si>
    <t>KNUQ11</t>
  </si>
  <si>
    <t>SNEL11</t>
  </si>
  <si>
    <t>Tellus Rio Bravo Renda Logística</t>
  </si>
  <si>
    <t>Tivio Renda Imobiliária</t>
  </si>
  <si>
    <t>BBIG11</t>
  </si>
  <si>
    <t>Capitânia Shopping</t>
  </si>
  <si>
    <t>10% do que exceder IPCA + 6%</t>
  </si>
  <si>
    <t>GARE11</t>
  </si>
  <si>
    <t>GZIT11</t>
  </si>
  <si>
    <t>MCRE11</t>
  </si>
  <si>
    <t>ITRI11</t>
  </si>
  <si>
    <t>ICRI11</t>
  </si>
  <si>
    <t>VGRI11</t>
  </si>
  <si>
    <t>FAMB11</t>
  </si>
  <si>
    <t>Ourinvest Innovation - Fiagro Imobiliário</t>
  </si>
  <si>
    <t>Suno Agro - Fiagro-Imobiliário</t>
  </si>
  <si>
    <t>VPPR11</t>
  </si>
  <si>
    <t>PLAG11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</si>
  <si>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</si>
  <si>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</si>
  <si>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</si>
  <si>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</si>
  <si>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</si>
  <si>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</si>
  <si>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</si>
  <si>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</si>
  <si>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</si>
  <si>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</si>
  <si>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</si>
  <si>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</si>
  <si>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</si>
  <si>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</si>
  <si>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</si>
  <si>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</si>
  <si>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</si>
  <si>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</si>
  <si>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</si>
  <si>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</si>
  <si>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</si>
  <si>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</si>
  <si>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</si>
  <si>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</si>
  <si>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</si>
  <si>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</si>
  <si>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</si>
  <si>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</si>
  <si>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</si>
  <si>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</si>
  <si>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</si>
  <si>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</si>
  <si>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</si>
  <si>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</si>
  <si>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</si>
  <si>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</si>
  <si>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</si>
  <si>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</si>
  <si>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</si>
  <si>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</si>
  <si>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</si>
  <si>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</si>
  <si>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</si>
  <si>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</si>
  <si>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</si>
  <si>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</si>
  <si>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</si>
  <si>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</si>
  <si>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</si>
  <si>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</si>
  <si>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</si>
  <si>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</si>
  <si>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</si>
  <si>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</si>
  <si>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</si>
  <si>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</si>
  <si>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</si>
  <si>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</si>
  <si>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</si>
  <si>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</si>
  <si>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</si>
  <si>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</si>
  <si>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</si>
  <si>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</si>
  <si>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</si>
  <si>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</si>
  <si>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</si>
  <si>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</si>
  <si>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</si>
  <si>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</si>
  <si>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</si>
  <si>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</si>
  <si>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</si>
  <si>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</si>
  <si>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</si>
  <si>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</si>
  <si>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</si>
  <si>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</si>
  <si>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</si>
  <si>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</si>
  <si>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</si>
  <si>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</si>
  <si>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</si>
  <si>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</si>
  <si>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</si>
  <si>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</si>
  <si>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</si>
  <si>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</si>
  <si>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</si>
  <si>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</si>
  <si>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</si>
  <si>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</si>
  <si>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</si>
  <si>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</si>
  <si>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</si>
  <si>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</si>
  <si>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</si>
  <si>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</si>
  <si>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</si>
  <si>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</si>
  <si>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</si>
  <si>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</si>
  <si>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</si>
  <si>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</si>
  <si>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</si>
  <si>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</si>
  <si>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</si>
  <si>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</si>
  <si>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</si>
  <si>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</si>
  <si>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</si>
  <si>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</si>
  <si>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</si>
  <si>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</si>
  <si>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</si>
  <si>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</si>
  <si>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</si>
  <si>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</si>
  <si>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</si>
  <si>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</si>
  <si>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</si>
  <si>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</si>
  <si>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</si>
  <si>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</si>
  <si>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</si>
  <si>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</si>
  <si>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</si>
  <si>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</si>
  <si>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</si>
  <si>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</si>
  <si>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</si>
  <si>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</si>
  <si>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</si>
  <si>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</si>
  <si>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</si>
  <si>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</si>
  <si>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</si>
  <si>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</si>
  <si>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</si>
  <si>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</si>
  <si>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</si>
  <si>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</si>
  <si>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</si>
  <si>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</si>
  <si>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</si>
  <si>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</si>
  <si>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</si>
  <si>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</si>
  <si>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</si>
  <si>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</si>
  <si>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</si>
  <si>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</si>
  <si>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</si>
  <si>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</si>
  <si>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</si>
  <si>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</si>
  <si>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</si>
  <si>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</si>
  <si>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</si>
  <si>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</si>
  <si>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</si>
  <si>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</si>
  <si>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</si>
  <si>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</si>
  <si>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</si>
  <si>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</si>
  <si>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</si>
  <si>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</si>
  <si>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</si>
  <si>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</si>
  <si>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</si>
  <si>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Média</t>
  </si>
  <si>
    <t>FG/A Gestora de Recursos</t>
  </si>
  <si>
    <t>PMLL11</t>
  </si>
  <si>
    <t>PCIP11</t>
  </si>
  <si>
    <t>PSEC11</t>
  </si>
  <si>
    <t>TRUE11</t>
  </si>
  <si>
    <t>RBFM11</t>
  </si>
  <si>
    <t>Data Ref: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</si>
</sst>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4" fontId="6" fillId="6" borderId="0" xfId="0" applyNumberFormat="1" applyFont="1" applyFill="1" applyAlignment="1">
      <alignment horizontal="center" vertical="center"/>
    </xf>
    <xf numFmtId="164" fontId="6" fillId="6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2" xfId="3" applyFont="1" applyBorder="1"/>
    <xf numFmtId="0" fontId="14" fillId="0" borderId="3" xfId="3" applyFont="1" applyBorder="1"/>
    <xf numFmtId="0" fontId="13" fillId="0" borderId="3" xfId="3" applyFont="1" applyBorder="1"/>
    <xf numFmtId="168" fontId="13" fillId="0" borderId="3" xfId="3" applyNumberFormat="1" applyFont="1" applyBorder="1"/>
    <xf numFmtId="0" fontId="13" fillId="0" borderId="4" xfId="3" applyFont="1" applyBorder="1"/>
    <xf numFmtId="0" fontId="13" fillId="0" borderId="5" xfId="3" applyFont="1" applyBorder="1"/>
    <xf numFmtId="0" fontId="0" fillId="0" borderId="6" xfId="0" applyBorder="1"/>
    <xf numFmtId="0" fontId="15" fillId="0" borderId="0" xfId="3" applyFont="1"/>
    <xf numFmtId="0" fontId="13" fillId="0" borderId="7" xfId="3" applyFont="1" applyBorder="1"/>
    <xf numFmtId="0" fontId="0" fillId="0" borderId="1" xfId="0" applyBorder="1"/>
    <xf numFmtId="0" fontId="0" fillId="0" borderId="8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8" borderId="9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8" borderId="9" xfId="0" applyNumberFormat="1" applyFont="1" applyFill="1" applyBorder="1" applyAlignment="1">
      <alignment horizontal="left"/>
    </xf>
    <xf numFmtId="3" fontId="20" fillId="5" borderId="9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9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9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0" fontId="4" fillId="6" borderId="0" xfId="1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10" fontId="4" fillId="10" borderId="0" xfId="1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 vertical="center"/>
    </xf>
    <xf numFmtId="166" fontId="4" fillId="10" borderId="0" xfId="0" applyNumberFormat="1" applyFont="1" applyFill="1" applyAlignment="1">
      <alignment horizontal="center" vertical="center"/>
    </xf>
    <xf numFmtId="4" fontId="4" fillId="10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166" fontId="23" fillId="6" borderId="0" xfId="0" applyNumberFormat="1" applyFont="1" applyFill="1" applyAlignment="1">
      <alignment horizontal="center" vertical="center"/>
    </xf>
    <xf numFmtId="4" fontId="23" fillId="6" borderId="0" xfId="0" applyNumberFormat="1" applyFont="1" applyFill="1" applyAlignment="1">
      <alignment horizontal="center" vertical="center"/>
    </xf>
    <xf numFmtId="164" fontId="23" fillId="6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6" fontId="10" fillId="10" borderId="0" xfId="0" applyNumberFormat="1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9" fontId="22" fillId="10" borderId="0" xfId="1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6" fontId="6" fillId="6" borderId="11" xfId="0" applyNumberFormat="1" applyFont="1" applyFill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166" fontId="23" fillId="6" borderId="11" xfId="0" applyNumberFormat="1" applyFont="1" applyFill="1" applyBorder="1" applyAlignment="1">
      <alignment horizontal="center" vertical="center"/>
    </xf>
    <xf numFmtId="164" fontId="23" fillId="6" borderId="11" xfId="1" applyNumberFormat="1" applyFont="1" applyFill="1" applyBorder="1" applyAlignment="1">
      <alignment horizontal="center" vertical="center"/>
    </xf>
    <xf numFmtId="3" fontId="4" fillId="10" borderId="10" xfId="0" applyNumberFormat="1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166" fontId="4" fillId="5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4" fontId="4" fillId="10" borderId="10" xfId="1" applyNumberFormat="1" applyFont="1" applyFill="1" applyBorder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164" fontId="23" fillId="6" borderId="10" xfId="1" applyNumberFormat="1" applyFont="1" applyFill="1" applyBorder="1" applyAlignment="1">
      <alignment horizontal="center" vertical="center"/>
    </xf>
    <xf numFmtId="3" fontId="23" fillId="6" borderId="10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3" fontId="31" fillId="6" borderId="0" xfId="0" applyNumberFormat="1" applyFont="1" applyFill="1" applyAlignment="1">
      <alignment horizontal="left" vertical="center"/>
    </xf>
    <xf numFmtId="0" fontId="31" fillId="6" borderId="11" xfId="0" applyFont="1" applyFill="1" applyBorder="1" applyAlignment="1">
      <alignment horizontal="left" vertical="center"/>
    </xf>
    <xf numFmtId="9" fontId="10" fillId="10" borderId="0" xfId="1" applyFont="1" applyFill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00c7e0fb351449a7ac175d64f7729c6b">
      <tp>
        <v>2</v>
        <stp/>
        <stp>4381ba55-7603-46fd-a3f8-05f8a7c27802</stp>
        <tr r="D10" s="16"/>
      </tp>
    </main>
    <main first="rtdsrv_eco_00c7e0fb351449a7ac175d64f7729c6b">
      <tp>
        <v>2</v>
        <stp/>
        <stp>3109569b-e13e-439d-a2b2-e20b4ac78ea1</stp>
        <tr r="A10" s="16"/>
      </tp>
    </main>
    <main first="rtdsrv_eco_00c7e0fb351449a7ac175d64f7729c6b">
      <tp>
        <v>2</v>
        <stp/>
        <stp>e5676348-642d-44c9-80e5-6ed42ea73f1f</stp>
        <tr r="F10" s="16"/>
      </tp>
      <tp>
        <v>2</v>
        <stp/>
        <stp>4b8774dc-b8b0-4c7a-9e89-0e7c327301f3</stp>
        <tr r="E10" s="16"/>
      </tp>
      <tp>
        <v>3</v>
        <stp/>
        <stp>48b44f01-718e-44cb-9663-9699b7c3d9f3</stp>
        <tr r="B4" s="16"/>
      </tp>
      <tp>
        <v>2</v>
        <stp/>
        <stp>3fd9a810-7480-42e9-8d7c-0d8bcd901bd5</stp>
        <tr r="G10" s="16"/>
      </tp>
    </main>
    <main first="rtdsrv_eco_00c7e0fb351449a7ac175d64f7729c6b">
      <tp>
        <v>2</v>
        <stp/>
        <stp>5cfcccf9-c22d-4894-aa0d-9dd827929394</stp>
        <tr r="C10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HTMX11</c:v>
                </c:pt>
                <c:pt idx="1">
                  <c:v>MFII11</c:v>
                </c:pt>
                <c:pt idx="2">
                  <c:v>TRXF11</c:v>
                </c:pt>
                <c:pt idx="3">
                  <c:v>TGAR11</c:v>
                </c:pt>
                <c:pt idx="4">
                  <c:v>TVRI11</c:v>
                </c:pt>
                <c:pt idx="5">
                  <c:v>RBVA11</c:v>
                </c:pt>
                <c:pt idx="6">
                  <c:v>FLMA11</c:v>
                </c:pt>
                <c:pt idx="7">
                  <c:v>KNRI11</c:v>
                </c:pt>
                <c:pt idx="8">
                  <c:v>RBRP11</c:v>
                </c:pt>
                <c:pt idx="9">
                  <c:v>ALZR11</c:v>
                </c:pt>
                <c:pt idx="10">
                  <c:v>TORD11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0.25260453831882407</c:v>
                </c:pt>
                <c:pt idx="1">
                  <c:v>0.2153846153846154</c:v>
                </c:pt>
                <c:pt idx="2">
                  <c:v>0.19775873434549224</c:v>
                </c:pt>
                <c:pt idx="3">
                  <c:v>0.17132659131419201</c:v>
                </c:pt>
                <c:pt idx="4">
                  <c:v>0.13779527559055121</c:v>
                </c:pt>
                <c:pt idx="5">
                  <c:v>0.12094064949526118</c:v>
                </c:pt>
                <c:pt idx="6">
                  <c:v>0.11017964071856287</c:v>
                </c:pt>
                <c:pt idx="7">
                  <c:v>0.10671478283186396</c:v>
                </c:pt>
                <c:pt idx="8">
                  <c:v>0.10617120106112971</c:v>
                </c:pt>
                <c:pt idx="9">
                  <c:v>0.10036036035974961</c:v>
                </c:pt>
                <c:pt idx="10">
                  <c:v>9.3658536585365854E-2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0.14128355851139779</c:v>
                </c:pt>
                <c:pt idx="1">
                  <c:v>0.14128355851139779</c:v>
                </c:pt>
                <c:pt idx="2">
                  <c:v>0.14128355851139779</c:v>
                </c:pt>
                <c:pt idx="3">
                  <c:v>0.14128355851139779</c:v>
                </c:pt>
                <c:pt idx="4">
                  <c:v>0.14128355851139779</c:v>
                </c:pt>
                <c:pt idx="5">
                  <c:v>0.14128355851139779</c:v>
                </c:pt>
                <c:pt idx="6">
                  <c:v>0.14128355851139779</c:v>
                </c:pt>
                <c:pt idx="7">
                  <c:v>0.14128355851139779</c:v>
                </c:pt>
                <c:pt idx="8">
                  <c:v>0.14128355851139779</c:v>
                </c:pt>
                <c:pt idx="9">
                  <c:v>0.14128355851139779</c:v>
                </c:pt>
                <c:pt idx="10">
                  <c:v>0.14128355851139779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0.88711885736244989</c:v>
                </c:pt>
                <c:pt idx="1">
                  <c:v>0.93147405115778859</c:v>
                </c:pt>
                <c:pt idx="2">
                  <c:v>0.84836699046845621</c:v>
                </c:pt>
                <c:pt idx="3">
                  <c:v>0.8141080597993865</c:v>
                </c:pt>
                <c:pt idx="4">
                  <c:v>0.85400762894276283</c:v>
                </c:pt>
                <c:pt idx="5">
                  <c:v>0.62722531003178073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0.10854689279894167</c:v>
                </c:pt>
                <c:pt idx="1">
                  <c:v>0.14151281989548614</c:v>
                </c:pt>
                <c:pt idx="2">
                  <c:v>0.14128355851139779</c:v>
                </c:pt>
                <c:pt idx="3">
                  <c:v>0.12631789207300984</c:v>
                </c:pt>
                <c:pt idx="4">
                  <c:v>0.10176330809728329</c:v>
                </c:pt>
                <c:pt idx="5">
                  <c:v>0.11225009399535947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45866</c:v>
                </c:pt>
                <c:pt idx="1">
                  <c:v>45867</c:v>
                </c:pt>
                <c:pt idx="2">
                  <c:v>45868</c:v>
                </c:pt>
                <c:pt idx="3">
                  <c:v>45870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45880</c:v>
                </c:pt>
                <c:pt idx="10">
                  <c:v>45881</c:v>
                </c:pt>
                <c:pt idx="11">
                  <c:v>45882</c:v>
                </c:pt>
                <c:pt idx="12">
                  <c:v>45883</c:v>
                </c:pt>
                <c:pt idx="13">
                  <c:v>45884</c:v>
                </c:pt>
                <c:pt idx="14">
                  <c:v>45887</c:v>
                </c:pt>
                <c:pt idx="15">
                  <c:v>45888</c:v>
                </c:pt>
                <c:pt idx="16">
                  <c:v>45889</c:v>
                </c:pt>
                <c:pt idx="17">
                  <c:v>45890</c:v>
                </c:pt>
                <c:pt idx="18">
                  <c:v>45891</c:v>
                </c:pt>
                <c:pt idx="19">
                  <c:v>45894</c:v>
                </c:pt>
                <c:pt idx="20">
                  <c:v>45895</c:v>
                </c:pt>
                <c:pt idx="21">
                  <c:v>45896</c:v>
                </c:pt>
                <c:pt idx="22">
                  <c:v>45897</c:v>
                </c:pt>
                <c:pt idx="23">
                  <c:v>45898</c:v>
                </c:pt>
                <c:pt idx="24">
                  <c:v>45901</c:v>
                </c:pt>
                <c:pt idx="25">
                  <c:v>45902</c:v>
                </c:pt>
                <c:pt idx="26">
                  <c:v>45903</c:v>
                </c:pt>
                <c:pt idx="27">
                  <c:v>45904</c:v>
                </c:pt>
                <c:pt idx="28">
                  <c:v>45905</c:v>
                </c:pt>
                <c:pt idx="29">
                  <c:v>45908</c:v>
                </c:pt>
                <c:pt idx="30">
                  <c:v>45909</c:v>
                </c:pt>
                <c:pt idx="31">
                  <c:v>45910</c:v>
                </c:pt>
                <c:pt idx="32">
                  <c:v>45911</c:v>
                </c:pt>
                <c:pt idx="33">
                  <c:v>45912</c:v>
                </c:pt>
                <c:pt idx="34">
                  <c:v>45915</c:v>
                </c:pt>
                <c:pt idx="35">
                  <c:v>45916</c:v>
                </c:pt>
                <c:pt idx="36">
                  <c:v>45917</c:v>
                </c:pt>
                <c:pt idx="37">
                  <c:v>45918</c:v>
                </c:pt>
                <c:pt idx="38">
                  <c:v>45919</c:v>
                </c:pt>
                <c:pt idx="39">
                  <c:v>45922</c:v>
                </c:pt>
                <c:pt idx="40">
                  <c:v>45923</c:v>
                </c:pt>
                <c:pt idx="41">
                  <c:v>45924</c:v>
                </c:pt>
                <c:pt idx="42">
                  <c:v>45925</c:v>
                </c:pt>
                <c:pt idx="43">
                  <c:v>45926</c:v>
                </c:pt>
                <c:pt idx="44">
                  <c:v>45929</c:v>
                </c:pt>
                <c:pt idx="45">
                  <c:v>45930</c:v>
                </c:pt>
                <c:pt idx="46">
                  <c:v>45931</c:v>
                </c:pt>
                <c:pt idx="47">
                  <c:v>45932</c:v>
                </c:pt>
                <c:pt idx="48">
                  <c:v>45933</c:v>
                </c:pt>
                <c:pt idx="49">
                  <c:v>45936</c:v>
                </c:pt>
                <c:pt idx="50">
                  <c:v>45937</c:v>
                </c:pt>
                <c:pt idx="51">
                  <c:v>45938</c:v>
                </c:pt>
                <c:pt idx="52">
                  <c:v>45939</c:v>
                </c:pt>
                <c:pt idx="53">
                  <c:v>45940</c:v>
                </c:pt>
                <c:pt idx="54">
                  <c:v>45943</c:v>
                </c:pt>
                <c:pt idx="55">
                  <c:v>45944</c:v>
                </c:pt>
                <c:pt idx="56">
                  <c:v>45945</c:v>
                </c:pt>
                <c:pt idx="57">
                  <c:v>45946</c:v>
                </c:pt>
                <c:pt idx="58">
                  <c:v>45947</c:v>
                </c:pt>
                <c:pt idx="59">
                  <c:v>45950</c:v>
                </c:pt>
                <c:pt idx="60">
                  <c:v>45951</c:v>
                </c:pt>
                <c:pt idx="61">
                  <c:v>45952</c:v>
                </c:pt>
                <c:pt idx="62">
                  <c:v>45953</c:v>
                </c:pt>
                <c:pt idx="63">
                  <c:v>45954</c:v>
                </c:pt>
                <c:pt idx="64">
                  <c:v>45957</c:v>
                </c:pt>
                <c:pt idx="65">
                  <c:v>45958</c:v>
                </c:pt>
                <c:pt idx="66">
                  <c:v>45959</c:v>
                </c:pt>
                <c:pt idx="67">
                  <c:v>45960</c:v>
                </c:pt>
                <c:pt idx="68">
                  <c:v>45961</c:v>
                </c:pt>
                <c:pt idx="69">
                  <c:v>45964</c:v>
                </c:pt>
                <c:pt idx="70">
                  <c:v>45965</c:v>
                </c:pt>
                <c:pt idx="71">
                  <c:v>45966</c:v>
                </c:pt>
                <c:pt idx="72">
                  <c:v>45967</c:v>
                </c:pt>
                <c:pt idx="73">
                  <c:v>45968</c:v>
                </c:pt>
                <c:pt idx="74">
                  <c:v>45971</c:v>
                </c:pt>
                <c:pt idx="75">
                  <c:v>45972</c:v>
                </c:pt>
                <c:pt idx="76">
                  <c:v>45973</c:v>
                </c:pt>
                <c:pt idx="77">
                  <c:v>45974</c:v>
                </c:pt>
                <c:pt idx="78">
                  <c:v>45975</c:v>
                </c:pt>
                <c:pt idx="79">
                  <c:v>45978</c:v>
                </c:pt>
                <c:pt idx="80">
                  <c:v>45979</c:v>
                </c:pt>
                <c:pt idx="81">
                  <c:v>45980</c:v>
                </c:pt>
                <c:pt idx="82">
                  <c:v>45981</c:v>
                </c:pt>
                <c:pt idx="83">
                  <c:v>45982</c:v>
                </c:pt>
                <c:pt idx="84">
                  <c:v>45985</c:v>
                </c:pt>
                <c:pt idx="85">
                  <c:v>45986</c:v>
                </c:pt>
                <c:pt idx="86">
                  <c:v>45987</c:v>
                </c:pt>
                <c:pt idx="87">
                  <c:v>45988</c:v>
                </c:pt>
                <c:pt idx="88">
                  <c:v>45989</c:v>
                </c:pt>
                <c:pt idx="89">
                  <c:v>45992</c:v>
                </c:pt>
                <c:pt idx="90">
                  <c:v>45993</c:v>
                </c:pt>
                <c:pt idx="91">
                  <c:v>45994</c:v>
                </c:pt>
                <c:pt idx="92">
                  <c:v>45995</c:v>
                </c:pt>
                <c:pt idx="93">
                  <c:v>45996</c:v>
                </c:pt>
                <c:pt idx="94">
                  <c:v>45999</c:v>
                </c:pt>
                <c:pt idx="95">
                  <c:v>46000</c:v>
                </c:pt>
                <c:pt idx="96">
                  <c:v>46001</c:v>
                </c:pt>
                <c:pt idx="97">
                  <c:v>46002</c:v>
                </c:pt>
                <c:pt idx="98">
                  <c:v>46003</c:v>
                </c:pt>
                <c:pt idx="99">
                  <c:v>46006</c:v>
                </c:pt>
                <c:pt idx="100">
                  <c:v>46007</c:v>
                </c:pt>
                <c:pt idx="101">
                  <c:v>46008</c:v>
                </c:pt>
                <c:pt idx="102">
                  <c:v>46009</c:v>
                </c:pt>
                <c:pt idx="103">
                  <c:v>46010</c:v>
                </c:pt>
                <c:pt idx="104">
                  <c:v>46013</c:v>
                </c:pt>
                <c:pt idx="105">
                  <c:v>46014</c:v>
                </c:pt>
                <c:pt idx="106">
                  <c:v>46015</c:v>
                </c:pt>
                <c:pt idx="107">
                  <c:v>46017</c:v>
                </c:pt>
                <c:pt idx="108">
                  <c:v>46020</c:v>
                </c:pt>
                <c:pt idx="109">
                  <c:v>46021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46028</c:v>
                </c:pt>
                <c:pt idx="114">
                  <c:v>46029</c:v>
                </c:pt>
                <c:pt idx="115">
                  <c:v>46030</c:v>
                </c:pt>
                <c:pt idx="116">
                  <c:v>46031</c:v>
                </c:pt>
                <c:pt idx="117">
                  <c:v>46034</c:v>
                </c:pt>
                <c:pt idx="118">
                  <c:v>46035</c:v>
                </c:pt>
                <c:pt idx="119">
                  <c:v>46036</c:v>
                </c:pt>
                <c:pt idx="120">
                  <c:v>46037</c:v>
                </c:pt>
                <c:pt idx="121">
                  <c:v>46038</c:v>
                </c:pt>
                <c:pt idx="122">
                  <c:v>46041</c:v>
                </c:pt>
                <c:pt idx="123">
                  <c:v>46042</c:v>
                </c:pt>
                <c:pt idx="124">
                  <c:v>46043</c:v>
                </c:pt>
                <c:pt idx="125">
                  <c:v>46044</c:v>
                </c:pt>
                <c:pt idx="126">
                  <c:v>46045</c:v>
                </c:pt>
                <c:pt idx="127">
                  <c:v>46048</c:v>
                </c:pt>
                <c:pt idx="128">
                  <c:v>46049</c:v>
                </c:pt>
                <c:pt idx="129">
                  <c:v>46050</c:v>
                </c:pt>
                <c:pt idx="130">
                  <c:v>46051</c:v>
                </c:pt>
                <c:pt idx="131">
                  <c:v>46052</c:v>
                </c:pt>
                <c:pt idx="132">
                  <c:v>46055</c:v>
                </c:pt>
                <c:pt idx="133">
                  <c:v>46056</c:v>
                </c:pt>
                <c:pt idx="134">
                  <c:v>46057</c:v>
                </c:pt>
                <c:pt idx="135">
                  <c:v>46058</c:v>
                </c:pt>
                <c:pt idx="136">
                  <c:v>46059</c:v>
                </c:pt>
                <c:pt idx="137">
                  <c:v>46062</c:v>
                </c:pt>
                <c:pt idx="138">
                  <c:v>46063</c:v>
                </c:pt>
                <c:pt idx="139">
                  <c:v>46064</c:v>
                </c:pt>
                <c:pt idx="140">
                  <c:v>46065</c:v>
                </c:pt>
                <c:pt idx="141">
                  <c:v>46066</c:v>
                </c:pt>
                <c:pt idx="142">
                  <c:v>46071</c:v>
                </c:pt>
                <c:pt idx="143">
                  <c:v>46072</c:v>
                </c:pt>
                <c:pt idx="144">
                  <c:v>46073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46083</c:v>
                </c:pt>
                <c:pt idx="151">
                  <c:v>46084</c:v>
                </c:pt>
                <c:pt idx="152">
                  <c:v>46085</c:v>
                </c:pt>
                <c:pt idx="153">
                  <c:v>46086</c:v>
                </c:pt>
                <c:pt idx="154">
                  <c:v>46087</c:v>
                </c:pt>
                <c:pt idx="155">
                  <c:v>46090</c:v>
                </c:pt>
                <c:pt idx="156">
                  <c:v>46091</c:v>
                </c:pt>
                <c:pt idx="157">
                  <c:v>46092</c:v>
                </c:pt>
                <c:pt idx="158">
                  <c:v>46093</c:v>
                </c:pt>
                <c:pt idx="159">
                  <c:v>46094</c:v>
                </c:pt>
                <c:pt idx="160">
                  <c:v>46097</c:v>
                </c:pt>
                <c:pt idx="161">
                  <c:v>46098</c:v>
                </c:pt>
                <c:pt idx="162">
                  <c:v>46099</c:v>
                </c:pt>
                <c:pt idx="163">
                  <c:v>46100</c:v>
                </c:pt>
                <c:pt idx="164">
                  <c:v>46101</c:v>
                </c:pt>
                <c:pt idx="165">
                  <c:v>46104</c:v>
                </c:pt>
                <c:pt idx="166">
                  <c:v>46105</c:v>
                </c:pt>
                <c:pt idx="167">
                  <c:v>46106</c:v>
                </c:pt>
                <c:pt idx="168">
                  <c:v>46107</c:v>
                </c:pt>
                <c:pt idx="169">
                  <c:v>46108</c:v>
                </c:pt>
                <c:pt idx="170">
                  <c:v>46111</c:v>
                </c:pt>
                <c:pt idx="171">
                  <c:v>46112</c:v>
                </c:pt>
                <c:pt idx="172">
                  <c:v>46113</c:v>
                </c:pt>
                <c:pt idx="173">
                  <c:v>46114</c:v>
                </c:pt>
                <c:pt idx="174">
                  <c:v>46118</c:v>
                </c:pt>
                <c:pt idx="175">
                  <c:v>46119</c:v>
                </c:pt>
                <c:pt idx="176">
                  <c:v>46120</c:v>
                </c:pt>
                <c:pt idx="177">
                  <c:v>46121</c:v>
                </c:pt>
                <c:pt idx="178">
                  <c:v>46122</c:v>
                </c:pt>
                <c:pt idx="179">
                  <c:v>46125</c:v>
                </c:pt>
                <c:pt idx="180">
                  <c:v>46126</c:v>
                </c:pt>
                <c:pt idx="181">
                  <c:v>46127</c:v>
                </c:pt>
                <c:pt idx="182">
                  <c:v>46128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46135</c:v>
                </c:pt>
                <c:pt idx="187">
                  <c:v>46136</c:v>
                </c:pt>
                <c:pt idx="188">
                  <c:v>46139</c:v>
                </c:pt>
                <c:pt idx="189">
                  <c:v>46140</c:v>
                </c:pt>
                <c:pt idx="190">
                  <c:v>46141</c:v>
                </c:pt>
                <c:pt idx="191">
                  <c:v>46142</c:v>
                </c:pt>
                <c:pt idx="192">
                  <c:v>46146</c:v>
                </c:pt>
                <c:pt idx="193">
                  <c:v>46147</c:v>
                </c:pt>
                <c:pt idx="194">
                  <c:v>46148</c:v>
                </c:pt>
                <c:pt idx="195">
                  <c:v>46149</c:v>
                </c:pt>
                <c:pt idx="196">
                  <c:v>46150</c:v>
                </c:pt>
                <c:pt idx="197">
                  <c:v>46153</c:v>
                </c:pt>
                <c:pt idx="198">
                  <c:v>46154</c:v>
                </c:pt>
                <c:pt idx="199">
                  <c:v>46155</c:v>
                </c:pt>
                <c:pt idx="200">
                  <c:v>46156</c:v>
                </c:pt>
                <c:pt idx="201">
                  <c:v>46157</c:v>
                </c:pt>
                <c:pt idx="202">
                  <c:v>46160</c:v>
                </c:pt>
                <c:pt idx="203">
                  <c:v>46161</c:v>
                </c:pt>
                <c:pt idx="204">
                  <c:v>46162</c:v>
                </c:pt>
                <c:pt idx="205">
                  <c:v>46163</c:v>
                </c:pt>
                <c:pt idx="206">
                  <c:v>46164</c:v>
                </c:pt>
                <c:pt idx="207">
                  <c:v>46167</c:v>
                </c:pt>
                <c:pt idx="208">
                  <c:v>46168</c:v>
                </c:pt>
                <c:pt idx="209">
                  <c:v>46169</c:v>
                </c:pt>
                <c:pt idx="210">
                  <c:v>46170</c:v>
                </c:pt>
                <c:pt idx="211">
                  <c:v>46171</c:v>
                </c:pt>
                <c:pt idx="212">
                  <c:v>46174</c:v>
                </c:pt>
                <c:pt idx="213">
                  <c:v>46175</c:v>
                </c:pt>
                <c:pt idx="214">
                  <c:v>46176</c:v>
                </c:pt>
                <c:pt idx="215">
                  <c:v>46178</c:v>
                </c:pt>
                <c:pt idx="216">
                  <c:v>46181</c:v>
                </c:pt>
                <c:pt idx="217">
                  <c:v>46182</c:v>
                </c:pt>
                <c:pt idx="218">
                  <c:v>46183</c:v>
                </c:pt>
                <c:pt idx="219">
                  <c:v>46184</c:v>
                </c:pt>
                <c:pt idx="220">
                  <c:v>46185</c:v>
                </c:pt>
                <c:pt idx="221">
                  <c:v>46188</c:v>
                </c:pt>
                <c:pt idx="222">
                  <c:v>46189</c:v>
                </c:pt>
                <c:pt idx="223">
                  <c:v>46190</c:v>
                </c:pt>
                <c:pt idx="224">
                  <c:v>46191</c:v>
                </c:pt>
                <c:pt idx="225">
                  <c:v>46192</c:v>
                </c:pt>
                <c:pt idx="226">
                  <c:v>46195</c:v>
                </c:pt>
                <c:pt idx="227">
                  <c:v>46196</c:v>
                </c:pt>
                <c:pt idx="228">
                  <c:v>46197</c:v>
                </c:pt>
                <c:pt idx="229">
                  <c:v>46198</c:v>
                </c:pt>
                <c:pt idx="230">
                  <c:v>46199</c:v>
                </c:pt>
                <c:pt idx="231">
                  <c:v>46202</c:v>
                </c:pt>
                <c:pt idx="232">
                  <c:v>46203</c:v>
                </c:pt>
                <c:pt idx="233">
                  <c:v>46204</c:v>
                </c:pt>
                <c:pt idx="234">
                  <c:v>46205</c:v>
                </c:pt>
                <c:pt idx="235">
                  <c:v>46206</c:v>
                </c:pt>
                <c:pt idx="236">
                  <c:v>46209</c:v>
                </c:pt>
                <c:pt idx="237">
                  <c:v>46210</c:v>
                </c:pt>
                <c:pt idx="238">
                  <c:v>46211</c:v>
                </c:pt>
                <c:pt idx="239">
                  <c:v>46212</c:v>
                </c:pt>
                <c:pt idx="240">
                  <c:v>46213</c:v>
                </c:pt>
                <c:pt idx="241">
                  <c:v>46216</c:v>
                </c:pt>
                <c:pt idx="242">
                  <c:v>46217</c:v>
                </c:pt>
                <c:pt idx="243">
                  <c:v>46218</c:v>
                </c:pt>
                <c:pt idx="244">
                  <c:v>46219</c:v>
                </c:pt>
                <c:pt idx="245">
                  <c:v>46220</c:v>
                </c:pt>
                <c:pt idx="246">
                  <c:v>46223</c:v>
                </c:pt>
                <c:pt idx="247">
                  <c:v>46224</c:v>
                </c:pt>
                <c:pt idx="248">
                  <c:v>46225</c:v>
                </c:pt>
                <c:pt idx="249">
                  <c:v>46226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99.686097347439102</c:v>
                </c:pt>
                <c:pt idx="2">
                  <c:v>99.493442147525954</c:v>
                </c:pt>
                <c:pt idx="3">
                  <c:v>99.972019821255898</c:v>
                </c:pt>
                <c:pt idx="4">
                  <c:v>99.659574469100093</c:v>
                </c:pt>
                <c:pt idx="5">
                  <c:v>99.351792482352934</c:v>
                </c:pt>
                <c:pt idx="6">
                  <c:v>99.218595162271043</c:v>
                </c:pt>
                <c:pt idx="7">
                  <c:v>99.395511515067597</c:v>
                </c:pt>
                <c:pt idx="8">
                  <c:v>99.672981636939312</c:v>
                </c:pt>
                <c:pt idx="9">
                  <c:v>99.617312736790524</c:v>
                </c:pt>
                <c:pt idx="10">
                  <c:v>99.432235503096223</c:v>
                </c:pt>
                <c:pt idx="11">
                  <c:v>99.406004082096644</c:v>
                </c:pt>
                <c:pt idx="12">
                  <c:v>99.675604780410055</c:v>
                </c:pt>
                <c:pt idx="13">
                  <c:v>100.01165841009473</c:v>
                </c:pt>
                <c:pt idx="14">
                  <c:v>100.10929758521364</c:v>
                </c:pt>
                <c:pt idx="15">
                  <c:v>99.933838532822165</c:v>
                </c:pt>
                <c:pt idx="16">
                  <c:v>99.758088023091275</c:v>
                </c:pt>
                <c:pt idx="17">
                  <c:v>99.843194402389273</c:v>
                </c:pt>
                <c:pt idx="18">
                  <c:v>99.973477121660977</c:v>
                </c:pt>
                <c:pt idx="19">
                  <c:v>100.03876420996656</c:v>
                </c:pt>
                <c:pt idx="20">
                  <c:v>100.27134946291191</c:v>
                </c:pt>
                <c:pt idx="21">
                  <c:v>100.30661615053548</c:v>
                </c:pt>
                <c:pt idx="22">
                  <c:v>100.61847858115846</c:v>
                </c:pt>
                <c:pt idx="23">
                  <c:v>101.32206354161488</c:v>
                </c:pt>
                <c:pt idx="24">
                  <c:v>101.412124743661</c:v>
                </c:pt>
                <c:pt idx="25">
                  <c:v>101.20868551252541</c:v>
                </c:pt>
                <c:pt idx="26">
                  <c:v>101.60157388542449</c:v>
                </c:pt>
                <c:pt idx="27">
                  <c:v>101.58496065258169</c:v>
                </c:pt>
                <c:pt idx="28">
                  <c:v>102.02069367932319</c:v>
                </c:pt>
                <c:pt idx="29">
                  <c:v>102.2838822544834</c:v>
                </c:pt>
                <c:pt idx="30">
                  <c:v>102.18332847855429</c:v>
                </c:pt>
                <c:pt idx="31">
                  <c:v>102.44068784524016</c:v>
                </c:pt>
                <c:pt idx="32">
                  <c:v>102.43660740136433</c:v>
                </c:pt>
                <c:pt idx="33">
                  <c:v>103.0212765953043</c:v>
                </c:pt>
                <c:pt idx="34">
                  <c:v>103.38239580292287</c:v>
                </c:pt>
                <c:pt idx="35">
                  <c:v>103.66948411980533</c:v>
                </c:pt>
                <c:pt idx="36">
                  <c:v>103.85631011809809</c:v>
                </c:pt>
                <c:pt idx="37">
                  <c:v>103.60128242383563</c:v>
                </c:pt>
                <c:pt idx="38">
                  <c:v>103.96006995217684</c:v>
                </c:pt>
                <c:pt idx="39">
                  <c:v>103.70737394404567</c:v>
                </c:pt>
                <c:pt idx="40">
                  <c:v>103.85718449697038</c:v>
                </c:pt>
                <c:pt idx="41">
                  <c:v>103.88807927652468</c:v>
                </c:pt>
                <c:pt idx="42">
                  <c:v>104.02040221773431</c:v>
                </c:pt>
                <c:pt idx="43">
                  <c:v>104.30370154808034</c:v>
                </c:pt>
                <c:pt idx="44">
                  <c:v>104.40483823868834</c:v>
                </c:pt>
                <c:pt idx="45">
                  <c:v>104.61789565798068</c:v>
                </c:pt>
                <c:pt idx="46">
                  <c:v>104.13756922650623</c:v>
                </c:pt>
                <c:pt idx="47">
                  <c:v>104.16992130646561</c:v>
                </c:pt>
                <c:pt idx="48">
                  <c:v>104.4852812594316</c:v>
                </c:pt>
                <c:pt idx="49">
                  <c:v>104.42494899387414</c:v>
                </c:pt>
                <c:pt idx="50">
                  <c:v>104.2110171957095</c:v>
                </c:pt>
                <c:pt idx="51">
                  <c:v>104.26639463851886</c:v>
                </c:pt>
                <c:pt idx="52">
                  <c:v>104.14951909394034</c:v>
                </c:pt>
                <c:pt idx="53">
                  <c:v>104.26639463851886</c:v>
                </c:pt>
                <c:pt idx="54">
                  <c:v>104.05013116107691</c:v>
                </c:pt>
                <c:pt idx="55">
                  <c:v>104.21043427417671</c:v>
                </c:pt>
                <c:pt idx="56">
                  <c:v>104.5193821039895</c:v>
                </c:pt>
                <c:pt idx="57">
                  <c:v>104.29291751685791</c:v>
                </c:pt>
                <c:pt idx="58">
                  <c:v>104.27018361820134</c:v>
                </c:pt>
                <c:pt idx="59">
                  <c:v>103.98309530817285</c:v>
                </c:pt>
                <c:pt idx="60">
                  <c:v>104.1209559936634</c:v>
                </c:pt>
                <c:pt idx="61">
                  <c:v>103.99213057479679</c:v>
                </c:pt>
                <c:pt idx="62">
                  <c:v>103.99038181705225</c:v>
                </c:pt>
                <c:pt idx="63">
                  <c:v>104.30370154808031</c:v>
                </c:pt>
                <c:pt idx="64">
                  <c:v>104.4264062942792</c:v>
                </c:pt>
                <c:pt idx="65">
                  <c:v>104.47303993465799</c:v>
                </c:pt>
                <c:pt idx="66">
                  <c:v>104.62489070266666</c:v>
                </c:pt>
                <c:pt idx="67">
                  <c:v>104.50859807962097</c:v>
                </c:pt>
                <c:pt idx="68">
                  <c:v>104.73856018909557</c:v>
                </c:pt>
                <c:pt idx="69">
                  <c:v>104.67706208047244</c:v>
                </c:pt>
                <c:pt idx="70">
                  <c:v>104.62051880145138</c:v>
                </c:pt>
                <c:pt idx="71">
                  <c:v>104.6549111033487</c:v>
                </c:pt>
                <c:pt idx="72">
                  <c:v>104.71203731075653</c:v>
                </c:pt>
                <c:pt idx="73">
                  <c:v>104.8265811760577</c:v>
                </c:pt>
                <c:pt idx="74">
                  <c:v>104.72340425665784</c:v>
                </c:pt>
                <c:pt idx="75">
                  <c:v>104.71232876809597</c:v>
                </c:pt>
                <c:pt idx="76">
                  <c:v>104.83998834389693</c:v>
                </c:pt>
                <c:pt idx="77">
                  <c:v>104.66569513457112</c:v>
                </c:pt>
                <c:pt idx="78">
                  <c:v>105.41299912774221</c:v>
                </c:pt>
                <c:pt idx="79">
                  <c:v>105.4062955403956</c:v>
                </c:pt>
                <c:pt idx="80">
                  <c:v>105.38939085021337</c:v>
                </c:pt>
                <c:pt idx="81">
                  <c:v>105.49752259236135</c:v>
                </c:pt>
                <c:pt idx="82">
                  <c:v>105.49752259236135</c:v>
                </c:pt>
                <c:pt idx="83">
                  <c:v>105.66744389361794</c:v>
                </c:pt>
                <c:pt idx="84">
                  <c:v>105.6916350926796</c:v>
                </c:pt>
                <c:pt idx="85">
                  <c:v>105.83590790132337</c:v>
                </c:pt>
                <c:pt idx="86">
                  <c:v>105.4538035596467</c:v>
                </c:pt>
                <c:pt idx="87">
                  <c:v>105.4538035596467</c:v>
                </c:pt>
                <c:pt idx="88">
                  <c:v>106.68638880704034</c:v>
                </c:pt>
                <c:pt idx="89">
                  <c:v>106.6811425269528</c:v>
                </c:pt>
                <c:pt idx="90">
                  <c:v>106.91576800183606</c:v>
                </c:pt>
                <c:pt idx="91">
                  <c:v>106.88399883655553</c:v>
                </c:pt>
                <c:pt idx="92">
                  <c:v>107.1387350666246</c:v>
                </c:pt>
                <c:pt idx="93">
                  <c:v>106.97580880320011</c:v>
                </c:pt>
                <c:pt idx="94">
                  <c:v>107.18886622249248</c:v>
                </c:pt>
                <c:pt idx="95">
                  <c:v>107.12853395693502</c:v>
                </c:pt>
                <c:pt idx="96">
                  <c:v>107.15214223446385</c:v>
                </c:pt>
                <c:pt idx="97">
                  <c:v>107.2022733903317</c:v>
                </c:pt>
                <c:pt idx="98">
                  <c:v>107.43106966359458</c:v>
                </c:pt>
                <c:pt idx="99">
                  <c:v>107.55668901060365</c:v>
                </c:pt>
                <c:pt idx="100">
                  <c:v>107.59399592016511</c:v>
                </c:pt>
                <c:pt idx="101">
                  <c:v>107.46050714274379</c:v>
                </c:pt>
                <c:pt idx="102">
                  <c:v>107.7560477978634</c:v>
                </c:pt>
                <c:pt idx="103">
                  <c:v>108.05421160330771</c:v>
                </c:pt>
                <c:pt idx="104">
                  <c:v>108.86301369824794</c:v>
                </c:pt>
                <c:pt idx="105">
                  <c:v>109.44768289218793</c:v>
                </c:pt>
                <c:pt idx="106">
                  <c:v>109.44768289218793</c:v>
                </c:pt>
                <c:pt idx="107">
                  <c:v>110.04255319581752</c:v>
                </c:pt>
                <c:pt idx="108">
                  <c:v>109.94753716416935</c:v>
                </c:pt>
                <c:pt idx="109">
                  <c:v>110.0352666869381</c:v>
                </c:pt>
                <c:pt idx="110">
                  <c:v>110.0352666869381</c:v>
                </c:pt>
                <c:pt idx="111">
                  <c:v>110.0352666869381</c:v>
                </c:pt>
                <c:pt idx="112">
                  <c:v>110.25735937285442</c:v>
                </c:pt>
                <c:pt idx="113">
                  <c:v>110.41824541434097</c:v>
                </c:pt>
                <c:pt idx="114">
                  <c:v>110.2031477731107</c:v>
                </c:pt>
                <c:pt idx="115">
                  <c:v>110.2031477731107</c:v>
                </c:pt>
                <c:pt idx="116">
                  <c:v>110.4476828934902</c:v>
                </c:pt>
                <c:pt idx="117">
                  <c:v>110.407752840458</c:v>
                </c:pt>
                <c:pt idx="118">
                  <c:v>110.63421742758958</c:v>
                </c:pt>
                <c:pt idx="119">
                  <c:v>110.69309239274197</c:v>
                </c:pt>
                <c:pt idx="120">
                  <c:v>110.88545613531566</c:v>
                </c:pt>
                <c:pt idx="121">
                  <c:v>111.02593996427697</c:v>
                </c:pt>
                <c:pt idx="122">
                  <c:v>111.14485573079341</c:v>
                </c:pt>
                <c:pt idx="123">
                  <c:v>111.06965899013768</c:v>
                </c:pt>
                <c:pt idx="124">
                  <c:v>111.11366948704571</c:v>
                </c:pt>
                <c:pt idx="125">
                  <c:v>111.34363159652031</c:v>
                </c:pt>
                <c:pt idx="126">
                  <c:v>111.96531623582834</c:v>
                </c:pt>
                <c:pt idx="127">
                  <c:v>112.0929758116293</c:v>
                </c:pt>
                <c:pt idx="128">
                  <c:v>111.92305450351877</c:v>
                </c:pt>
                <c:pt idx="129">
                  <c:v>112.17021276736901</c:v>
                </c:pt>
                <c:pt idx="130">
                  <c:v>112.00874381120356</c:v>
                </c:pt>
                <c:pt idx="131">
                  <c:v>112.53249781805323</c:v>
                </c:pt>
                <c:pt idx="132">
                  <c:v>112.30253570857863</c:v>
                </c:pt>
                <c:pt idx="133">
                  <c:v>112.41445643040905</c:v>
                </c:pt>
                <c:pt idx="134">
                  <c:v>112.15651413533639</c:v>
                </c:pt>
                <c:pt idx="135">
                  <c:v>112.14456426790225</c:v>
                </c:pt>
                <c:pt idx="136">
                  <c:v>112.12649373465435</c:v>
                </c:pt>
                <c:pt idx="137">
                  <c:v>112.02156805750995</c:v>
                </c:pt>
                <c:pt idx="138">
                  <c:v>111.74030894910183</c:v>
                </c:pt>
                <c:pt idx="139">
                  <c:v>111.82220927025023</c:v>
                </c:pt>
                <c:pt idx="140">
                  <c:v>111.71466044963509</c:v>
                </c:pt>
                <c:pt idx="141">
                  <c:v>112.28941999807884</c:v>
                </c:pt>
                <c:pt idx="142">
                  <c:v>112.28038473145489</c:v>
                </c:pt>
                <c:pt idx="143">
                  <c:v>112.3561643867895</c:v>
                </c:pt>
                <c:pt idx="144">
                  <c:v>112.76391722793292</c:v>
                </c:pt>
                <c:pt idx="145">
                  <c:v>112.65053920569741</c:v>
                </c:pt>
                <c:pt idx="146">
                  <c:v>112.72602739683863</c:v>
                </c:pt>
                <c:pt idx="147">
                  <c:v>112.99795978128336</c:v>
                </c:pt>
                <c:pt idx="148">
                  <c:v>113.23637423584908</c:v>
                </c:pt>
                <c:pt idx="149">
                  <c:v>114.0189449166437</c:v>
                </c:pt>
                <c:pt idx="150">
                  <c:v>113.84610900772299</c:v>
                </c:pt>
                <c:pt idx="151">
                  <c:v>113.17779073489008</c:v>
                </c:pt>
                <c:pt idx="152">
                  <c:v>113.40396385782829</c:v>
                </c:pt>
                <c:pt idx="153">
                  <c:v>113.26552025765885</c:v>
                </c:pt>
                <c:pt idx="154">
                  <c:v>113.57097056512862</c:v>
                </c:pt>
                <c:pt idx="155">
                  <c:v>113.06295540539554</c:v>
                </c:pt>
                <c:pt idx="156">
                  <c:v>112.98309530618509</c:v>
                </c:pt>
                <c:pt idx="157">
                  <c:v>112.89973768463163</c:v>
                </c:pt>
                <c:pt idx="158">
                  <c:v>112.67677061984305</c:v>
                </c:pt>
                <c:pt idx="159">
                  <c:v>113.07257359355233</c:v>
                </c:pt>
                <c:pt idx="160">
                  <c:v>113.12357913514641</c:v>
                </c:pt>
                <c:pt idx="161">
                  <c:v>112.95394928437531</c:v>
                </c:pt>
                <c:pt idx="162">
                  <c:v>112.75080151743313</c:v>
                </c:pt>
                <c:pt idx="163">
                  <c:v>112.62168464122708</c:v>
                </c:pt>
                <c:pt idx="164">
                  <c:v>112.55727193179378</c:v>
                </c:pt>
                <c:pt idx="165">
                  <c:v>112.56747304148338</c:v>
                </c:pt>
                <c:pt idx="166">
                  <c:v>112.40017487684359</c:v>
                </c:pt>
                <c:pt idx="167">
                  <c:v>112.50918099786384</c:v>
                </c:pt>
                <c:pt idx="168">
                  <c:v>112.40600408531793</c:v>
                </c:pt>
                <c:pt idx="169">
                  <c:v>112.7545904971156</c:v>
                </c:pt>
                <c:pt idx="170">
                  <c:v>112.54007578427209</c:v>
                </c:pt>
                <c:pt idx="171">
                  <c:v>112.81171670452343</c:v>
                </c:pt>
                <c:pt idx="172">
                  <c:v>112.98892451465944</c:v>
                </c:pt>
                <c:pt idx="173">
                  <c:v>113.24832410328324</c:v>
                </c:pt>
                <c:pt idx="174">
                  <c:v>113.28767123478262</c:v>
                </c:pt>
                <c:pt idx="175">
                  <c:v>113.09385019180381</c:v>
                </c:pt>
                <c:pt idx="176">
                  <c:v>113.39638589846342</c:v>
                </c:pt>
                <c:pt idx="177">
                  <c:v>113.42815505688998</c:v>
                </c:pt>
                <c:pt idx="178">
                  <c:v>113.98513552942528</c:v>
                </c:pt>
                <c:pt idx="179">
                  <c:v>113.7685805877899</c:v>
                </c:pt>
                <c:pt idx="180">
                  <c:v>113.803555818074</c:v>
                </c:pt>
                <c:pt idx="181">
                  <c:v>113.84960653006603</c:v>
                </c:pt>
                <c:pt idx="182">
                  <c:v>114.09734771544909</c:v>
                </c:pt>
                <c:pt idx="183">
                  <c:v>114.57475954611336</c:v>
                </c:pt>
                <c:pt idx="184">
                  <c:v>114.88254153286051</c:v>
                </c:pt>
                <c:pt idx="185">
                  <c:v>114.83328475586491</c:v>
                </c:pt>
                <c:pt idx="186">
                  <c:v>114.50451763505967</c:v>
                </c:pt>
                <c:pt idx="187">
                  <c:v>114.70562518691789</c:v>
                </c:pt>
                <c:pt idx="188">
                  <c:v>114.39609443557227</c:v>
                </c:pt>
                <c:pt idx="189">
                  <c:v>114.38764209048114</c:v>
                </c:pt>
                <c:pt idx="190">
                  <c:v>114.45992422347274</c:v>
                </c:pt>
                <c:pt idx="191">
                  <c:v>114.54124162308828</c:v>
                </c:pt>
                <c:pt idx="192">
                  <c:v>113.77236957432629</c:v>
                </c:pt>
                <c:pt idx="193">
                  <c:v>113.39988342080642</c:v>
                </c:pt>
                <c:pt idx="194">
                  <c:v>114.07636258139101</c:v>
                </c:pt>
                <c:pt idx="195">
                  <c:v>113.95074322752797</c:v>
                </c:pt>
                <c:pt idx="196">
                  <c:v>114.31448557176334</c:v>
                </c:pt>
                <c:pt idx="197">
                  <c:v>112.75517341864844</c:v>
                </c:pt>
                <c:pt idx="198">
                  <c:v>112.65636840731781</c:v>
                </c:pt>
                <c:pt idx="199">
                  <c:v>111.75575633887901</c:v>
                </c:pt>
                <c:pt idx="200">
                  <c:v>112.74147479346976</c:v>
                </c:pt>
                <c:pt idx="201">
                  <c:v>113.22529874728724</c:v>
                </c:pt>
                <c:pt idx="202">
                  <c:v>112.21772077976613</c:v>
                </c:pt>
                <c:pt idx="203">
                  <c:v>111.24016321978101</c:v>
                </c:pt>
                <c:pt idx="204">
                  <c:v>112.2142232574231</c:v>
                </c:pt>
                <c:pt idx="205">
                  <c:v>112.21072573508009</c:v>
                </c:pt>
                <c:pt idx="206">
                  <c:v>112.36053628800478</c:v>
                </c:pt>
                <c:pt idx="207">
                  <c:v>112.61643836113953</c:v>
                </c:pt>
                <c:pt idx="208">
                  <c:v>112.24191197882776</c:v>
                </c:pt>
                <c:pt idx="209">
                  <c:v>112.32322937844332</c:v>
                </c:pt>
                <c:pt idx="210">
                  <c:v>112.54794520783037</c:v>
                </c:pt>
                <c:pt idx="211">
                  <c:v>113.01428154993276</c:v>
                </c:pt>
                <c:pt idx="212">
                  <c:v>112.51442728480532</c:v>
                </c:pt>
                <c:pt idx="213">
                  <c:v>112.51180414133458</c:v>
                </c:pt>
                <c:pt idx="214">
                  <c:v>111.99242203570016</c:v>
                </c:pt>
                <c:pt idx="215">
                  <c:v>112.16467502308807</c:v>
                </c:pt>
                <c:pt idx="216">
                  <c:v>111.28621393177301</c:v>
                </c:pt>
                <c:pt idx="217">
                  <c:v>111.0990964761408</c:v>
                </c:pt>
                <c:pt idx="218">
                  <c:v>110.09122705128026</c:v>
                </c:pt>
                <c:pt idx="219">
                  <c:v>110.83153599976531</c:v>
                </c:pt>
                <c:pt idx="220">
                  <c:v>111.16380064291356</c:v>
                </c:pt>
                <c:pt idx="221">
                  <c:v>111.7210725727883</c:v>
                </c:pt>
                <c:pt idx="222">
                  <c:v>111.46050714109884</c:v>
                </c:pt>
                <c:pt idx="223">
                  <c:v>111.08073447869954</c:v>
                </c:pt>
                <c:pt idx="224">
                  <c:v>110.74730399248564</c:v>
                </c:pt>
                <c:pt idx="225">
                  <c:v>110.75721364483582</c:v>
                </c:pt>
                <c:pt idx="226">
                  <c:v>110.65112212462579</c:v>
                </c:pt>
                <c:pt idx="227">
                  <c:v>110.54881959095214</c:v>
                </c:pt>
                <c:pt idx="228">
                  <c:v>110.20373069464355</c:v>
                </c:pt>
                <c:pt idx="229">
                  <c:v>110.62081025975037</c:v>
                </c:pt>
                <c:pt idx="230">
                  <c:v>110.94433110046805</c:v>
                </c:pt>
                <c:pt idx="231">
                  <c:v>111.30020402114511</c:v>
                </c:pt>
                <c:pt idx="232">
                  <c:v>111.64645876051937</c:v>
                </c:pt>
                <c:pt idx="233">
                  <c:v>111.53220635255765</c:v>
                </c:pt>
                <c:pt idx="234">
                  <c:v>111.73331390441588</c:v>
                </c:pt>
                <c:pt idx="235">
                  <c:v>112.11833284690275</c:v>
                </c:pt>
                <c:pt idx="236">
                  <c:v>111.77528417253207</c:v>
                </c:pt>
                <c:pt idx="237">
                  <c:v>111.58641795230137</c:v>
                </c:pt>
                <c:pt idx="238">
                  <c:v>111.36869717445431</c:v>
                </c:pt>
                <c:pt idx="239">
                  <c:v>111.67035849538767</c:v>
                </c:pt>
                <c:pt idx="240">
                  <c:v>112.00495482466722</c:v>
                </c:pt>
                <c:pt idx="241">
                  <c:v>111.6254736264613</c:v>
                </c:pt>
                <c:pt idx="242">
                  <c:v>111.66948411651539</c:v>
                </c:pt>
                <c:pt idx="243">
                  <c:v>111.89624016784039</c:v>
                </c:pt>
                <c:pt idx="244">
                  <c:v>112.10259399978615</c:v>
                </c:pt>
                <c:pt idx="245">
                  <c:v>112.13057417853025</c:v>
                </c:pt>
                <c:pt idx="246">
                  <c:v>111.85222967093232</c:v>
                </c:pt>
                <c:pt idx="247">
                  <c:v>111.56280967477252</c:v>
                </c:pt>
                <c:pt idx="248">
                  <c:v>111.18566015584398</c:v>
                </c:pt>
                <c:pt idx="249">
                  <c:v>110.8694258240057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45866</c:v>
                </c:pt>
                <c:pt idx="1">
                  <c:v>45867</c:v>
                </c:pt>
                <c:pt idx="2">
                  <c:v>45868</c:v>
                </c:pt>
                <c:pt idx="3">
                  <c:v>45870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45880</c:v>
                </c:pt>
                <c:pt idx="10">
                  <c:v>45881</c:v>
                </c:pt>
                <c:pt idx="11">
                  <c:v>45882</c:v>
                </c:pt>
                <c:pt idx="12">
                  <c:v>45883</c:v>
                </c:pt>
                <c:pt idx="13">
                  <c:v>45884</c:v>
                </c:pt>
                <c:pt idx="14">
                  <c:v>45887</c:v>
                </c:pt>
                <c:pt idx="15">
                  <c:v>45888</c:v>
                </c:pt>
                <c:pt idx="16">
                  <c:v>45889</c:v>
                </c:pt>
                <c:pt idx="17">
                  <c:v>45890</c:v>
                </c:pt>
                <c:pt idx="18">
                  <c:v>45891</c:v>
                </c:pt>
                <c:pt idx="19">
                  <c:v>45894</c:v>
                </c:pt>
                <c:pt idx="20">
                  <c:v>45895</c:v>
                </c:pt>
                <c:pt idx="21">
                  <c:v>45896</c:v>
                </c:pt>
                <c:pt idx="22">
                  <c:v>45897</c:v>
                </c:pt>
                <c:pt idx="23">
                  <c:v>45898</c:v>
                </c:pt>
                <c:pt idx="24">
                  <c:v>45901</c:v>
                </c:pt>
                <c:pt idx="25">
                  <c:v>45902</c:v>
                </c:pt>
                <c:pt idx="26">
                  <c:v>45903</c:v>
                </c:pt>
                <c:pt idx="27">
                  <c:v>45904</c:v>
                </c:pt>
                <c:pt idx="28">
                  <c:v>45905</c:v>
                </c:pt>
                <c:pt idx="29">
                  <c:v>45908</c:v>
                </c:pt>
                <c:pt idx="30">
                  <c:v>45909</c:v>
                </c:pt>
                <c:pt idx="31">
                  <c:v>45910</c:v>
                </c:pt>
                <c:pt idx="32">
                  <c:v>45911</c:v>
                </c:pt>
                <c:pt idx="33">
                  <c:v>45912</c:v>
                </c:pt>
                <c:pt idx="34">
                  <c:v>45915</c:v>
                </c:pt>
                <c:pt idx="35">
                  <c:v>45916</c:v>
                </c:pt>
                <c:pt idx="36">
                  <c:v>45917</c:v>
                </c:pt>
                <c:pt idx="37">
                  <c:v>45918</c:v>
                </c:pt>
                <c:pt idx="38">
                  <c:v>45919</c:v>
                </c:pt>
                <c:pt idx="39">
                  <c:v>45922</c:v>
                </c:pt>
                <c:pt idx="40">
                  <c:v>45923</c:v>
                </c:pt>
                <c:pt idx="41">
                  <c:v>45924</c:v>
                </c:pt>
                <c:pt idx="42">
                  <c:v>45925</c:v>
                </c:pt>
                <c:pt idx="43">
                  <c:v>45926</c:v>
                </c:pt>
                <c:pt idx="44">
                  <c:v>45929</c:v>
                </c:pt>
                <c:pt idx="45">
                  <c:v>45930</c:v>
                </c:pt>
                <c:pt idx="46">
                  <c:v>45931</c:v>
                </c:pt>
                <c:pt idx="47">
                  <c:v>45932</c:v>
                </c:pt>
                <c:pt idx="48">
                  <c:v>45933</c:v>
                </c:pt>
                <c:pt idx="49">
                  <c:v>45936</c:v>
                </c:pt>
                <c:pt idx="50">
                  <c:v>45937</c:v>
                </c:pt>
                <c:pt idx="51">
                  <c:v>45938</c:v>
                </c:pt>
                <c:pt idx="52">
                  <c:v>45939</c:v>
                </c:pt>
                <c:pt idx="53">
                  <c:v>45940</c:v>
                </c:pt>
                <c:pt idx="54">
                  <c:v>45943</c:v>
                </c:pt>
                <c:pt idx="55">
                  <c:v>45944</c:v>
                </c:pt>
                <c:pt idx="56">
                  <c:v>45945</c:v>
                </c:pt>
                <c:pt idx="57">
                  <c:v>45946</c:v>
                </c:pt>
                <c:pt idx="58">
                  <c:v>45947</c:v>
                </c:pt>
                <c:pt idx="59">
                  <c:v>45950</c:v>
                </c:pt>
                <c:pt idx="60">
                  <c:v>45951</c:v>
                </c:pt>
                <c:pt idx="61">
                  <c:v>45952</c:v>
                </c:pt>
                <c:pt idx="62">
                  <c:v>45953</c:v>
                </c:pt>
                <c:pt idx="63">
                  <c:v>45954</c:v>
                </c:pt>
                <c:pt idx="64">
                  <c:v>45957</c:v>
                </c:pt>
                <c:pt idx="65">
                  <c:v>45958</c:v>
                </c:pt>
                <c:pt idx="66">
                  <c:v>45959</c:v>
                </c:pt>
                <c:pt idx="67">
                  <c:v>45960</c:v>
                </c:pt>
                <c:pt idx="68">
                  <c:v>45961</c:v>
                </c:pt>
                <c:pt idx="69">
                  <c:v>45964</c:v>
                </c:pt>
                <c:pt idx="70">
                  <c:v>45965</c:v>
                </c:pt>
                <c:pt idx="71">
                  <c:v>45966</c:v>
                </c:pt>
                <c:pt idx="72">
                  <c:v>45967</c:v>
                </c:pt>
                <c:pt idx="73">
                  <c:v>45968</c:v>
                </c:pt>
                <c:pt idx="74">
                  <c:v>45971</c:v>
                </c:pt>
                <c:pt idx="75">
                  <c:v>45972</c:v>
                </c:pt>
                <c:pt idx="76">
                  <c:v>45973</c:v>
                </c:pt>
                <c:pt idx="77">
                  <c:v>45974</c:v>
                </c:pt>
                <c:pt idx="78">
                  <c:v>45975</c:v>
                </c:pt>
                <c:pt idx="79">
                  <c:v>45978</c:v>
                </c:pt>
                <c:pt idx="80">
                  <c:v>45979</c:v>
                </c:pt>
                <c:pt idx="81">
                  <c:v>45980</c:v>
                </c:pt>
                <c:pt idx="82">
                  <c:v>45981</c:v>
                </c:pt>
                <c:pt idx="83">
                  <c:v>45982</c:v>
                </c:pt>
                <c:pt idx="84">
                  <c:v>45985</c:v>
                </c:pt>
                <c:pt idx="85">
                  <c:v>45986</c:v>
                </c:pt>
                <c:pt idx="86">
                  <c:v>45987</c:v>
                </c:pt>
                <c:pt idx="87">
                  <c:v>45988</c:v>
                </c:pt>
                <c:pt idx="88">
                  <c:v>45989</c:v>
                </c:pt>
                <c:pt idx="89">
                  <c:v>45992</c:v>
                </c:pt>
                <c:pt idx="90">
                  <c:v>45993</c:v>
                </c:pt>
                <c:pt idx="91">
                  <c:v>45994</c:v>
                </c:pt>
                <c:pt idx="92">
                  <c:v>45995</c:v>
                </c:pt>
                <c:pt idx="93">
                  <c:v>45996</c:v>
                </c:pt>
                <c:pt idx="94">
                  <c:v>45999</c:v>
                </c:pt>
                <c:pt idx="95">
                  <c:v>46000</c:v>
                </c:pt>
                <c:pt idx="96">
                  <c:v>46001</c:v>
                </c:pt>
                <c:pt idx="97">
                  <c:v>46002</c:v>
                </c:pt>
                <c:pt idx="98">
                  <c:v>46003</c:v>
                </c:pt>
                <c:pt idx="99">
                  <c:v>46006</c:v>
                </c:pt>
                <c:pt idx="100">
                  <c:v>46007</c:v>
                </c:pt>
                <c:pt idx="101">
                  <c:v>46008</c:v>
                </c:pt>
                <c:pt idx="102">
                  <c:v>46009</c:v>
                </c:pt>
                <c:pt idx="103">
                  <c:v>46010</c:v>
                </c:pt>
                <c:pt idx="104">
                  <c:v>46013</c:v>
                </c:pt>
                <c:pt idx="105">
                  <c:v>46014</c:v>
                </c:pt>
                <c:pt idx="106">
                  <c:v>46015</c:v>
                </c:pt>
                <c:pt idx="107">
                  <c:v>46017</c:v>
                </c:pt>
                <c:pt idx="108">
                  <c:v>46020</c:v>
                </c:pt>
                <c:pt idx="109">
                  <c:v>46021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46028</c:v>
                </c:pt>
                <c:pt idx="114">
                  <c:v>46029</c:v>
                </c:pt>
                <c:pt idx="115">
                  <c:v>46030</c:v>
                </c:pt>
                <c:pt idx="116">
                  <c:v>46031</c:v>
                </c:pt>
                <c:pt idx="117">
                  <c:v>46034</c:v>
                </c:pt>
                <c:pt idx="118">
                  <c:v>46035</c:v>
                </c:pt>
                <c:pt idx="119">
                  <c:v>46036</c:v>
                </c:pt>
                <c:pt idx="120">
                  <c:v>46037</c:v>
                </c:pt>
                <c:pt idx="121">
                  <c:v>46038</c:v>
                </c:pt>
                <c:pt idx="122">
                  <c:v>46041</c:v>
                </c:pt>
                <c:pt idx="123">
                  <c:v>46042</c:v>
                </c:pt>
                <c:pt idx="124">
                  <c:v>46043</c:v>
                </c:pt>
                <c:pt idx="125">
                  <c:v>46044</c:v>
                </c:pt>
                <c:pt idx="126">
                  <c:v>46045</c:v>
                </c:pt>
                <c:pt idx="127">
                  <c:v>46048</c:v>
                </c:pt>
                <c:pt idx="128">
                  <c:v>46049</c:v>
                </c:pt>
                <c:pt idx="129">
                  <c:v>46050</c:v>
                </c:pt>
                <c:pt idx="130">
                  <c:v>46051</c:v>
                </c:pt>
                <c:pt idx="131">
                  <c:v>46052</c:v>
                </c:pt>
                <c:pt idx="132">
                  <c:v>46055</c:v>
                </c:pt>
                <c:pt idx="133">
                  <c:v>46056</c:v>
                </c:pt>
                <c:pt idx="134">
                  <c:v>46057</c:v>
                </c:pt>
                <c:pt idx="135">
                  <c:v>46058</c:v>
                </c:pt>
                <c:pt idx="136">
                  <c:v>46059</c:v>
                </c:pt>
                <c:pt idx="137">
                  <c:v>46062</c:v>
                </c:pt>
                <c:pt idx="138">
                  <c:v>46063</c:v>
                </c:pt>
                <c:pt idx="139">
                  <c:v>46064</c:v>
                </c:pt>
                <c:pt idx="140">
                  <c:v>46065</c:v>
                </c:pt>
                <c:pt idx="141">
                  <c:v>46066</c:v>
                </c:pt>
                <c:pt idx="142">
                  <c:v>46071</c:v>
                </c:pt>
                <c:pt idx="143">
                  <c:v>46072</c:v>
                </c:pt>
                <c:pt idx="144">
                  <c:v>46073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46083</c:v>
                </c:pt>
                <c:pt idx="151">
                  <c:v>46084</c:v>
                </c:pt>
                <c:pt idx="152">
                  <c:v>46085</c:v>
                </c:pt>
                <c:pt idx="153">
                  <c:v>46086</c:v>
                </c:pt>
                <c:pt idx="154">
                  <c:v>46087</c:v>
                </c:pt>
                <c:pt idx="155">
                  <c:v>46090</c:v>
                </c:pt>
                <c:pt idx="156">
                  <c:v>46091</c:v>
                </c:pt>
                <c:pt idx="157">
                  <c:v>46092</c:v>
                </c:pt>
                <c:pt idx="158">
                  <c:v>46093</c:v>
                </c:pt>
                <c:pt idx="159">
                  <c:v>46094</c:v>
                </c:pt>
                <c:pt idx="160">
                  <c:v>46097</c:v>
                </c:pt>
                <c:pt idx="161">
                  <c:v>46098</c:v>
                </c:pt>
                <c:pt idx="162">
                  <c:v>46099</c:v>
                </c:pt>
                <c:pt idx="163">
                  <c:v>46100</c:v>
                </c:pt>
                <c:pt idx="164">
                  <c:v>46101</c:v>
                </c:pt>
                <c:pt idx="165">
                  <c:v>46104</c:v>
                </c:pt>
                <c:pt idx="166">
                  <c:v>46105</c:v>
                </c:pt>
                <c:pt idx="167">
                  <c:v>46106</c:v>
                </c:pt>
                <c:pt idx="168">
                  <c:v>46107</c:v>
                </c:pt>
                <c:pt idx="169">
                  <c:v>46108</c:v>
                </c:pt>
                <c:pt idx="170">
                  <c:v>46111</c:v>
                </c:pt>
                <c:pt idx="171">
                  <c:v>46112</c:v>
                </c:pt>
                <c:pt idx="172">
                  <c:v>46113</c:v>
                </c:pt>
                <c:pt idx="173">
                  <c:v>46114</c:v>
                </c:pt>
                <c:pt idx="174">
                  <c:v>46118</c:v>
                </c:pt>
                <c:pt idx="175">
                  <c:v>46119</c:v>
                </c:pt>
                <c:pt idx="176">
                  <c:v>46120</c:v>
                </c:pt>
                <c:pt idx="177">
                  <c:v>46121</c:v>
                </c:pt>
                <c:pt idx="178">
                  <c:v>46122</c:v>
                </c:pt>
                <c:pt idx="179">
                  <c:v>46125</c:v>
                </c:pt>
                <c:pt idx="180">
                  <c:v>46126</c:v>
                </c:pt>
                <c:pt idx="181">
                  <c:v>46127</c:v>
                </c:pt>
                <c:pt idx="182">
                  <c:v>46128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46135</c:v>
                </c:pt>
                <c:pt idx="187">
                  <c:v>46136</c:v>
                </c:pt>
                <c:pt idx="188">
                  <c:v>46139</c:v>
                </c:pt>
                <c:pt idx="189">
                  <c:v>46140</c:v>
                </c:pt>
                <c:pt idx="190">
                  <c:v>46141</c:v>
                </c:pt>
                <c:pt idx="191">
                  <c:v>46142</c:v>
                </c:pt>
                <c:pt idx="192">
                  <c:v>46146</c:v>
                </c:pt>
                <c:pt idx="193">
                  <c:v>46147</c:v>
                </c:pt>
                <c:pt idx="194">
                  <c:v>46148</c:v>
                </c:pt>
                <c:pt idx="195">
                  <c:v>46149</c:v>
                </c:pt>
                <c:pt idx="196">
                  <c:v>46150</c:v>
                </c:pt>
                <c:pt idx="197">
                  <c:v>46153</c:v>
                </c:pt>
                <c:pt idx="198">
                  <c:v>46154</c:v>
                </c:pt>
                <c:pt idx="199">
                  <c:v>46155</c:v>
                </c:pt>
                <c:pt idx="200">
                  <c:v>46156</c:v>
                </c:pt>
                <c:pt idx="201">
                  <c:v>46157</c:v>
                </c:pt>
                <c:pt idx="202">
                  <c:v>46160</c:v>
                </c:pt>
                <c:pt idx="203">
                  <c:v>46161</c:v>
                </c:pt>
                <c:pt idx="204">
                  <c:v>46162</c:v>
                </c:pt>
                <c:pt idx="205">
                  <c:v>46163</c:v>
                </c:pt>
                <c:pt idx="206">
                  <c:v>46164</c:v>
                </c:pt>
                <c:pt idx="207">
                  <c:v>46167</c:v>
                </c:pt>
                <c:pt idx="208">
                  <c:v>46168</c:v>
                </c:pt>
                <c:pt idx="209">
                  <c:v>46169</c:v>
                </c:pt>
                <c:pt idx="210">
                  <c:v>46170</c:v>
                </c:pt>
                <c:pt idx="211">
                  <c:v>46171</c:v>
                </c:pt>
                <c:pt idx="212">
                  <c:v>46174</c:v>
                </c:pt>
                <c:pt idx="213">
                  <c:v>46175</c:v>
                </c:pt>
                <c:pt idx="214">
                  <c:v>46176</c:v>
                </c:pt>
                <c:pt idx="215">
                  <c:v>46178</c:v>
                </c:pt>
                <c:pt idx="216">
                  <c:v>46181</c:v>
                </c:pt>
                <c:pt idx="217">
                  <c:v>46182</c:v>
                </c:pt>
                <c:pt idx="218">
                  <c:v>46183</c:v>
                </c:pt>
                <c:pt idx="219">
                  <c:v>46184</c:v>
                </c:pt>
                <c:pt idx="220">
                  <c:v>46185</c:v>
                </c:pt>
                <c:pt idx="221">
                  <c:v>46188</c:v>
                </c:pt>
                <c:pt idx="222">
                  <c:v>46189</c:v>
                </c:pt>
                <c:pt idx="223">
                  <c:v>46190</c:v>
                </c:pt>
                <c:pt idx="224">
                  <c:v>46191</c:v>
                </c:pt>
                <c:pt idx="225">
                  <c:v>46192</c:v>
                </c:pt>
                <c:pt idx="226">
                  <c:v>46195</c:v>
                </c:pt>
                <c:pt idx="227">
                  <c:v>46196</c:v>
                </c:pt>
                <c:pt idx="228">
                  <c:v>46197</c:v>
                </c:pt>
                <c:pt idx="229">
                  <c:v>46198</c:v>
                </c:pt>
                <c:pt idx="230">
                  <c:v>46199</c:v>
                </c:pt>
                <c:pt idx="231">
                  <c:v>46202</c:v>
                </c:pt>
                <c:pt idx="232">
                  <c:v>46203</c:v>
                </c:pt>
                <c:pt idx="233">
                  <c:v>46204</c:v>
                </c:pt>
                <c:pt idx="234">
                  <c:v>46205</c:v>
                </c:pt>
                <c:pt idx="235">
                  <c:v>46206</c:v>
                </c:pt>
                <c:pt idx="236">
                  <c:v>46209</c:v>
                </c:pt>
                <c:pt idx="237">
                  <c:v>46210</c:v>
                </c:pt>
                <c:pt idx="238">
                  <c:v>46211</c:v>
                </c:pt>
                <c:pt idx="239">
                  <c:v>46212</c:v>
                </c:pt>
                <c:pt idx="240">
                  <c:v>46213</c:v>
                </c:pt>
                <c:pt idx="241">
                  <c:v>46216</c:v>
                </c:pt>
                <c:pt idx="242">
                  <c:v>46217</c:v>
                </c:pt>
                <c:pt idx="243">
                  <c:v>46218</c:v>
                </c:pt>
                <c:pt idx="244">
                  <c:v>46219</c:v>
                </c:pt>
                <c:pt idx="245">
                  <c:v>46220</c:v>
                </c:pt>
                <c:pt idx="246">
                  <c:v>46223</c:v>
                </c:pt>
                <c:pt idx="247">
                  <c:v>46224</c:v>
                </c:pt>
                <c:pt idx="248">
                  <c:v>46225</c:v>
                </c:pt>
                <c:pt idx="249">
                  <c:v>46226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100.05513103693903</c:v>
                </c:pt>
                <c:pt idx="2">
                  <c:v>100.1102925078731</c:v>
                </c:pt>
                <c:pt idx="3">
                  <c:v>100.22070675752764</c:v>
                </c:pt>
                <c:pt idx="4">
                  <c:v>100.27595953624814</c:v>
                </c:pt>
                <c:pt idx="5">
                  <c:v>100.33124274896365</c:v>
                </c:pt>
                <c:pt idx="6">
                  <c:v>100.38655638987281</c:v>
                </c:pt>
                <c:pt idx="7">
                  <c:v>100.44190057500303</c:v>
                </c:pt>
                <c:pt idx="8">
                  <c:v>100.49727529855295</c:v>
                </c:pt>
                <c:pt idx="9">
                  <c:v>100.55268055472122</c:v>
                </c:pt>
                <c:pt idx="10">
                  <c:v>100.60811635511055</c:v>
                </c:pt>
                <c:pt idx="11">
                  <c:v>100.66358268811823</c:v>
                </c:pt>
                <c:pt idx="12">
                  <c:v>100.71907956534697</c:v>
                </c:pt>
                <c:pt idx="13">
                  <c:v>100.77460707961872</c:v>
                </c:pt>
                <c:pt idx="14">
                  <c:v>100.83016523673489</c:v>
                </c:pt>
                <c:pt idx="15">
                  <c:v>100.88575393227075</c:v>
                </c:pt>
                <c:pt idx="16">
                  <c:v>100.94137337507568</c:v>
                </c:pt>
                <c:pt idx="17">
                  <c:v>100.99702345492364</c:v>
                </c:pt>
                <c:pt idx="18">
                  <c:v>101.05270417761599</c:v>
                </c:pt>
                <c:pt idx="19">
                  <c:v>101.10841564757742</c:v>
                </c:pt>
                <c:pt idx="20">
                  <c:v>101.16415775458186</c:v>
                </c:pt>
                <c:pt idx="21">
                  <c:v>101.21993060885539</c:v>
                </c:pt>
                <c:pt idx="22">
                  <c:v>101.27573421039801</c:v>
                </c:pt>
                <c:pt idx="23">
                  <c:v>101.3315685592097</c:v>
                </c:pt>
                <c:pt idx="24">
                  <c:v>101.38743374811241</c:v>
                </c:pt>
                <c:pt idx="25">
                  <c:v>101.44332969008556</c:v>
                </c:pt>
                <c:pt idx="26">
                  <c:v>101.49925647795114</c:v>
                </c:pt>
                <c:pt idx="27">
                  <c:v>101.55521411170911</c:v>
                </c:pt>
                <c:pt idx="28">
                  <c:v>101.61120259716084</c:v>
                </c:pt>
                <c:pt idx="29">
                  <c:v>101.66722193430634</c:v>
                </c:pt>
                <c:pt idx="30">
                  <c:v>101.72327211154287</c:v>
                </c:pt>
                <c:pt idx="31">
                  <c:v>101.7793532506992</c:v>
                </c:pt>
                <c:pt idx="32">
                  <c:v>101.83546533437124</c:v>
                </c:pt>
                <c:pt idx="33">
                  <c:v>101.89160826973706</c:v>
                </c:pt>
                <c:pt idx="34">
                  <c:v>101.94778215541996</c:v>
                </c:pt>
                <c:pt idx="35">
                  <c:v>102.00398710164599</c:v>
                </c:pt>
                <c:pt idx="36">
                  <c:v>102.06022299818912</c:v>
                </c:pt>
                <c:pt idx="37">
                  <c:v>102.11648984504932</c:v>
                </c:pt>
                <c:pt idx="38">
                  <c:v>102.17278774665131</c:v>
                </c:pt>
                <c:pt idx="39">
                  <c:v>102.22911670299504</c:v>
                </c:pt>
                <c:pt idx="40">
                  <c:v>102.28547671988193</c:v>
                </c:pt>
                <c:pt idx="41">
                  <c:v>102.34186778570921</c:v>
                </c:pt>
                <c:pt idx="42">
                  <c:v>102.39828991207963</c:v>
                </c:pt>
                <c:pt idx="43">
                  <c:v>102.45474319761654</c:v>
                </c:pt>
                <c:pt idx="44">
                  <c:v>102.51122753789519</c:v>
                </c:pt>
                <c:pt idx="45">
                  <c:v>102.56774303734031</c:v>
                </c:pt>
                <c:pt idx="46">
                  <c:v>102.62428969595189</c:v>
                </c:pt>
                <c:pt idx="47">
                  <c:v>102.68086751372991</c:v>
                </c:pt>
                <c:pt idx="48">
                  <c:v>102.7374765950991</c:v>
                </c:pt>
                <c:pt idx="49">
                  <c:v>102.79411683563472</c:v>
                </c:pt>
                <c:pt idx="50">
                  <c:v>102.85078833396014</c:v>
                </c:pt>
                <c:pt idx="51">
                  <c:v>102.90749110167805</c:v>
                </c:pt>
                <c:pt idx="52">
                  <c:v>102.96422512718576</c:v>
                </c:pt>
                <c:pt idx="53">
                  <c:v>103.02099042208599</c:v>
                </c:pt>
                <c:pt idx="54">
                  <c:v>103.07778697477596</c:v>
                </c:pt>
                <c:pt idx="55">
                  <c:v>103.13461488968041</c:v>
                </c:pt>
                <c:pt idx="56">
                  <c:v>103.19147407397736</c:v>
                </c:pt>
                <c:pt idx="57">
                  <c:v>103.24836462048877</c:v>
                </c:pt>
                <c:pt idx="58">
                  <c:v>103.30528653501602</c:v>
                </c:pt>
                <c:pt idx="59">
                  <c:v>103.3622398175591</c:v>
                </c:pt>
                <c:pt idx="60">
                  <c:v>103.41922456674135</c:v>
                </c:pt>
                <c:pt idx="61">
                  <c:v>103.47624068393942</c:v>
                </c:pt>
                <c:pt idx="62">
                  <c:v>103.53328827357799</c:v>
                </c:pt>
                <c:pt idx="63">
                  <c:v>103.59036722543105</c:v>
                </c:pt>
                <c:pt idx="64">
                  <c:v>103.64747764392325</c:v>
                </c:pt>
                <c:pt idx="65">
                  <c:v>103.70461963928065</c:v>
                </c:pt>
                <c:pt idx="66">
                  <c:v>103.76179310707857</c:v>
                </c:pt>
                <c:pt idx="67">
                  <c:v>103.81899804151564</c:v>
                </c:pt>
                <c:pt idx="68">
                  <c:v>103.87623455281792</c:v>
                </c:pt>
                <c:pt idx="69">
                  <c:v>103.93350262938267</c:v>
                </c:pt>
                <c:pt idx="70">
                  <c:v>103.99080228861399</c:v>
                </c:pt>
                <c:pt idx="71">
                  <c:v>104.04813351310777</c:v>
                </c:pt>
                <c:pt idx="72">
                  <c:v>104.10549631446675</c:v>
                </c:pt>
                <c:pt idx="73">
                  <c:v>104.16289079131427</c:v>
                </c:pt>
                <c:pt idx="74">
                  <c:v>104.22031694945167</c:v>
                </c:pt>
                <c:pt idx="75">
                  <c:v>104.27777467865292</c:v>
                </c:pt>
                <c:pt idx="76">
                  <c:v>104.33526408334268</c:v>
                </c:pt>
                <c:pt idx="77">
                  <c:v>104.39278526794567</c:v>
                </c:pt>
                <c:pt idx="78">
                  <c:v>104.45033812803716</c:v>
                </c:pt>
                <c:pt idx="79">
                  <c:v>104.50792266941858</c:v>
                </c:pt>
                <c:pt idx="80">
                  <c:v>104.56553898491181</c:v>
                </c:pt>
                <c:pt idx="81">
                  <c:v>104.62318708611964</c:v>
                </c:pt>
                <c:pt idx="82">
                  <c:v>104.62318708611964</c:v>
                </c:pt>
                <c:pt idx="83">
                  <c:v>104.68086696724068</c:v>
                </c:pt>
                <c:pt idx="84">
                  <c:v>104.73857862247355</c:v>
                </c:pt>
                <c:pt idx="85">
                  <c:v>104.79632216784569</c:v>
                </c:pt>
                <c:pt idx="86">
                  <c:v>104.85409749313104</c:v>
                </c:pt>
                <c:pt idx="87">
                  <c:v>104.85409749313104</c:v>
                </c:pt>
                <c:pt idx="88">
                  <c:v>104.96974379091405</c:v>
                </c:pt>
                <c:pt idx="89">
                  <c:v>105.0276147692131</c:v>
                </c:pt>
                <c:pt idx="90">
                  <c:v>105.08551762604867</c:v>
                </c:pt>
                <c:pt idx="91">
                  <c:v>105.14345236722214</c:v>
                </c:pt>
                <c:pt idx="92">
                  <c:v>105.20141909715821</c:v>
                </c:pt>
                <c:pt idx="93">
                  <c:v>105.25941771143216</c:v>
                </c:pt>
                <c:pt idx="94">
                  <c:v>105.31744831446872</c:v>
                </c:pt>
                <c:pt idx="95">
                  <c:v>105.37551090626785</c:v>
                </c:pt>
                <c:pt idx="96">
                  <c:v>105.43360558545288</c:v>
                </c:pt>
                <c:pt idx="97">
                  <c:v>105.49173225340049</c:v>
                </c:pt>
                <c:pt idx="98">
                  <c:v>105.54989100873402</c:v>
                </c:pt>
                <c:pt idx="99">
                  <c:v>105.60808175283013</c:v>
                </c:pt>
                <c:pt idx="100">
                  <c:v>105.6663045901135</c:v>
                </c:pt>
                <c:pt idx="101">
                  <c:v>105.72455951478277</c:v>
                </c:pt>
                <c:pt idx="102">
                  <c:v>105.78284663706401</c:v>
                </c:pt>
                <c:pt idx="103">
                  <c:v>105.84116584673116</c:v>
                </c:pt>
                <c:pt idx="104">
                  <c:v>105.89951725401026</c:v>
                </c:pt>
                <c:pt idx="105">
                  <c:v>105.95790075447663</c:v>
                </c:pt>
                <c:pt idx="106">
                  <c:v>105.95790075447663</c:v>
                </c:pt>
                <c:pt idx="107">
                  <c:v>106.07476433084115</c:v>
                </c:pt>
                <c:pt idx="108">
                  <c:v>106.13324451696535</c:v>
                </c:pt>
                <c:pt idx="109">
                  <c:v>106.19175689490014</c:v>
                </c:pt>
                <c:pt idx="110">
                  <c:v>106.19175689490014</c:v>
                </c:pt>
                <c:pt idx="111">
                  <c:v>106.30887844085223</c:v>
                </c:pt>
                <c:pt idx="112">
                  <c:v>106.36748760886954</c:v>
                </c:pt>
                <c:pt idx="113">
                  <c:v>106.4261291775468</c:v>
                </c:pt>
                <c:pt idx="114">
                  <c:v>106.48480304245933</c:v>
                </c:pt>
                <c:pt idx="115">
                  <c:v>106.54350920940853</c:v>
                </c:pt>
                <c:pt idx="116">
                  <c:v>106.60224777701768</c:v>
                </c:pt>
                <c:pt idx="117">
                  <c:v>106.66101874528681</c:v>
                </c:pt>
                <c:pt idx="118">
                  <c:v>106.71982211421589</c:v>
                </c:pt>
                <c:pt idx="119">
                  <c:v>106.77865788380493</c:v>
                </c:pt>
                <c:pt idx="120">
                  <c:v>106.83752605985529</c:v>
                </c:pt>
                <c:pt idx="121">
                  <c:v>106.89642673518895</c:v>
                </c:pt>
                <c:pt idx="122">
                  <c:v>106.95535992140863</c:v>
                </c:pt>
                <c:pt idx="123">
                  <c:v>107.01432550248688</c:v>
                </c:pt>
                <c:pt idx="124">
                  <c:v>107.07332358864983</c:v>
                </c:pt>
                <c:pt idx="125">
                  <c:v>107.13235429012347</c:v>
                </c:pt>
                <c:pt idx="126">
                  <c:v>107.19141749088038</c:v>
                </c:pt>
                <c:pt idx="127">
                  <c:v>107.25051330114664</c:v>
                </c:pt>
                <c:pt idx="128">
                  <c:v>107.30964161649753</c:v>
                </c:pt>
                <c:pt idx="129">
                  <c:v>107.36880254135778</c:v>
                </c:pt>
                <c:pt idx="130">
                  <c:v>107.427996069926</c:v>
                </c:pt>
                <c:pt idx="131">
                  <c:v>107.48722231822958</c:v>
                </c:pt>
                <c:pt idx="132">
                  <c:v>107.54648117024117</c:v>
                </c:pt>
                <c:pt idx="133">
                  <c:v>107.60577273618676</c:v>
                </c:pt>
                <c:pt idx="134">
                  <c:v>107.66509690584034</c:v>
                </c:pt>
                <c:pt idx="135">
                  <c:v>107.72445379522931</c:v>
                </c:pt>
                <c:pt idx="136">
                  <c:v>107.78384338694957</c:v>
                </c:pt>
                <c:pt idx="137">
                  <c:v>107.8432658028299</c:v>
                </c:pt>
                <c:pt idx="138">
                  <c:v>107.90272092684289</c:v>
                </c:pt>
                <c:pt idx="139">
                  <c:v>107.96220886921458</c:v>
                </c:pt>
                <c:pt idx="140">
                  <c:v>108.02172962414362</c:v>
                </c:pt>
                <c:pt idx="141">
                  <c:v>108.08128319163001</c:v>
                </c:pt>
                <c:pt idx="142">
                  <c:v>108.1408695774751</c:v>
                </c:pt>
                <c:pt idx="143">
                  <c:v>108.2004887816789</c:v>
                </c:pt>
                <c:pt idx="144">
                  <c:v>108.26014090286475</c:v>
                </c:pt>
                <c:pt idx="145">
                  <c:v>108.31982583660795</c:v>
                </c:pt>
                <c:pt idx="146">
                  <c:v>108.37954369313452</c:v>
                </c:pt>
                <c:pt idx="147">
                  <c:v>108.43929446664315</c:v>
                </c:pt>
                <c:pt idx="148">
                  <c:v>108.49907816293516</c:v>
                </c:pt>
                <c:pt idx="149">
                  <c:v>108.55889487483255</c:v>
                </c:pt>
                <c:pt idx="150">
                  <c:v>108.61874450951332</c:v>
                </c:pt>
                <c:pt idx="151">
                  <c:v>108.67862717140216</c:v>
                </c:pt>
                <c:pt idx="152">
                  <c:v>108.73854284889636</c:v>
                </c:pt>
                <c:pt idx="153">
                  <c:v>108.79849155359862</c:v>
                </c:pt>
                <c:pt idx="154">
                  <c:v>108.85847327390624</c:v>
                </c:pt>
                <c:pt idx="155">
                  <c:v>108.91848812584664</c:v>
                </c:pt>
                <c:pt idx="156">
                  <c:v>108.97853599919375</c:v>
                </c:pt>
                <c:pt idx="157">
                  <c:v>109.03861699837228</c:v>
                </c:pt>
                <c:pt idx="158">
                  <c:v>109.09873112338221</c:v>
                </c:pt>
                <c:pt idx="159">
                  <c:v>109.15887837422355</c:v>
                </c:pt>
                <c:pt idx="160">
                  <c:v>109.21905885532097</c:v>
                </c:pt>
                <c:pt idx="161">
                  <c:v>109.27927246805118</c:v>
                </c:pt>
                <c:pt idx="162">
                  <c:v>109.33951929943473</c:v>
                </c:pt>
                <c:pt idx="163">
                  <c:v>109.39885372591314</c:v>
                </c:pt>
                <c:pt idx="164">
                  <c:v>109.45822033840081</c:v>
                </c:pt>
                <c:pt idx="165">
                  <c:v>109.5176191485004</c:v>
                </c:pt>
                <c:pt idx="166">
                  <c:v>109.57705025483529</c:v>
                </c:pt>
                <c:pt idx="167">
                  <c:v>109.63651355878211</c:v>
                </c:pt>
                <c:pt idx="168">
                  <c:v>109.6960091589642</c:v>
                </c:pt>
                <c:pt idx="169">
                  <c:v>109.75553706118296</c:v>
                </c:pt>
                <c:pt idx="170">
                  <c:v>109.81509725383562</c:v>
                </c:pt>
                <c:pt idx="171">
                  <c:v>109.87468974852493</c:v>
                </c:pt>
                <c:pt idx="172">
                  <c:v>109.9343146438742</c:v>
                </c:pt>
                <c:pt idx="173">
                  <c:v>109.99397183545878</c:v>
                </c:pt>
                <c:pt idx="174">
                  <c:v>110.05366143350466</c:v>
                </c:pt>
                <c:pt idx="175">
                  <c:v>110.11338342640913</c:v>
                </c:pt>
                <c:pt idx="176">
                  <c:v>110.17313782577493</c:v>
                </c:pt>
                <c:pt idx="177">
                  <c:v>110.23292462580072</c:v>
                </c:pt>
                <c:pt idx="178">
                  <c:v>110.29274392510978</c:v>
                </c:pt>
                <c:pt idx="179">
                  <c:v>110.35259563088016</c:v>
                </c:pt>
                <c:pt idx="180">
                  <c:v>110.41247984173519</c:v>
                </c:pt>
                <c:pt idx="181">
                  <c:v>110.47239655767491</c:v>
                </c:pt>
                <c:pt idx="182">
                  <c:v>110.53234577869927</c:v>
                </c:pt>
                <c:pt idx="183">
                  <c:v>110.59232750480827</c:v>
                </c:pt>
                <c:pt idx="184">
                  <c:v>110.65234183462523</c:v>
                </c:pt>
                <c:pt idx="185">
                  <c:v>110.7123886753282</c:v>
                </c:pt>
                <c:pt idx="186">
                  <c:v>110.77246811973917</c:v>
                </c:pt>
                <c:pt idx="187">
                  <c:v>110.83258017365945</c:v>
                </c:pt>
                <c:pt idx="188">
                  <c:v>110.89272484289044</c:v>
                </c:pt>
                <c:pt idx="189">
                  <c:v>110.95290211002805</c:v>
                </c:pt>
                <c:pt idx="190">
                  <c:v>111.01311209690105</c:v>
                </c:pt>
                <c:pt idx="191">
                  <c:v>111.07239258222705</c:v>
                </c:pt>
                <c:pt idx="192">
                  <c:v>111.13170474884294</c:v>
                </c:pt>
                <c:pt idx="193">
                  <c:v>111.19104859094733</c:v>
                </c:pt>
                <c:pt idx="194">
                  <c:v>111.25042410854026</c:v>
                </c:pt>
                <c:pt idx="195">
                  <c:v>111.30983130742307</c:v>
                </c:pt>
                <c:pt idx="196">
                  <c:v>111.36927028041772</c:v>
                </c:pt>
                <c:pt idx="197">
                  <c:v>111.42874093470228</c:v>
                </c:pt>
                <c:pt idx="198">
                  <c:v>111.48824336309866</c:v>
                </c:pt>
                <c:pt idx="199">
                  <c:v>111.54777757720966</c:v>
                </c:pt>
                <c:pt idx="200">
                  <c:v>111.60734357123386</c:v>
                </c:pt>
                <c:pt idx="201">
                  <c:v>111.66694134517125</c:v>
                </c:pt>
                <c:pt idx="202">
                  <c:v>111.72657100344654</c:v>
                </c:pt>
                <c:pt idx="203">
                  <c:v>111.78623244163504</c:v>
                </c:pt>
                <c:pt idx="204">
                  <c:v>111.84592575836008</c:v>
                </c:pt>
                <c:pt idx="205">
                  <c:v>111.90565096522438</c:v>
                </c:pt>
                <c:pt idx="206">
                  <c:v>111.96540805642658</c:v>
                </c:pt>
                <c:pt idx="207">
                  <c:v>112.0251970261653</c:v>
                </c:pt>
                <c:pt idx="208">
                  <c:v>112.08501798466661</c:v>
                </c:pt>
                <c:pt idx="209">
                  <c:v>112.14487083330721</c:v>
                </c:pt>
                <c:pt idx="210">
                  <c:v>112.20475566490902</c:v>
                </c:pt>
                <c:pt idx="211">
                  <c:v>112.26467247947203</c:v>
                </c:pt>
                <c:pt idx="212">
                  <c:v>112.324621288599</c:v>
                </c:pt>
                <c:pt idx="213">
                  <c:v>112.38460208068717</c:v>
                </c:pt>
                <c:pt idx="214">
                  <c:v>112.44461496596266</c:v>
                </c:pt>
                <c:pt idx="215">
                  <c:v>112.50465983419932</c:v>
                </c:pt>
                <c:pt idx="216">
                  <c:v>112.56473679562326</c:v>
                </c:pt>
                <c:pt idx="217">
                  <c:v>112.62484585023448</c:v>
                </c:pt>
                <c:pt idx="218">
                  <c:v>112.6849869922316</c:v>
                </c:pt>
                <c:pt idx="219">
                  <c:v>112.74516022741599</c:v>
                </c:pt>
                <c:pt idx="220">
                  <c:v>112.80536566021235</c:v>
                </c:pt>
                <c:pt idx="221">
                  <c:v>112.8656031803946</c:v>
                </c:pt>
                <c:pt idx="222">
                  <c:v>112.92587289238743</c:v>
                </c:pt>
                <c:pt idx="223">
                  <c:v>112.98617480199225</c:v>
                </c:pt>
                <c:pt idx="224">
                  <c:v>113.04552744477725</c:v>
                </c:pt>
                <c:pt idx="225">
                  <c:v>113.10491134535202</c:v>
                </c:pt>
                <c:pt idx="226">
                  <c:v>113.16432641089462</c:v>
                </c:pt>
                <c:pt idx="227">
                  <c:v>113.22377262980231</c:v>
                </c:pt>
                <c:pt idx="228">
                  <c:v>113.28325011230115</c:v>
                </c:pt>
                <c:pt idx="229">
                  <c:v>113.34275886419249</c:v>
                </c:pt>
                <c:pt idx="230">
                  <c:v>113.40229887387362</c:v>
                </c:pt>
                <c:pt idx="231">
                  <c:v>113.4618701471459</c:v>
                </c:pt>
                <c:pt idx="232">
                  <c:v>113.52147267820797</c:v>
                </c:pt>
                <c:pt idx="233">
                  <c:v>113.58110658308721</c:v>
                </c:pt>
                <c:pt idx="234">
                  <c:v>113.64077174575623</c:v>
                </c:pt>
                <c:pt idx="235">
                  <c:v>113.70046827644109</c:v>
                </c:pt>
                <c:pt idx="236">
                  <c:v>113.76019617514176</c:v>
                </c:pt>
                <c:pt idx="237">
                  <c:v>113.81995543605692</c:v>
                </c:pt>
                <c:pt idx="238">
                  <c:v>113.8797461694126</c:v>
                </c:pt>
                <c:pt idx="239">
                  <c:v>113.93956826498273</c:v>
                </c:pt>
                <c:pt idx="240">
                  <c:v>113.99942173437006</c:v>
                </c:pt>
                <c:pt idx="241">
                  <c:v>114.05930666459518</c:v>
                </c:pt>
                <c:pt idx="242">
                  <c:v>114.11922307306217</c:v>
                </c:pt>
                <c:pt idx="243">
                  <c:v>114.17917094816833</c:v>
                </c:pt>
                <c:pt idx="244">
                  <c:v>114.23915028991364</c:v>
                </c:pt>
                <c:pt idx="245">
                  <c:v>114.29916120852414</c:v>
                </c:pt>
                <c:pt idx="246">
                  <c:v>114.3592035937738</c:v>
                </c:pt>
                <c:pt idx="247">
                  <c:v>114.41927755588867</c:v>
                </c:pt>
                <c:pt idx="248">
                  <c:v>114.47938308906737</c:v>
                </c:pt>
                <c:pt idx="249">
                  <c:v>114.53952019330991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45866</c:v>
                </c:pt>
                <c:pt idx="1">
                  <c:v>45867</c:v>
                </c:pt>
                <c:pt idx="2">
                  <c:v>45868</c:v>
                </c:pt>
                <c:pt idx="3">
                  <c:v>45870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45880</c:v>
                </c:pt>
                <c:pt idx="10">
                  <c:v>45881</c:v>
                </c:pt>
                <c:pt idx="11">
                  <c:v>45882</c:v>
                </c:pt>
                <c:pt idx="12">
                  <c:v>45883</c:v>
                </c:pt>
                <c:pt idx="13">
                  <c:v>45884</c:v>
                </c:pt>
                <c:pt idx="14">
                  <c:v>45887</c:v>
                </c:pt>
                <c:pt idx="15">
                  <c:v>45888</c:v>
                </c:pt>
                <c:pt idx="16">
                  <c:v>45889</c:v>
                </c:pt>
                <c:pt idx="17">
                  <c:v>45890</c:v>
                </c:pt>
                <c:pt idx="18">
                  <c:v>45891</c:v>
                </c:pt>
                <c:pt idx="19">
                  <c:v>45894</c:v>
                </c:pt>
                <c:pt idx="20">
                  <c:v>45895</c:v>
                </c:pt>
                <c:pt idx="21">
                  <c:v>45896</c:v>
                </c:pt>
                <c:pt idx="22">
                  <c:v>45897</c:v>
                </c:pt>
                <c:pt idx="23">
                  <c:v>45898</c:v>
                </c:pt>
                <c:pt idx="24">
                  <c:v>45901</c:v>
                </c:pt>
                <c:pt idx="25">
                  <c:v>45902</c:v>
                </c:pt>
                <c:pt idx="26">
                  <c:v>45903</c:v>
                </c:pt>
                <c:pt idx="27">
                  <c:v>45904</c:v>
                </c:pt>
                <c:pt idx="28">
                  <c:v>45905</c:v>
                </c:pt>
                <c:pt idx="29">
                  <c:v>45908</c:v>
                </c:pt>
                <c:pt idx="30">
                  <c:v>45909</c:v>
                </c:pt>
                <c:pt idx="31">
                  <c:v>45910</c:v>
                </c:pt>
                <c:pt idx="32">
                  <c:v>45911</c:v>
                </c:pt>
                <c:pt idx="33">
                  <c:v>45912</c:v>
                </c:pt>
                <c:pt idx="34">
                  <c:v>45915</c:v>
                </c:pt>
                <c:pt idx="35">
                  <c:v>45916</c:v>
                </c:pt>
                <c:pt idx="36">
                  <c:v>45917</c:v>
                </c:pt>
                <c:pt idx="37">
                  <c:v>45918</c:v>
                </c:pt>
                <c:pt idx="38">
                  <c:v>45919</c:v>
                </c:pt>
                <c:pt idx="39">
                  <c:v>45922</c:v>
                </c:pt>
                <c:pt idx="40">
                  <c:v>45923</c:v>
                </c:pt>
                <c:pt idx="41">
                  <c:v>45924</c:v>
                </c:pt>
                <c:pt idx="42">
                  <c:v>45925</c:v>
                </c:pt>
                <c:pt idx="43">
                  <c:v>45926</c:v>
                </c:pt>
                <c:pt idx="44">
                  <c:v>45929</c:v>
                </c:pt>
                <c:pt idx="45">
                  <c:v>45930</c:v>
                </c:pt>
                <c:pt idx="46">
                  <c:v>45931</c:v>
                </c:pt>
                <c:pt idx="47">
                  <c:v>45932</c:v>
                </c:pt>
                <c:pt idx="48">
                  <c:v>45933</c:v>
                </c:pt>
                <c:pt idx="49">
                  <c:v>45936</c:v>
                </c:pt>
                <c:pt idx="50">
                  <c:v>45937</c:v>
                </c:pt>
                <c:pt idx="51">
                  <c:v>45938</c:v>
                </c:pt>
                <c:pt idx="52">
                  <c:v>45939</c:v>
                </c:pt>
                <c:pt idx="53">
                  <c:v>45940</c:v>
                </c:pt>
                <c:pt idx="54">
                  <c:v>45943</c:v>
                </c:pt>
                <c:pt idx="55">
                  <c:v>45944</c:v>
                </c:pt>
                <c:pt idx="56">
                  <c:v>45945</c:v>
                </c:pt>
                <c:pt idx="57">
                  <c:v>45946</c:v>
                </c:pt>
                <c:pt idx="58">
                  <c:v>45947</c:v>
                </c:pt>
                <c:pt idx="59">
                  <c:v>45950</c:v>
                </c:pt>
                <c:pt idx="60">
                  <c:v>45951</c:v>
                </c:pt>
                <c:pt idx="61">
                  <c:v>45952</c:v>
                </c:pt>
                <c:pt idx="62">
                  <c:v>45953</c:v>
                </c:pt>
                <c:pt idx="63">
                  <c:v>45954</c:v>
                </c:pt>
                <c:pt idx="64">
                  <c:v>45957</c:v>
                </c:pt>
                <c:pt idx="65">
                  <c:v>45958</c:v>
                </c:pt>
                <c:pt idx="66">
                  <c:v>45959</c:v>
                </c:pt>
                <c:pt idx="67">
                  <c:v>45960</c:v>
                </c:pt>
                <c:pt idx="68">
                  <c:v>45961</c:v>
                </c:pt>
                <c:pt idx="69">
                  <c:v>45964</c:v>
                </c:pt>
                <c:pt idx="70">
                  <c:v>45965</c:v>
                </c:pt>
                <c:pt idx="71">
                  <c:v>45966</c:v>
                </c:pt>
                <c:pt idx="72">
                  <c:v>45967</c:v>
                </c:pt>
                <c:pt idx="73">
                  <c:v>45968</c:v>
                </c:pt>
                <c:pt idx="74">
                  <c:v>45971</c:v>
                </c:pt>
                <c:pt idx="75">
                  <c:v>45972</c:v>
                </c:pt>
                <c:pt idx="76">
                  <c:v>45973</c:v>
                </c:pt>
                <c:pt idx="77">
                  <c:v>45974</c:v>
                </c:pt>
                <c:pt idx="78">
                  <c:v>45975</c:v>
                </c:pt>
                <c:pt idx="79">
                  <c:v>45978</c:v>
                </c:pt>
                <c:pt idx="80">
                  <c:v>45979</c:v>
                </c:pt>
                <c:pt idx="81">
                  <c:v>45980</c:v>
                </c:pt>
                <c:pt idx="82">
                  <c:v>45981</c:v>
                </c:pt>
                <c:pt idx="83">
                  <c:v>45982</c:v>
                </c:pt>
                <c:pt idx="84">
                  <c:v>45985</c:v>
                </c:pt>
                <c:pt idx="85">
                  <c:v>45986</c:v>
                </c:pt>
                <c:pt idx="86">
                  <c:v>45987</c:v>
                </c:pt>
                <c:pt idx="87">
                  <c:v>45988</c:v>
                </c:pt>
                <c:pt idx="88">
                  <c:v>45989</c:v>
                </c:pt>
                <c:pt idx="89">
                  <c:v>45992</c:v>
                </c:pt>
                <c:pt idx="90">
                  <c:v>45993</c:v>
                </c:pt>
                <c:pt idx="91">
                  <c:v>45994</c:v>
                </c:pt>
                <c:pt idx="92">
                  <c:v>45995</c:v>
                </c:pt>
                <c:pt idx="93">
                  <c:v>45996</c:v>
                </c:pt>
                <c:pt idx="94">
                  <c:v>45999</c:v>
                </c:pt>
                <c:pt idx="95">
                  <c:v>46000</c:v>
                </c:pt>
                <c:pt idx="96">
                  <c:v>46001</c:v>
                </c:pt>
                <c:pt idx="97">
                  <c:v>46002</c:v>
                </c:pt>
                <c:pt idx="98">
                  <c:v>46003</c:v>
                </c:pt>
                <c:pt idx="99">
                  <c:v>46006</c:v>
                </c:pt>
                <c:pt idx="100">
                  <c:v>46007</c:v>
                </c:pt>
                <c:pt idx="101">
                  <c:v>46008</c:v>
                </c:pt>
                <c:pt idx="102">
                  <c:v>46009</c:v>
                </c:pt>
                <c:pt idx="103">
                  <c:v>46010</c:v>
                </c:pt>
                <c:pt idx="104">
                  <c:v>46013</c:v>
                </c:pt>
                <c:pt idx="105">
                  <c:v>46014</c:v>
                </c:pt>
                <c:pt idx="106">
                  <c:v>46015</c:v>
                </c:pt>
                <c:pt idx="107">
                  <c:v>46017</c:v>
                </c:pt>
                <c:pt idx="108">
                  <c:v>46020</c:v>
                </c:pt>
                <c:pt idx="109">
                  <c:v>46021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46028</c:v>
                </c:pt>
                <c:pt idx="114">
                  <c:v>46029</c:v>
                </c:pt>
                <c:pt idx="115">
                  <c:v>46030</c:v>
                </c:pt>
                <c:pt idx="116">
                  <c:v>46031</c:v>
                </c:pt>
                <c:pt idx="117">
                  <c:v>46034</c:v>
                </c:pt>
                <c:pt idx="118">
                  <c:v>46035</c:v>
                </c:pt>
                <c:pt idx="119">
                  <c:v>46036</c:v>
                </c:pt>
                <c:pt idx="120">
                  <c:v>46037</c:v>
                </c:pt>
                <c:pt idx="121">
                  <c:v>46038</c:v>
                </c:pt>
                <c:pt idx="122">
                  <c:v>46041</c:v>
                </c:pt>
                <c:pt idx="123">
                  <c:v>46042</c:v>
                </c:pt>
                <c:pt idx="124">
                  <c:v>46043</c:v>
                </c:pt>
                <c:pt idx="125">
                  <c:v>46044</c:v>
                </c:pt>
                <c:pt idx="126">
                  <c:v>46045</c:v>
                </c:pt>
                <c:pt idx="127">
                  <c:v>46048</c:v>
                </c:pt>
                <c:pt idx="128">
                  <c:v>46049</c:v>
                </c:pt>
                <c:pt idx="129">
                  <c:v>46050</c:v>
                </c:pt>
                <c:pt idx="130">
                  <c:v>46051</c:v>
                </c:pt>
                <c:pt idx="131">
                  <c:v>46052</c:v>
                </c:pt>
                <c:pt idx="132">
                  <c:v>46055</c:v>
                </c:pt>
                <c:pt idx="133">
                  <c:v>46056</c:v>
                </c:pt>
                <c:pt idx="134">
                  <c:v>46057</c:v>
                </c:pt>
                <c:pt idx="135">
                  <c:v>46058</c:v>
                </c:pt>
                <c:pt idx="136">
                  <c:v>46059</c:v>
                </c:pt>
                <c:pt idx="137">
                  <c:v>46062</c:v>
                </c:pt>
                <c:pt idx="138">
                  <c:v>46063</c:v>
                </c:pt>
                <c:pt idx="139">
                  <c:v>46064</c:v>
                </c:pt>
                <c:pt idx="140">
                  <c:v>46065</c:v>
                </c:pt>
                <c:pt idx="141">
                  <c:v>46066</c:v>
                </c:pt>
                <c:pt idx="142">
                  <c:v>46071</c:v>
                </c:pt>
                <c:pt idx="143">
                  <c:v>46072</c:v>
                </c:pt>
                <c:pt idx="144">
                  <c:v>46073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46083</c:v>
                </c:pt>
                <c:pt idx="151">
                  <c:v>46084</c:v>
                </c:pt>
                <c:pt idx="152">
                  <c:v>46085</c:v>
                </c:pt>
                <c:pt idx="153">
                  <c:v>46086</c:v>
                </c:pt>
                <c:pt idx="154">
                  <c:v>46087</c:v>
                </c:pt>
                <c:pt idx="155">
                  <c:v>46090</c:v>
                </c:pt>
                <c:pt idx="156">
                  <c:v>46091</c:v>
                </c:pt>
                <c:pt idx="157">
                  <c:v>46092</c:v>
                </c:pt>
                <c:pt idx="158">
                  <c:v>46093</c:v>
                </c:pt>
                <c:pt idx="159">
                  <c:v>46094</c:v>
                </c:pt>
                <c:pt idx="160">
                  <c:v>46097</c:v>
                </c:pt>
                <c:pt idx="161">
                  <c:v>46098</c:v>
                </c:pt>
                <c:pt idx="162">
                  <c:v>46099</c:v>
                </c:pt>
                <c:pt idx="163">
                  <c:v>46100</c:v>
                </c:pt>
                <c:pt idx="164">
                  <c:v>46101</c:v>
                </c:pt>
                <c:pt idx="165">
                  <c:v>46104</c:v>
                </c:pt>
                <c:pt idx="166">
                  <c:v>46105</c:v>
                </c:pt>
                <c:pt idx="167">
                  <c:v>46106</c:v>
                </c:pt>
                <c:pt idx="168">
                  <c:v>46107</c:v>
                </c:pt>
                <c:pt idx="169">
                  <c:v>46108</c:v>
                </c:pt>
                <c:pt idx="170">
                  <c:v>46111</c:v>
                </c:pt>
                <c:pt idx="171">
                  <c:v>46112</c:v>
                </c:pt>
                <c:pt idx="172">
                  <c:v>46113</c:v>
                </c:pt>
                <c:pt idx="173">
                  <c:v>46114</c:v>
                </c:pt>
                <c:pt idx="174">
                  <c:v>46118</c:v>
                </c:pt>
                <c:pt idx="175">
                  <c:v>46119</c:v>
                </c:pt>
                <c:pt idx="176">
                  <c:v>46120</c:v>
                </c:pt>
                <c:pt idx="177">
                  <c:v>46121</c:v>
                </c:pt>
                <c:pt idx="178">
                  <c:v>46122</c:v>
                </c:pt>
                <c:pt idx="179">
                  <c:v>46125</c:v>
                </c:pt>
                <c:pt idx="180">
                  <c:v>46126</c:v>
                </c:pt>
                <c:pt idx="181">
                  <c:v>46127</c:v>
                </c:pt>
                <c:pt idx="182">
                  <c:v>46128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46135</c:v>
                </c:pt>
                <c:pt idx="187">
                  <c:v>46136</c:v>
                </c:pt>
                <c:pt idx="188">
                  <c:v>46139</c:v>
                </c:pt>
                <c:pt idx="189">
                  <c:v>46140</c:v>
                </c:pt>
                <c:pt idx="190">
                  <c:v>46141</c:v>
                </c:pt>
                <c:pt idx="191">
                  <c:v>46142</c:v>
                </c:pt>
                <c:pt idx="192">
                  <c:v>46146</c:v>
                </c:pt>
                <c:pt idx="193">
                  <c:v>46147</c:v>
                </c:pt>
                <c:pt idx="194">
                  <c:v>46148</c:v>
                </c:pt>
                <c:pt idx="195">
                  <c:v>46149</c:v>
                </c:pt>
                <c:pt idx="196">
                  <c:v>46150</c:v>
                </c:pt>
                <c:pt idx="197">
                  <c:v>46153</c:v>
                </c:pt>
                <c:pt idx="198">
                  <c:v>46154</c:v>
                </c:pt>
                <c:pt idx="199">
                  <c:v>46155</c:v>
                </c:pt>
                <c:pt idx="200">
                  <c:v>46156</c:v>
                </c:pt>
                <c:pt idx="201">
                  <c:v>46157</c:v>
                </c:pt>
                <c:pt idx="202">
                  <c:v>46160</c:v>
                </c:pt>
                <c:pt idx="203">
                  <c:v>46161</c:v>
                </c:pt>
                <c:pt idx="204">
                  <c:v>46162</c:v>
                </c:pt>
                <c:pt idx="205">
                  <c:v>46163</c:v>
                </c:pt>
                <c:pt idx="206">
                  <c:v>46164</c:v>
                </c:pt>
                <c:pt idx="207">
                  <c:v>46167</c:v>
                </c:pt>
                <c:pt idx="208">
                  <c:v>46168</c:v>
                </c:pt>
                <c:pt idx="209">
                  <c:v>46169</c:v>
                </c:pt>
                <c:pt idx="210">
                  <c:v>46170</c:v>
                </c:pt>
                <c:pt idx="211">
                  <c:v>46171</c:v>
                </c:pt>
                <c:pt idx="212">
                  <c:v>46174</c:v>
                </c:pt>
                <c:pt idx="213">
                  <c:v>46175</c:v>
                </c:pt>
                <c:pt idx="214">
                  <c:v>46176</c:v>
                </c:pt>
                <c:pt idx="215">
                  <c:v>46178</c:v>
                </c:pt>
                <c:pt idx="216">
                  <c:v>46181</c:v>
                </c:pt>
                <c:pt idx="217">
                  <c:v>46182</c:v>
                </c:pt>
                <c:pt idx="218">
                  <c:v>46183</c:v>
                </c:pt>
                <c:pt idx="219">
                  <c:v>46184</c:v>
                </c:pt>
                <c:pt idx="220">
                  <c:v>46185</c:v>
                </c:pt>
                <c:pt idx="221">
                  <c:v>46188</c:v>
                </c:pt>
                <c:pt idx="222">
                  <c:v>46189</c:v>
                </c:pt>
                <c:pt idx="223">
                  <c:v>46190</c:v>
                </c:pt>
                <c:pt idx="224">
                  <c:v>46191</c:v>
                </c:pt>
                <c:pt idx="225">
                  <c:v>46192</c:v>
                </c:pt>
                <c:pt idx="226">
                  <c:v>46195</c:v>
                </c:pt>
                <c:pt idx="227">
                  <c:v>46196</c:v>
                </c:pt>
                <c:pt idx="228">
                  <c:v>46197</c:v>
                </c:pt>
                <c:pt idx="229">
                  <c:v>46198</c:v>
                </c:pt>
                <c:pt idx="230">
                  <c:v>46199</c:v>
                </c:pt>
                <c:pt idx="231">
                  <c:v>46202</c:v>
                </c:pt>
                <c:pt idx="232">
                  <c:v>46203</c:v>
                </c:pt>
                <c:pt idx="233">
                  <c:v>46204</c:v>
                </c:pt>
                <c:pt idx="234">
                  <c:v>46205</c:v>
                </c:pt>
                <c:pt idx="235">
                  <c:v>46206</c:v>
                </c:pt>
                <c:pt idx="236">
                  <c:v>46209</c:v>
                </c:pt>
                <c:pt idx="237">
                  <c:v>46210</c:v>
                </c:pt>
                <c:pt idx="238">
                  <c:v>46211</c:v>
                </c:pt>
                <c:pt idx="239">
                  <c:v>46212</c:v>
                </c:pt>
                <c:pt idx="240">
                  <c:v>46213</c:v>
                </c:pt>
                <c:pt idx="241">
                  <c:v>46216</c:v>
                </c:pt>
                <c:pt idx="242">
                  <c:v>46217</c:v>
                </c:pt>
                <c:pt idx="243">
                  <c:v>46218</c:v>
                </c:pt>
                <c:pt idx="244">
                  <c:v>46219</c:v>
                </c:pt>
                <c:pt idx="245">
                  <c:v>46220</c:v>
                </c:pt>
                <c:pt idx="246">
                  <c:v>46223</c:v>
                </c:pt>
                <c:pt idx="247">
                  <c:v>46224</c:v>
                </c:pt>
                <c:pt idx="248">
                  <c:v>46225</c:v>
                </c:pt>
                <c:pt idx="249">
                  <c:v>46226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100.45139130729295</c:v>
                </c:pt>
                <c:pt idx="2">
                  <c:v>101.40807569331226</c:v>
                </c:pt>
                <c:pt idx="3">
                  <c:v>100.23320345559021</c:v>
                </c:pt>
                <c:pt idx="4">
                  <c:v>100.63720935052501</c:v>
                </c:pt>
                <c:pt idx="5">
                  <c:v>100.77351526783453</c:v>
                </c:pt>
                <c:pt idx="6">
                  <c:v>101.82273025523037</c:v>
                </c:pt>
                <c:pt idx="7">
                  <c:v>103.32882360514485</c:v>
                </c:pt>
                <c:pt idx="8">
                  <c:v>102.86385467956666</c:v>
                </c:pt>
                <c:pt idx="9">
                  <c:v>102.64429695477853</c:v>
                </c:pt>
                <c:pt idx="10">
                  <c:v>104.37784938740968</c:v>
                </c:pt>
                <c:pt idx="11">
                  <c:v>103.44969766727861</c:v>
                </c:pt>
                <c:pt idx="12">
                  <c:v>103.19877670930782</c:v>
                </c:pt>
                <c:pt idx="13">
                  <c:v>103.18741662571053</c:v>
                </c:pt>
                <c:pt idx="14">
                  <c:v>103.92977301121623</c:v>
                </c:pt>
                <c:pt idx="15">
                  <c:v>101.74299016016947</c:v>
                </c:pt>
                <c:pt idx="16">
                  <c:v>101.92024082611755</c:v>
                </c:pt>
                <c:pt idx="17">
                  <c:v>101.80246979464881</c:v>
                </c:pt>
                <c:pt idx="18">
                  <c:v>104.41907416895445</c:v>
                </c:pt>
                <c:pt idx="19">
                  <c:v>104.46222887609376</c:v>
                </c:pt>
                <c:pt idx="20">
                  <c:v>104.27015938757637</c:v>
                </c:pt>
                <c:pt idx="21">
                  <c:v>105.35577812064676</c:v>
                </c:pt>
                <c:pt idx="22">
                  <c:v>106.75091951307411</c:v>
                </c:pt>
                <c:pt idx="23">
                  <c:v>107.03326424055717</c:v>
                </c:pt>
                <c:pt idx="24">
                  <c:v>106.92787502034813</c:v>
                </c:pt>
                <c:pt idx="25">
                  <c:v>106.21050931017071</c:v>
                </c:pt>
                <c:pt idx="26">
                  <c:v>105.85363907948175</c:v>
                </c:pt>
                <c:pt idx="27">
                  <c:v>106.70857461985949</c:v>
                </c:pt>
                <c:pt idx="28">
                  <c:v>107.95499800557538</c:v>
                </c:pt>
                <c:pt idx="29">
                  <c:v>107.31277840739746</c:v>
                </c:pt>
                <c:pt idx="30">
                  <c:v>107.18162653896169</c:v>
                </c:pt>
                <c:pt idx="31">
                  <c:v>107.73442612266039</c:v>
                </c:pt>
                <c:pt idx="32">
                  <c:v>108.34151345093849</c:v>
                </c:pt>
                <c:pt idx="33">
                  <c:v>107.67605903031537</c:v>
                </c:pt>
                <c:pt idx="34">
                  <c:v>108.64102319117693</c:v>
                </c:pt>
                <c:pt idx="35">
                  <c:v>109.0309141172724</c:v>
                </c:pt>
                <c:pt idx="36">
                  <c:v>110.19030152637295</c:v>
                </c:pt>
                <c:pt idx="37">
                  <c:v>110.11905311324037</c:v>
                </c:pt>
                <c:pt idx="38">
                  <c:v>110.39576699092852</c:v>
                </c:pt>
                <c:pt idx="39">
                  <c:v>109.82370596570397</c:v>
                </c:pt>
                <c:pt idx="40">
                  <c:v>110.8194657244002</c:v>
                </c:pt>
                <c:pt idx="41">
                  <c:v>110.87002984947578</c:v>
                </c:pt>
                <c:pt idx="42">
                  <c:v>109.97278725025802</c:v>
                </c:pt>
                <c:pt idx="43">
                  <c:v>110.07906954263133</c:v>
                </c:pt>
                <c:pt idx="44">
                  <c:v>110.7527583208833</c:v>
                </c:pt>
                <c:pt idx="45">
                  <c:v>110.67724136150566</c:v>
                </c:pt>
                <c:pt idx="46">
                  <c:v>110.13257018189275</c:v>
                </c:pt>
                <c:pt idx="47">
                  <c:v>108.94607296008675</c:v>
                </c:pt>
                <c:pt idx="48">
                  <c:v>109.13604601983363</c:v>
                </c:pt>
                <c:pt idx="49">
                  <c:v>108.68756851811983</c:v>
                </c:pt>
                <c:pt idx="50">
                  <c:v>106.98344181688952</c:v>
                </c:pt>
                <c:pt idx="51">
                  <c:v>107.5805465041913</c:v>
                </c:pt>
                <c:pt idx="52">
                  <c:v>107.24966596788632</c:v>
                </c:pt>
                <c:pt idx="53">
                  <c:v>106.47175349165697</c:v>
                </c:pt>
                <c:pt idx="54">
                  <c:v>107.30655722695127</c:v>
                </c:pt>
                <c:pt idx="55">
                  <c:v>107.23059373814311</c:v>
                </c:pt>
                <c:pt idx="56">
                  <c:v>107.92738867669055</c:v>
                </c:pt>
                <c:pt idx="57">
                  <c:v>107.62189994788581</c:v>
                </c:pt>
                <c:pt idx="58">
                  <c:v>108.52904950602749</c:v>
                </c:pt>
                <c:pt idx="59">
                  <c:v>109.36965816382819</c:v>
                </c:pt>
                <c:pt idx="60">
                  <c:v>109.04863161965301</c:v>
                </c:pt>
                <c:pt idx="61">
                  <c:v>109.64474485078301</c:v>
                </c:pt>
                <c:pt idx="62">
                  <c:v>110.28668441605475</c:v>
                </c:pt>
                <c:pt idx="63">
                  <c:v>110.62819091073639</c:v>
                </c:pt>
                <c:pt idx="64">
                  <c:v>111.23130485809513</c:v>
                </c:pt>
                <c:pt idx="65">
                  <c:v>111.57929742040652</c:v>
                </c:pt>
                <c:pt idx="66">
                  <c:v>112.49054902826889</c:v>
                </c:pt>
                <c:pt idx="67">
                  <c:v>112.60202319723894</c:v>
                </c:pt>
                <c:pt idx="68">
                  <c:v>113.17737645825953</c:v>
                </c:pt>
                <c:pt idx="69">
                  <c:v>113.86897951355863</c:v>
                </c:pt>
                <c:pt idx="70">
                  <c:v>114.05815789845194</c:v>
                </c:pt>
                <c:pt idx="71">
                  <c:v>116.01854123547061</c:v>
                </c:pt>
                <c:pt idx="72">
                  <c:v>116.05198575835261</c:v>
                </c:pt>
                <c:pt idx="73">
                  <c:v>116.60061518646536</c:v>
                </c:pt>
                <c:pt idx="74">
                  <c:v>117.50410923096848</c:v>
                </c:pt>
                <c:pt idx="75">
                  <c:v>119.38960378693874</c:v>
                </c:pt>
                <c:pt idx="76">
                  <c:v>119.30203801600166</c:v>
                </c:pt>
                <c:pt idx="77">
                  <c:v>118.94597002970183</c:v>
                </c:pt>
                <c:pt idx="78">
                  <c:v>119.38210355453053</c:v>
                </c:pt>
                <c:pt idx="79">
                  <c:v>118.81768655628342</c:v>
                </c:pt>
                <c:pt idx="80">
                  <c:v>118.46136881521966</c:v>
                </c:pt>
                <c:pt idx="81">
                  <c:v>117.59746478534083</c:v>
                </c:pt>
                <c:pt idx="82">
                  <c:v>117.59746478534083</c:v>
                </c:pt>
                <c:pt idx="83">
                  <c:v>117.13537183096719</c:v>
                </c:pt>
                <c:pt idx="84">
                  <c:v>117.51943513260116</c:v>
                </c:pt>
                <c:pt idx="85">
                  <c:v>117.99822386169294</c:v>
                </c:pt>
                <c:pt idx="86">
                  <c:v>119.99986982128256</c:v>
                </c:pt>
                <c:pt idx="87">
                  <c:v>119.99986982128256</c:v>
                </c:pt>
                <c:pt idx="88">
                  <c:v>120.39129712363945</c:v>
                </c:pt>
                <c:pt idx="89">
                  <c:v>120.04230554227236</c:v>
                </c:pt>
                <c:pt idx="90">
                  <c:v>121.92019390563975</c:v>
                </c:pt>
                <c:pt idx="91">
                  <c:v>122.42192228519943</c:v>
                </c:pt>
                <c:pt idx="92">
                  <c:v>124.46570123756922</c:v>
                </c:pt>
                <c:pt idx="93">
                  <c:v>119.10258181815463</c:v>
                </c:pt>
                <c:pt idx="94">
                  <c:v>119.7217255275277</c:v>
                </c:pt>
                <c:pt idx="95">
                  <c:v>119.56559053999601</c:v>
                </c:pt>
                <c:pt idx="96">
                  <c:v>120.3934465391589</c:v>
                </c:pt>
                <c:pt idx="97">
                  <c:v>120.47982407260601</c:v>
                </c:pt>
                <c:pt idx="98">
                  <c:v>121.67355663298515</c:v>
                </c:pt>
                <c:pt idx="99">
                  <c:v>122.97180805666738</c:v>
                </c:pt>
                <c:pt idx="100">
                  <c:v>120.01723160870451</c:v>
                </c:pt>
                <c:pt idx="101">
                  <c:v>119.07071908209578</c:v>
                </c:pt>
                <c:pt idx="102">
                  <c:v>119.52185306508923</c:v>
                </c:pt>
                <c:pt idx="103">
                  <c:v>119.93786993055723</c:v>
                </c:pt>
                <c:pt idx="104">
                  <c:v>119.6870776347362</c:v>
                </c:pt>
                <c:pt idx="105">
                  <c:v>121.43852920534339</c:v>
                </c:pt>
                <c:pt idx="106">
                  <c:v>121.43852920534339</c:v>
                </c:pt>
                <c:pt idx="107">
                  <c:v>121.77214948116759</c:v>
                </c:pt>
                <c:pt idx="108">
                  <c:v>121.46461729703807</c:v>
                </c:pt>
                <c:pt idx="109">
                  <c:v>121.945260269672</c:v>
                </c:pt>
                <c:pt idx="110">
                  <c:v>121.945260269672</c:v>
                </c:pt>
                <c:pt idx="111">
                  <c:v>121.945260269672</c:v>
                </c:pt>
                <c:pt idx="112">
                  <c:v>122.50864040118559</c:v>
                </c:pt>
                <c:pt idx="113">
                  <c:v>123.86649255196133</c:v>
                </c:pt>
                <c:pt idx="114">
                  <c:v>122.58847131737002</c:v>
                </c:pt>
                <c:pt idx="115">
                  <c:v>122.58847131737002</c:v>
                </c:pt>
                <c:pt idx="116">
                  <c:v>123.64430861073257</c:v>
                </c:pt>
                <c:pt idx="117">
                  <c:v>123.47783526061433</c:v>
                </c:pt>
                <c:pt idx="118">
                  <c:v>122.58681384849447</c:v>
                </c:pt>
                <c:pt idx="119">
                  <c:v>124.98819716342545</c:v>
                </c:pt>
                <c:pt idx="120">
                  <c:v>125.30783870209569</c:v>
                </c:pt>
                <c:pt idx="121">
                  <c:v>124.72633237979726</c:v>
                </c:pt>
                <c:pt idx="122">
                  <c:v>124.76363676051999</c:v>
                </c:pt>
                <c:pt idx="123">
                  <c:v>125.84411658378777</c:v>
                </c:pt>
                <c:pt idx="124">
                  <c:v>130.03680637778527</c:v>
                </c:pt>
                <c:pt idx="125">
                  <c:v>132.89210126290678</c:v>
                </c:pt>
                <c:pt idx="126">
                  <c:v>135.36633747974858</c:v>
                </c:pt>
                <c:pt idx="127">
                  <c:v>135.26200025204096</c:v>
                </c:pt>
                <c:pt idx="128">
                  <c:v>137.68269798859515</c:v>
                </c:pt>
                <c:pt idx="129">
                  <c:v>139.78058304329724</c:v>
                </c:pt>
                <c:pt idx="130">
                  <c:v>138.60196447081307</c:v>
                </c:pt>
                <c:pt idx="131">
                  <c:v>137.26248069605052</c:v>
                </c:pt>
                <c:pt idx="132">
                  <c:v>138.34437580296546</c:v>
                </c:pt>
                <c:pt idx="133">
                  <c:v>140.52483908290679</c:v>
                </c:pt>
                <c:pt idx="134">
                  <c:v>137.52308156013632</c:v>
                </c:pt>
                <c:pt idx="135">
                  <c:v>137.84021041209616</c:v>
                </c:pt>
                <c:pt idx="136">
                  <c:v>138.46272960220162</c:v>
                </c:pt>
                <c:pt idx="137">
                  <c:v>140.9537524082335</c:v>
                </c:pt>
                <c:pt idx="138">
                  <c:v>140.71775623302668</c:v>
                </c:pt>
                <c:pt idx="139">
                  <c:v>143.57086386160253</c:v>
                </c:pt>
                <c:pt idx="140">
                  <c:v>142.10812956968113</c:v>
                </c:pt>
                <c:pt idx="141">
                  <c:v>141.12264005440298</c:v>
                </c:pt>
                <c:pt idx="142">
                  <c:v>140.78358571010207</c:v>
                </c:pt>
                <c:pt idx="143">
                  <c:v>142.68937856768011</c:v>
                </c:pt>
                <c:pt idx="144">
                  <c:v>144.20304783205518</c:v>
                </c:pt>
                <c:pt idx="145">
                  <c:v>142.93086179146096</c:v>
                </c:pt>
                <c:pt idx="146">
                  <c:v>144.92656660351042</c:v>
                </c:pt>
                <c:pt idx="147">
                  <c:v>144.74270120113124</c:v>
                </c:pt>
                <c:pt idx="148">
                  <c:v>144.5592142090141</c:v>
                </c:pt>
                <c:pt idx="149">
                  <c:v>142.8805247191942</c:v>
                </c:pt>
                <c:pt idx="150">
                  <c:v>143.27410899995448</c:v>
                </c:pt>
                <c:pt idx="151">
                  <c:v>138.58010708433716</c:v>
                </c:pt>
                <c:pt idx="152">
                  <c:v>140.29174158751121</c:v>
                </c:pt>
                <c:pt idx="153">
                  <c:v>136.58128411585474</c:v>
                </c:pt>
                <c:pt idx="154">
                  <c:v>135.74950771586984</c:v>
                </c:pt>
                <c:pt idx="155">
                  <c:v>136.92301008715808</c:v>
                </c:pt>
                <c:pt idx="156">
                  <c:v>138.83904291666349</c:v>
                </c:pt>
                <c:pt idx="157">
                  <c:v>139.23437548742288</c:v>
                </c:pt>
                <c:pt idx="158">
                  <c:v>135.68871118840238</c:v>
                </c:pt>
                <c:pt idx="159">
                  <c:v>134.45417767395392</c:v>
                </c:pt>
                <c:pt idx="160">
                  <c:v>136.13596261825165</c:v>
                </c:pt>
                <c:pt idx="161">
                  <c:v>136.54033179102899</c:v>
                </c:pt>
                <c:pt idx="162">
                  <c:v>135.95770535706066</c:v>
                </c:pt>
                <c:pt idx="163">
                  <c:v>136.435048524363</c:v>
                </c:pt>
                <c:pt idx="164">
                  <c:v>133.36894492068114</c:v>
                </c:pt>
                <c:pt idx="165">
                  <c:v>137.69238547089728</c:v>
                </c:pt>
                <c:pt idx="166">
                  <c:v>138.12923798852714</c:v>
                </c:pt>
                <c:pt idx="167">
                  <c:v>140.33551689679257</c:v>
                </c:pt>
                <c:pt idx="168">
                  <c:v>138.29841323048677</c:v>
                </c:pt>
                <c:pt idx="169">
                  <c:v>137.40844381751998</c:v>
                </c:pt>
                <c:pt idx="170">
                  <c:v>138.13306756822561</c:v>
                </c:pt>
                <c:pt idx="171">
                  <c:v>141.87761287351282</c:v>
                </c:pt>
                <c:pt idx="172">
                  <c:v>142.24927165528038</c:v>
                </c:pt>
                <c:pt idx="173">
                  <c:v>142.32428153559459</c:v>
                </c:pt>
                <c:pt idx="174">
                  <c:v>142.40749550869862</c:v>
                </c:pt>
                <c:pt idx="175">
                  <c:v>142.48086305255677</c:v>
                </c:pt>
                <c:pt idx="176">
                  <c:v>145.46449438454241</c:v>
                </c:pt>
                <c:pt idx="177">
                  <c:v>147.68057430484029</c:v>
                </c:pt>
                <c:pt idx="178">
                  <c:v>149.34153872939569</c:v>
                </c:pt>
                <c:pt idx="179">
                  <c:v>149.85379468332457</c:v>
                </c:pt>
                <c:pt idx="180">
                  <c:v>150.35074743757579</c:v>
                </c:pt>
                <c:pt idx="181">
                  <c:v>149.65467149182948</c:v>
                </c:pt>
                <c:pt idx="182">
                  <c:v>148.95912532710167</c:v>
                </c:pt>
                <c:pt idx="183">
                  <c:v>148.13789920344101</c:v>
                </c:pt>
                <c:pt idx="184">
                  <c:v>148.43953564394056</c:v>
                </c:pt>
                <c:pt idx="185">
                  <c:v>145.98504524573298</c:v>
                </c:pt>
                <c:pt idx="186">
                  <c:v>144.84182383033209</c:v>
                </c:pt>
                <c:pt idx="187">
                  <c:v>144.36243720770494</c:v>
                </c:pt>
                <c:pt idx="188">
                  <c:v>143.47979394778318</c:v>
                </c:pt>
                <c:pt idx="189">
                  <c:v>142.75315701989499</c:v>
                </c:pt>
                <c:pt idx="190">
                  <c:v>139.82551631192607</c:v>
                </c:pt>
                <c:pt idx="191">
                  <c:v>141.76847731854153</c:v>
                </c:pt>
                <c:pt idx="192">
                  <c:v>140.46859870412598</c:v>
                </c:pt>
                <c:pt idx="193">
                  <c:v>141.34175881929605</c:v>
                </c:pt>
                <c:pt idx="194">
                  <c:v>142.05094314529038</c:v>
                </c:pt>
                <c:pt idx="195">
                  <c:v>138.66592456527499</c:v>
                </c:pt>
                <c:pt idx="196">
                  <c:v>139.33953009193897</c:v>
                </c:pt>
                <c:pt idx="197">
                  <c:v>137.67493286235168</c:v>
                </c:pt>
                <c:pt idx="198">
                  <c:v>136.48932113652276</c:v>
                </c:pt>
                <c:pt idx="199">
                  <c:v>134.03411931504959</c:v>
                </c:pt>
                <c:pt idx="200">
                  <c:v>134.99346018900016</c:v>
                </c:pt>
                <c:pt idx="201">
                  <c:v>134.17454241449934</c:v>
                </c:pt>
                <c:pt idx="202">
                  <c:v>133.94142977338103</c:v>
                </c:pt>
                <c:pt idx="203">
                  <c:v>131.90027704410349</c:v>
                </c:pt>
                <c:pt idx="204">
                  <c:v>134.22895882122847</c:v>
                </c:pt>
                <c:pt idx="205">
                  <c:v>134.45156658993267</c:v>
                </c:pt>
                <c:pt idx="206">
                  <c:v>133.36153550939636</c:v>
                </c:pt>
                <c:pt idx="207">
                  <c:v>134.57709518476071</c:v>
                </c:pt>
                <c:pt idx="208">
                  <c:v>133.64869370986571</c:v>
                </c:pt>
                <c:pt idx="209">
                  <c:v>133.00942576494478</c:v>
                </c:pt>
                <c:pt idx="210">
                  <c:v>132.49405165458299</c:v>
                </c:pt>
                <c:pt idx="211">
                  <c:v>131.52839120952703</c:v>
                </c:pt>
                <c:pt idx="212">
                  <c:v>130.3250014383363</c:v>
                </c:pt>
                <c:pt idx="213">
                  <c:v>131.83880693439667</c:v>
                </c:pt>
                <c:pt idx="214">
                  <c:v>128.91211984157331</c:v>
                </c:pt>
                <c:pt idx="215">
                  <c:v>127.91952364987176</c:v>
                </c:pt>
                <c:pt idx="216">
                  <c:v>127.65432879607295</c:v>
                </c:pt>
                <c:pt idx="217">
                  <c:v>128.52047305594317</c:v>
                </c:pt>
                <c:pt idx="218">
                  <c:v>127.61689575320048</c:v>
                </c:pt>
                <c:pt idx="219">
                  <c:v>129.79505069063359</c:v>
                </c:pt>
                <c:pt idx="220">
                  <c:v>129.51912392491505</c:v>
                </c:pt>
                <c:pt idx="221">
                  <c:v>128.97607236649989</c:v>
                </c:pt>
                <c:pt idx="222">
                  <c:v>128.39583752662779</c:v>
                </c:pt>
                <c:pt idx="223">
                  <c:v>127.49176828389281</c:v>
                </c:pt>
                <c:pt idx="224">
                  <c:v>127.35827779480655</c:v>
                </c:pt>
                <c:pt idx="225">
                  <c:v>127.40070593960917</c:v>
                </c:pt>
                <c:pt idx="226">
                  <c:v>128.94220401614248</c:v>
                </c:pt>
                <c:pt idx="227">
                  <c:v>129.61464402057481</c:v>
                </c:pt>
                <c:pt idx="228">
                  <c:v>129.04534544347618</c:v>
                </c:pt>
                <c:pt idx="229">
                  <c:v>130.16813989511957</c:v>
                </c:pt>
                <c:pt idx="230">
                  <c:v>131.15576368019441</c:v>
                </c:pt>
                <c:pt idx="231">
                  <c:v>131.08780749620624</c:v>
                </c:pt>
                <c:pt idx="232">
                  <c:v>130.19381172222273</c:v>
                </c:pt>
                <c:pt idx="233">
                  <c:v>129.93988613754928</c:v>
                </c:pt>
                <c:pt idx="234">
                  <c:v>130.77165496799861</c:v>
                </c:pt>
                <c:pt idx="235">
                  <c:v>131.74240890564386</c:v>
                </c:pt>
                <c:pt idx="236">
                  <c:v>130.51430091584385</c:v>
                </c:pt>
                <c:pt idx="237">
                  <c:v>130.19120821438884</c:v>
                </c:pt>
                <c:pt idx="238">
                  <c:v>129.15644119553255</c:v>
                </c:pt>
                <c:pt idx="239">
                  <c:v>130.73721898894493</c:v>
                </c:pt>
                <c:pt idx="240">
                  <c:v>134.61542885602989</c:v>
                </c:pt>
                <c:pt idx="241">
                  <c:v>133.00542211253486</c:v>
                </c:pt>
                <c:pt idx="242">
                  <c:v>133.68810208889462</c:v>
                </c:pt>
                <c:pt idx="243">
                  <c:v>133.2111449013899</c:v>
                </c:pt>
                <c:pt idx="244">
                  <c:v>131.55698442504826</c:v>
                </c:pt>
                <c:pt idx="245">
                  <c:v>131.47283198252143</c:v>
                </c:pt>
                <c:pt idx="246">
                  <c:v>131.21344204457739</c:v>
                </c:pt>
                <c:pt idx="247">
                  <c:v>131.17885470141883</c:v>
                </c:pt>
                <c:pt idx="248">
                  <c:v>134.37414997645124</c:v>
                </c:pt>
                <c:pt idx="249">
                  <c:v>133.75055607858602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45866</c:v>
                </c:pt>
                <c:pt idx="1">
                  <c:v>45867</c:v>
                </c:pt>
                <c:pt idx="2">
                  <c:v>45868</c:v>
                </c:pt>
                <c:pt idx="3">
                  <c:v>45870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45880</c:v>
                </c:pt>
                <c:pt idx="10">
                  <c:v>45881</c:v>
                </c:pt>
                <c:pt idx="11">
                  <c:v>45882</c:v>
                </c:pt>
                <c:pt idx="12">
                  <c:v>45883</c:v>
                </c:pt>
                <c:pt idx="13">
                  <c:v>45884</c:v>
                </c:pt>
                <c:pt idx="14">
                  <c:v>45887</c:v>
                </c:pt>
                <c:pt idx="15">
                  <c:v>45888</c:v>
                </c:pt>
                <c:pt idx="16">
                  <c:v>45889</c:v>
                </c:pt>
                <c:pt idx="17">
                  <c:v>45890</c:v>
                </c:pt>
                <c:pt idx="18">
                  <c:v>45891</c:v>
                </c:pt>
                <c:pt idx="19">
                  <c:v>45894</c:v>
                </c:pt>
                <c:pt idx="20">
                  <c:v>45895</c:v>
                </c:pt>
                <c:pt idx="21">
                  <c:v>45896</c:v>
                </c:pt>
                <c:pt idx="22">
                  <c:v>45897</c:v>
                </c:pt>
                <c:pt idx="23">
                  <c:v>45898</c:v>
                </c:pt>
                <c:pt idx="24">
                  <c:v>45901</c:v>
                </c:pt>
                <c:pt idx="25">
                  <c:v>45902</c:v>
                </c:pt>
                <c:pt idx="26">
                  <c:v>45903</c:v>
                </c:pt>
                <c:pt idx="27">
                  <c:v>45904</c:v>
                </c:pt>
                <c:pt idx="28">
                  <c:v>45905</c:v>
                </c:pt>
                <c:pt idx="29">
                  <c:v>45908</c:v>
                </c:pt>
                <c:pt idx="30">
                  <c:v>45909</c:v>
                </c:pt>
                <c:pt idx="31">
                  <c:v>45910</c:v>
                </c:pt>
                <c:pt idx="32">
                  <c:v>45911</c:v>
                </c:pt>
                <c:pt idx="33">
                  <c:v>45912</c:v>
                </c:pt>
                <c:pt idx="34">
                  <c:v>45915</c:v>
                </c:pt>
                <c:pt idx="35">
                  <c:v>45916</c:v>
                </c:pt>
                <c:pt idx="36">
                  <c:v>45917</c:v>
                </c:pt>
                <c:pt idx="37">
                  <c:v>45918</c:v>
                </c:pt>
                <c:pt idx="38">
                  <c:v>45919</c:v>
                </c:pt>
                <c:pt idx="39">
                  <c:v>45922</c:v>
                </c:pt>
                <c:pt idx="40">
                  <c:v>45923</c:v>
                </c:pt>
                <c:pt idx="41">
                  <c:v>45924</c:v>
                </c:pt>
                <c:pt idx="42">
                  <c:v>45925</c:v>
                </c:pt>
                <c:pt idx="43">
                  <c:v>45926</c:v>
                </c:pt>
                <c:pt idx="44">
                  <c:v>45929</c:v>
                </c:pt>
                <c:pt idx="45">
                  <c:v>45930</c:v>
                </c:pt>
                <c:pt idx="46">
                  <c:v>45931</c:v>
                </c:pt>
                <c:pt idx="47">
                  <c:v>45932</c:v>
                </c:pt>
                <c:pt idx="48">
                  <c:v>45933</c:v>
                </c:pt>
                <c:pt idx="49">
                  <c:v>45936</c:v>
                </c:pt>
                <c:pt idx="50">
                  <c:v>45937</c:v>
                </c:pt>
                <c:pt idx="51">
                  <c:v>45938</c:v>
                </c:pt>
                <c:pt idx="52">
                  <c:v>45939</c:v>
                </c:pt>
                <c:pt idx="53">
                  <c:v>45940</c:v>
                </c:pt>
                <c:pt idx="54">
                  <c:v>45943</c:v>
                </c:pt>
                <c:pt idx="55">
                  <c:v>45944</c:v>
                </c:pt>
                <c:pt idx="56">
                  <c:v>45945</c:v>
                </c:pt>
                <c:pt idx="57">
                  <c:v>45946</c:v>
                </c:pt>
                <c:pt idx="58">
                  <c:v>45947</c:v>
                </c:pt>
                <c:pt idx="59">
                  <c:v>45950</c:v>
                </c:pt>
                <c:pt idx="60">
                  <c:v>45951</c:v>
                </c:pt>
                <c:pt idx="61">
                  <c:v>45952</c:v>
                </c:pt>
                <c:pt idx="62">
                  <c:v>45953</c:v>
                </c:pt>
                <c:pt idx="63">
                  <c:v>45954</c:v>
                </c:pt>
                <c:pt idx="64">
                  <c:v>45957</c:v>
                </c:pt>
                <c:pt idx="65">
                  <c:v>45958</c:v>
                </c:pt>
                <c:pt idx="66">
                  <c:v>45959</c:v>
                </c:pt>
                <c:pt idx="67">
                  <c:v>45960</c:v>
                </c:pt>
                <c:pt idx="68">
                  <c:v>45961</c:v>
                </c:pt>
                <c:pt idx="69">
                  <c:v>45964</c:v>
                </c:pt>
                <c:pt idx="70">
                  <c:v>45965</c:v>
                </c:pt>
                <c:pt idx="71">
                  <c:v>45966</c:v>
                </c:pt>
                <c:pt idx="72">
                  <c:v>45967</c:v>
                </c:pt>
                <c:pt idx="73">
                  <c:v>45968</c:v>
                </c:pt>
                <c:pt idx="74">
                  <c:v>45971</c:v>
                </c:pt>
                <c:pt idx="75">
                  <c:v>45972</c:v>
                </c:pt>
                <c:pt idx="76">
                  <c:v>45973</c:v>
                </c:pt>
                <c:pt idx="77">
                  <c:v>45974</c:v>
                </c:pt>
                <c:pt idx="78">
                  <c:v>45975</c:v>
                </c:pt>
                <c:pt idx="79">
                  <c:v>45978</c:v>
                </c:pt>
                <c:pt idx="80">
                  <c:v>45979</c:v>
                </c:pt>
                <c:pt idx="81">
                  <c:v>45980</c:v>
                </c:pt>
                <c:pt idx="82">
                  <c:v>45981</c:v>
                </c:pt>
                <c:pt idx="83">
                  <c:v>45982</c:v>
                </c:pt>
                <c:pt idx="84">
                  <c:v>45985</c:v>
                </c:pt>
                <c:pt idx="85">
                  <c:v>45986</c:v>
                </c:pt>
                <c:pt idx="86">
                  <c:v>45987</c:v>
                </c:pt>
                <c:pt idx="87">
                  <c:v>45988</c:v>
                </c:pt>
                <c:pt idx="88">
                  <c:v>45989</c:v>
                </c:pt>
                <c:pt idx="89">
                  <c:v>45992</c:v>
                </c:pt>
                <c:pt idx="90">
                  <c:v>45993</c:v>
                </c:pt>
                <c:pt idx="91">
                  <c:v>45994</c:v>
                </c:pt>
                <c:pt idx="92">
                  <c:v>45995</c:v>
                </c:pt>
                <c:pt idx="93">
                  <c:v>45996</c:v>
                </c:pt>
                <c:pt idx="94">
                  <c:v>45999</c:v>
                </c:pt>
                <c:pt idx="95">
                  <c:v>46000</c:v>
                </c:pt>
                <c:pt idx="96">
                  <c:v>46001</c:v>
                </c:pt>
                <c:pt idx="97">
                  <c:v>46002</c:v>
                </c:pt>
                <c:pt idx="98">
                  <c:v>46003</c:v>
                </c:pt>
                <c:pt idx="99">
                  <c:v>46006</c:v>
                </c:pt>
                <c:pt idx="100">
                  <c:v>46007</c:v>
                </c:pt>
                <c:pt idx="101">
                  <c:v>46008</c:v>
                </c:pt>
                <c:pt idx="102">
                  <c:v>46009</c:v>
                </c:pt>
                <c:pt idx="103">
                  <c:v>46010</c:v>
                </c:pt>
                <c:pt idx="104">
                  <c:v>46013</c:v>
                </c:pt>
                <c:pt idx="105">
                  <c:v>46014</c:v>
                </c:pt>
                <c:pt idx="106">
                  <c:v>46015</c:v>
                </c:pt>
                <c:pt idx="107">
                  <c:v>46017</c:v>
                </c:pt>
                <c:pt idx="108">
                  <c:v>46020</c:v>
                </c:pt>
                <c:pt idx="109">
                  <c:v>46021</c:v>
                </c:pt>
                <c:pt idx="110">
                  <c:v>46022</c:v>
                </c:pt>
                <c:pt idx="111">
                  <c:v>46024</c:v>
                </c:pt>
                <c:pt idx="112">
                  <c:v>46027</c:v>
                </c:pt>
                <c:pt idx="113">
                  <c:v>46028</c:v>
                </c:pt>
                <c:pt idx="114">
                  <c:v>46029</c:v>
                </c:pt>
                <c:pt idx="115">
                  <c:v>46030</c:v>
                </c:pt>
                <c:pt idx="116">
                  <c:v>46031</c:v>
                </c:pt>
                <c:pt idx="117">
                  <c:v>46034</c:v>
                </c:pt>
                <c:pt idx="118">
                  <c:v>46035</c:v>
                </c:pt>
                <c:pt idx="119">
                  <c:v>46036</c:v>
                </c:pt>
                <c:pt idx="120">
                  <c:v>46037</c:v>
                </c:pt>
                <c:pt idx="121">
                  <c:v>46038</c:v>
                </c:pt>
                <c:pt idx="122">
                  <c:v>46041</c:v>
                </c:pt>
                <c:pt idx="123">
                  <c:v>46042</c:v>
                </c:pt>
                <c:pt idx="124">
                  <c:v>46043</c:v>
                </c:pt>
                <c:pt idx="125">
                  <c:v>46044</c:v>
                </c:pt>
                <c:pt idx="126">
                  <c:v>46045</c:v>
                </c:pt>
                <c:pt idx="127">
                  <c:v>46048</c:v>
                </c:pt>
                <c:pt idx="128">
                  <c:v>46049</c:v>
                </c:pt>
                <c:pt idx="129">
                  <c:v>46050</c:v>
                </c:pt>
                <c:pt idx="130">
                  <c:v>46051</c:v>
                </c:pt>
                <c:pt idx="131">
                  <c:v>46052</c:v>
                </c:pt>
                <c:pt idx="132">
                  <c:v>46055</c:v>
                </c:pt>
                <c:pt idx="133">
                  <c:v>46056</c:v>
                </c:pt>
                <c:pt idx="134">
                  <c:v>46057</c:v>
                </c:pt>
                <c:pt idx="135">
                  <c:v>46058</c:v>
                </c:pt>
                <c:pt idx="136">
                  <c:v>46059</c:v>
                </c:pt>
                <c:pt idx="137">
                  <c:v>46062</c:v>
                </c:pt>
                <c:pt idx="138">
                  <c:v>46063</c:v>
                </c:pt>
                <c:pt idx="139">
                  <c:v>46064</c:v>
                </c:pt>
                <c:pt idx="140">
                  <c:v>46065</c:v>
                </c:pt>
                <c:pt idx="141">
                  <c:v>46066</c:v>
                </c:pt>
                <c:pt idx="142">
                  <c:v>46071</c:v>
                </c:pt>
                <c:pt idx="143">
                  <c:v>46072</c:v>
                </c:pt>
                <c:pt idx="144">
                  <c:v>46073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46083</c:v>
                </c:pt>
                <c:pt idx="151">
                  <c:v>46084</c:v>
                </c:pt>
                <c:pt idx="152">
                  <c:v>46085</c:v>
                </c:pt>
                <c:pt idx="153">
                  <c:v>46086</c:v>
                </c:pt>
                <c:pt idx="154">
                  <c:v>46087</c:v>
                </c:pt>
                <c:pt idx="155">
                  <c:v>46090</c:v>
                </c:pt>
                <c:pt idx="156">
                  <c:v>46091</c:v>
                </c:pt>
                <c:pt idx="157">
                  <c:v>46092</c:v>
                </c:pt>
                <c:pt idx="158">
                  <c:v>46093</c:v>
                </c:pt>
                <c:pt idx="159">
                  <c:v>46094</c:v>
                </c:pt>
                <c:pt idx="160">
                  <c:v>46097</c:v>
                </c:pt>
                <c:pt idx="161">
                  <c:v>46098</c:v>
                </c:pt>
                <c:pt idx="162">
                  <c:v>46099</c:v>
                </c:pt>
                <c:pt idx="163">
                  <c:v>46100</c:v>
                </c:pt>
                <c:pt idx="164">
                  <c:v>46101</c:v>
                </c:pt>
                <c:pt idx="165">
                  <c:v>46104</c:v>
                </c:pt>
                <c:pt idx="166">
                  <c:v>46105</c:v>
                </c:pt>
                <c:pt idx="167">
                  <c:v>46106</c:v>
                </c:pt>
                <c:pt idx="168">
                  <c:v>46107</c:v>
                </c:pt>
                <c:pt idx="169">
                  <c:v>46108</c:v>
                </c:pt>
                <c:pt idx="170">
                  <c:v>46111</c:v>
                </c:pt>
                <c:pt idx="171">
                  <c:v>46112</c:v>
                </c:pt>
                <c:pt idx="172">
                  <c:v>46113</c:v>
                </c:pt>
                <c:pt idx="173">
                  <c:v>46114</c:v>
                </c:pt>
                <c:pt idx="174">
                  <c:v>46118</c:v>
                </c:pt>
                <c:pt idx="175">
                  <c:v>46119</c:v>
                </c:pt>
                <c:pt idx="176">
                  <c:v>46120</c:v>
                </c:pt>
                <c:pt idx="177">
                  <c:v>46121</c:v>
                </c:pt>
                <c:pt idx="178">
                  <c:v>46122</c:v>
                </c:pt>
                <c:pt idx="179">
                  <c:v>46125</c:v>
                </c:pt>
                <c:pt idx="180">
                  <c:v>46126</c:v>
                </c:pt>
                <c:pt idx="181">
                  <c:v>46127</c:v>
                </c:pt>
                <c:pt idx="182">
                  <c:v>46128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46135</c:v>
                </c:pt>
                <c:pt idx="187">
                  <c:v>46136</c:v>
                </c:pt>
                <c:pt idx="188">
                  <c:v>46139</c:v>
                </c:pt>
                <c:pt idx="189">
                  <c:v>46140</c:v>
                </c:pt>
                <c:pt idx="190">
                  <c:v>46141</c:v>
                </c:pt>
                <c:pt idx="191">
                  <c:v>46142</c:v>
                </c:pt>
                <c:pt idx="192">
                  <c:v>46146</c:v>
                </c:pt>
                <c:pt idx="193">
                  <c:v>46147</c:v>
                </c:pt>
                <c:pt idx="194">
                  <c:v>46148</c:v>
                </c:pt>
                <c:pt idx="195">
                  <c:v>46149</c:v>
                </c:pt>
                <c:pt idx="196">
                  <c:v>46150</c:v>
                </c:pt>
                <c:pt idx="197">
                  <c:v>46153</c:v>
                </c:pt>
                <c:pt idx="198">
                  <c:v>46154</c:v>
                </c:pt>
                <c:pt idx="199">
                  <c:v>46155</c:v>
                </c:pt>
                <c:pt idx="200">
                  <c:v>46156</c:v>
                </c:pt>
                <c:pt idx="201">
                  <c:v>46157</c:v>
                </c:pt>
                <c:pt idx="202">
                  <c:v>46160</c:v>
                </c:pt>
                <c:pt idx="203">
                  <c:v>46161</c:v>
                </c:pt>
                <c:pt idx="204">
                  <c:v>46162</c:v>
                </c:pt>
                <c:pt idx="205">
                  <c:v>46163</c:v>
                </c:pt>
                <c:pt idx="206">
                  <c:v>46164</c:v>
                </c:pt>
                <c:pt idx="207">
                  <c:v>46167</c:v>
                </c:pt>
                <c:pt idx="208">
                  <c:v>46168</c:v>
                </c:pt>
                <c:pt idx="209">
                  <c:v>46169</c:v>
                </c:pt>
                <c:pt idx="210">
                  <c:v>46170</c:v>
                </c:pt>
                <c:pt idx="211">
                  <c:v>46171</c:v>
                </c:pt>
                <c:pt idx="212">
                  <c:v>46174</c:v>
                </c:pt>
                <c:pt idx="213">
                  <c:v>46175</c:v>
                </c:pt>
                <c:pt idx="214">
                  <c:v>46176</c:v>
                </c:pt>
                <c:pt idx="215">
                  <c:v>46178</c:v>
                </c:pt>
                <c:pt idx="216">
                  <c:v>46181</c:v>
                </c:pt>
                <c:pt idx="217">
                  <c:v>46182</c:v>
                </c:pt>
                <c:pt idx="218">
                  <c:v>46183</c:v>
                </c:pt>
                <c:pt idx="219">
                  <c:v>46184</c:v>
                </c:pt>
                <c:pt idx="220">
                  <c:v>46185</c:v>
                </c:pt>
                <c:pt idx="221">
                  <c:v>46188</c:v>
                </c:pt>
                <c:pt idx="222">
                  <c:v>46189</c:v>
                </c:pt>
                <c:pt idx="223">
                  <c:v>46190</c:v>
                </c:pt>
                <c:pt idx="224">
                  <c:v>46191</c:v>
                </c:pt>
                <c:pt idx="225">
                  <c:v>46192</c:v>
                </c:pt>
                <c:pt idx="226">
                  <c:v>46195</c:v>
                </c:pt>
                <c:pt idx="227">
                  <c:v>46196</c:v>
                </c:pt>
                <c:pt idx="228">
                  <c:v>46197</c:v>
                </c:pt>
                <c:pt idx="229">
                  <c:v>46198</c:v>
                </c:pt>
                <c:pt idx="230">
                  <c:v>46199</c:v>
                </c:pt>
                <c:pt idx="231">
                  <c:v>46202</c:v>
                </c:pt>
                <c:pt idx="232">
                  <c:v>46203</c:v>
                </c:pt>
                <c:pt idx="233">
                  <c:v>46204</c:v>
                </c:pt>
                <c:pt idx="234">
                  <c:v>46205</c:v>
                </c:pt>
                <c:pt idx="235">
                  <c:v>46206</c:v>
                </c:pt>
                <c:pt idx="236">
                  <c:v>46209</c:v>
                </c:pt>
                <c:pt idx="237">
                  <c:v>46210</c:v>
                </c:pt>
                <c:pt idx="238">
                  <c:v>46211</c:v>
                </c:pt>
                <c:pt idx="239">
                  <c:v>46212</c:v>
                </c:pt>
                <c:pt idx="240">
                  <c:v>46213</c:v>
                </c:pt>
                <c:pt idx="241">
                  <c:v>46216</c:v>
                </c:pt>
                <c:pt idx="242">
                  <c:v>46217</c:v>
                </c:pt>
                <c:pt idx="243">
                  <c:v>46218</c:v>
                </c:pt>
                <c:pt idx="244">
                  <c:v>46219</c:v>
                </c:pt>
                <c:pt idx="245">
                  <c:v>46220</c:v>
                </c:pt>
                <c:pt idx="246">
                  <c:v>46223</c:v>
                </c:pt>
                <c:pt idx="247">
                  <c:v>46224</c:v>
                </c:pt>
                <c:pt idx="248">
                  <c:v>46225</c:v>
                </c:pt>
                <c:pt idx="249">
                  <c:v>46226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100.31358440350897</c:v>
                </c:pt>
                <c:pt idx="2">
                  <c:v>100.34201865454469</c:v>
                </c:pt>
                <c:pt idx="3">
                  <c:v>100.50001422228695</c:v>
                </c:pt>
                <c:pt idx="4">
                  <c:v>100.58433760967993</c:v>
                </c:pt>
                <c:pt idx="5">
                  <c:v>100.52380115981423</c:v>
                </c:pt>
                <c:pt idx="6">
                  <c:v>100.58574859062566</c:v>
                </c:pt>
                <c:pt idx="7">
                  <c:v>101.09123483408803</c:v>
                </c:pt>
                <c:pt idx="8">
                  <c:v>101.18348478800955</c:v>
                </c:pt>
                <c:pt idx="9">
                  <c:v>101.34915044972411</c:v>
                </c:pt>
                <c:pt idx="10">
                  <c:v>101.31118625204466</c:v>
                </c:pt>
                <c:pt idx="11">
                  <c:v>101.39431780164723</c:v>
                </c:pt>
                <c:pt idx="12">
                  <c:v>101.50972353025792</c:v>
                </c:pt>
                <c:pt idx="13">
                  <c:v>101.45979883975855</c:v>
                </c:pt>
                <c:pt idx="14">
                  <c:v>101.20071159647925</c:v>
                </c:pt>
                <c:pt idx="15">
                  <c:v>100.42915630643026</c:v>
                </c:pt>
                <c:pt idx="16">
                  <c:v>100.30796986111524</c:v>
                </c:pt>
                <c:pt idx="17">
                  <c:v>100.10783142250182</c:v>
                </c:pt>
                <c:pt idx="18">
                  <c:v>100.57045978431017</c:v>
                </c:pt>
                <c:pt idx="19">
                  <c:v>100.82639991324973</c:v>
                </c:pt>
                <c:pt idx="20">
                  <c:v>100.90798209580254</c:v>
                </c:pt>
                <c:pt idx="21">
                  <c:v>100.93709952380492</c:v>
                </c:pt>
                <c:pt idx="22">
                  <c:v>101.23589585767824</c:v>
                </c:pt>
                <c:pt idx="23">
                  <c:v>101.05196790833888</c:v>
                </c:pt>
                <c:pt idx="24">
                  <c:v>100.65448447682583</c:v>
                </c:pt>
                <c:pt idx="25">
                  <c:v>100.5616424079562</c:v>
                </c:pt>
                <c:pt idx="26">
                  <c:v>100.39363359836078</c:v>
                </c:pt>
                <c:pt idx="27">
                  <c:v>100.36342584276123</c:v>
                </c:pt>
                <c:pt idx="28">
                  <c:v>100.58688745957144</c:v>
                </c:pt>
                <c:pt idx="29">
                  <c:v>100.81835184715884</c:v>
                </c:pt>
                <c:pt idx="30">
                  <c:v>100.90771014491094</c:v>
                </c:pt>
                <c:pt idx="31">
                  <c:v>101.20910978084545</c:v>
                </c:pt>
                <c:pt idx="32">
                  <c:v>101.34121866209171</c:v>
                </c:pt>
                <c:pt idx="33">
                  <c:v>101.40890500497463</c:v>
                </c:pt>
                <c:pt idx="34">
                  <c:v>101.57212818059429</c:v>
                </c:pt>
                <c:pt idx="35">
                  <c:v>101.87372581868861</c:v>
                </c:pt>
                <c:pt idx="36">
                  <c:v>102.09028097122865</c:v>
                </c:pt>
                <c:pt idx="37">
                  <c:v>101.8751432797701</c:v>
                </c:pt>
                <c:pt idx="38">
                  <c:v>101.68443956083271</c:v>
                </c:pt>
                <c:pt idx="39">
                  <c:v>101.39375928077318</c:v>
                </c:pt>
                <c:pt idx="40">
                  <c:v>101.78788143721604</c:v>
                </c:pt>
                <c:pt idx="41">
                  <c:v>101.83519116021643</c:v>
                </c:pt>
                <c:pt idx="42">
                  <c:v>101.79600724703536</c:v>
                </c:pt>
                <c:pt idx="43">
                  <c:v>101.87274338594887</c:v>
                </c:pt>
                <c:pt idx="44">
                  <c:v>101.65275082569369</c:v>
                </c:pt>
                <c:pt idx="45">
                  <c:v>101.59542425678674</c:v>
                </c:pt>
                <c:pt idx="46">
                  <c:v>101.71052186269817</c:v>
                </c:pt>
                <c:pt idx="47">
                  <c:v>101.49647514923717</c:v>
                </c:pt>
                <c:pt idx="48">
                  <c:v>101.4963870110368</c:v>
                </c:pt>
                <c:pt idx="49">
                  <c:v>101.52432812135292</c:v>
                </c:pt>
                <c:pt idx="50">
                  <c:v>101.26231411221829</c:v>
                </c:pt>
                <c:pt idx="51">
                  <c:v>101.37387351625847</c:v>
                </c:pt>
                <c:pt idx="52">
                  <c:v>101.42025262373741</c:v>
                </c:pt>
                <c:pt idx="53">
                  <c:v>101.21407445393172</c:v>
                </c:pt>
                <c:pt idx="54">
                  <c:v>101.10263255754708</c:v>
                </c:pt>
                <c:pt idx="55">
                  <c:v>101.11864859501193</c:v>
                </c:pt>
                <c:pt idx="56">
                  <c:v>101.39094794606572</c:v>
                </c:pt>
                <c:pt idx="57">
                  <c:v>101.28012527856748</c:v>
                </c:pt>
                <c:pt idx="58">
                  <c:v>101.17452617333699</c:v>
                </c:pt>
                <c:pt idx="59">
                  <c:v>101.47323675580029</c:v>
                </c:pt>
                <c:pt idx="60">
                  <c:v>101.61148168716308</c:v>
                </c:pt>
                <c:pt idx="61">
                  <c:v>102.00959630538216</c:v>
                </c:pt>
                <c:pt idx="62">
                  <c:v>102.30177130095959</c:v>
                </c:pt>
                <c:pt idx="63">
                  <c:v>102.73093937426623</c:v>
                </c:pt>
                <c:pt idx="64">
                  <c:v>102.79375012504539</c:v>
                </c:pt>
                <c:pt idx="65">
                  <c:v>102.63829912642096</c:v>
                </c:pt>
                <c:pt idx="66">
                  <c:v>102.54569204899448</c:v>
                </c:pt>
                <c:pt idx="67">
                  <c:v>102.44334390138455</c:v>
                </c:pt>
                <c:pt idx="68">
                  <c:v>102.65764215271275</c:v>
                </c:pt>
                <c:pt idx="69">
                  <c:v>102.61031160496663</c:v>
                </c:pt>
                <c:pt idx="70">
                  <c:v>102.52017713492917</c:v>
                </c:pt>
                <c:pt idx="71">
                  <c:v>102.68244072535963</c:v>
                </c:pt>
                <c:pt idx="72">
                  <c:v>102.91924783572262</c:v>
                </c:pt>
                <c:pt idx="73">
                  <c:v>103.11131026489724</c:v>
                </c:pt>
                <c:pt idx="74">
                  <c:v>103.30558552916699</c:v>
                </c:pt>
                <c:pt idx="75">
                  <c:v>103.81131171666246</c:v>
                </c:pt>
                <c:pt idx="76">
                  <c:v>104.1042668465972</c:v>
                </c:pt>
                <c:pt idx="77">
                  <c:v>103.98074030849297</c:v>
                </c:pt>
                <c:pt idx="78">
                  <c:v>104.13166810073977</c:v>
                </c:pt>
                <c:pt idx="79">
                  <c:v>103.95562447770685</c:v>
                </c:pt>
                <c:pt idx="80">
                  <c:v>104.00434924516351</c:v>
                </c:pt>
                <c:pt idx="81">
                  <c:v>104.25023434551797</c:v>
                </c:pt>
                <c:pt idx="82">
                  <c:v>104.25023434551797</c:v>
                </c:pt>
                <c:pt idx="83">
                  <c:v>104.28385063463648</c:v>
                </c:pt>
                <c:pt idx="84">
                  <c:v>104.32515029424857</c:v>
                </c:pt>
                <c:pt idx="85">
                  <c:v>104.64124908591148</c:v>
                </c:pt>
                <c:pt idx="86">
                  <c:v>104.83265979601616</c:v>
                </c:pt>
                <c:pt idx="87">
                  <c:v>104.83265979601616</c:v>
                </c:pt>
                <c:pt idx="88">
                  <c:v>104.75307953386293</c:v>
                </c:pt>
                <c:pt idx="89">
                  <c:v>104.65166141104382</c:v>
                </c:pt>
                <c:pt idx="90">
                  <c:v>105.09048779854575</c:v>
                </c:pt>
                <c:pt idx="91">
                  <c:v>105.39838798925089</c:v>
                </c:pt>
                <c:pt idx="92">
                  <c:v>105.64512875991005</c:v>
                </c:pt>
                <c:pt idx="93">
                  <c:v>104.50955449179887</c:v>
                </c:pt>
                <c:pt idx="94">
                  <c:v>104.58062113843798</c:v>
                </c:pt>
                <c:pt idx="95">
                  <c:v>104.25188071769422</c:v>
                </c:pt>
                <c:pt idx="96">
                  <c:v>104.1919710330054</c:v>
                </c:pt>
                <c:pt idx="97">
                  <c:v>104.68920789654547</c:v>
                </c:pt>
                <c:pt idx="98">
                  <c:v>104.92511814656943</c:v>
                </c:pt>
                <c:pt idx="99">
                  <c:v>105.06913419377241</c:v>
                </c:pt>
                <c:pt idx="100">
                  <c:v>104.7525119133507</c:v>
                </c:pt>
                <c:pt idx="101">
                  <c:v>103.90564794612123</c:v>
                </c:pt>
                <c:pt idx="102">
                  <c:v>104.0142080616815</c:v>
                </c:pt>
                <c:pt idx="103">
                  <c:v>104.44807468691828</c:v>
                </c:pt>
                <c:pt idx="104">
                  <c:v>104.16539365115317</c:v>
                </c:pt>
                <c:pt idx="105">
                  <c:v>104.33748228501827</c:v>
                </c:pt>
                <c:pt idx="106">
                  <c:v>104.33748228501827</c:v>
                </c:pt>
                <c:pt idx="107">
                  <c:v>104.69500870405747</c:v>
                </c:pt>
                <c:pt idx="108">
                  <c:v>104.92015118813136</c:v>
                </c:pt>
                <c:pt idx="109">
                  <c:v>105.02516447954024</c:v>
                </c:pt>
                <c:pt idx="110">
                  <c:v>105.02516447954024</c:v>
                </c:pt>
                <c:pt idx="111">
                  <c:v>105.27548075163676</c:v>
                </c:pt>
                <c:pt idx="112">
                  <c:v>105.04111592449148</c:v>
                </c:pt>
                <c:pt idx="113">
                  <c:v>104.77751111959373</c:v>
                </c:pt>
                <c:pt idx="114">
                  <c:v>104.77090002062839</c:v>
                </c:pt>
                <c:pt idx="115">
                  <c:v>104.87934881032012</c:v>
                </c:pt>
                <c:pt idx="116">
                  <c:v>104.70931082317942</c:v>
                </c:pt>
                <c:pt idx="117">
                  <c:v>104.72305859831043</c:v>
                </c:pt>
                <c:pt idx="118">
                  <c:v>104.71283953159212</c:v>
                </c:pt>
                <c:pt idx="119">
                  <c:v>104.26935843749864</c:v>
                </c:pt>
                <c:pt idx="120">
                  <c:v>104.36945422476536</c:v>
                </c:pt>
                <c:pt idx="121">
                  <c:v>104.30235416709515</c:v>
                </c:pt>
                <c:pt idx="122">
                  <c:v>104.29556302060034</c:v>
                </c:pt>
                <c:pt idx="123">
                  <c:v>104.23378402558336</c:v>
                </c:pt>
                <c:pt idx="124">
                  <c:v>104.43080506539681</c:v>
                </c:pt>
                <c:pt idx="125">
                  <c:v>104.77511718081439</c:v>
                </c:pt>
                <c:pt idx="126">
                  <c:v>105.14641000985021</c:v>
                </c:pt>
                <c:pt idx="127">
                  <c:v>105.34338305130989</c:v>
                </c:pt>
                <c:pt idx="128">
                  <c:v>105.64603432009989</c:v>
                </c:pt>
                <c:pt idx="129">
                  <c:v>105.84575997525759</c:v>
                </c:pt>
                <c:pt idx="130">
                  <c:v>106.12310538894835</c:v>
                </c:pt>
                <c:pt idx="131">
                  <c:v>106.12301461334465</c:v>
                </c:pt>
                <c:pt idx="132">
                  <c:v>105.98173052216929</c:v>
                </c:pt>
                <c:pt idx="133">
                  <c:v>106.01302452992148</c:v>
                </c:pt>
                <c:pt idx="134">
                  <c:v>105.90487170819917</c:v>
                </c:pt>
                <c:pt idx="135">
                  <c:v>105.92936505213009</c:v>
                </c:pt>
                <c:pt idx="136">
                  <c:v>105.80120037175931</c:v>
                </c:pt>
                <c:pt idx="137">
                  <c:v>105.86370476009709</c:v>
                </c:pt>
                <c:pt idx="138">
                  <c:v>105.94627707875549</c:v>
                </c:pt>
                <c:pt idx="139">
                  <c:v>106.08767310443092</c:v>
                </c:pt>
                <c:pt idx="140">
                  <c:v>106.29863701561797</c:v>
                </c:pt>
                <c:pt idx="141">
                  <c:v>106.57312150306497</c:v>
                </c:pt>
                <c:pt idx="142">
                  <c:v>106.78764257917254</c:v>
                </c:pt>
                <c:pt idx="143">
                  <c:v>106.69799190557048</c:v>
                </c:pt>
                <c:pt idx="144">
                  <c:v>107.0048480246753</c:v>
                </c:pt>
                <c:pt idx="145">
                  <c:v>107.07244226131891</c:v>
                </c:pt>
                <c:pt idx="146">
                  <c:v>107.37937860044713</c:v>
                </c:pt>
                <c:pt idx="147">
                  <c:v>107.62979391837587</c:v>
                </c:pt>
                <c:pt idx="148">
                  <c:v>108.17427647329841</c:v>
                </c:pt>
                <c:pt idx="149">
                  <c:v>108.02676848618795</c:v>
                </c:pt>
                <c:pt idx="150">
                  <c:v>108.147025933032</c:v>
                </c:pt>
                <c:pt idx="151">
                  <c:v>107.73649686640385</c:v>
                </c:pt>
                <c:pt idx="152">
                  <c:v>107.70163322871853</c:v>
                </c:pt>
                <c:pt idx="153">
                  <c:v>106.98855616375151</c:v>
                </c:pt>
                <c:pt idx="154">
                  <c:v>106.70273095536577</c:v>
                </c:pt>
                <c:pt idx="155">
                  <c:v>107.0801777772145</c:v>
                </c:pt>
                <c:pt idx="156">
                  <c:v>107.48804560244592</c:v>
                </c:pt>
                <c:pt idx="157">
                  <c:v>107.48450879088004</c:v>
                </c:pt>
                <c:pt idx="158">
                  <c:v>107.00820061182867</c:v>
                </c:pt>
                <c:pt idx="159">
                  <c:v>105.71002362021429</c:v>
                </c:pt>
                <c:pt idx="160">
                  <c:v>107.35644520301418</c:v>
                </c:pt>
                <c:pt idx="161">
                  <c:v>107.51813188831795</c:v>
                </c:pt>
                <c:pt idx="162">
                  <c:v>107.55408099051512</c:v>
                </c:pt>
                <c:pt idx="163">
                  <c:v>107.66673268528753</c:v>
                </c:pt>
                <c:pt idx="164">
                  <c:v>107.2880509381157</c:v>
                </c:pt>
                <c:pt idx="165">
                  <c:v>107.53738166271106</c:v>
                </c:pt>
                <c:pt idx="166">
                  <c:v>107.32055979828422</c:v>
                </c:pt>
                <c:pt idx="167">
                  <c:v>107.45803340254606</c:v>
                </c:pt>
                <c:pt idx="168">
                  <c:v>107.15982513204425</c:v>
                </c:pt>
                <c:pt idx="169">
                  <c:v>107.37316555844113</c:v>
                </c:pt>
                <c:pt idx="170">
                  <c:v>107.56804598146822</c:v>
                </c:pt>
                <c:pt idx="171">
                  <c:v>108.2060606323153</c:v>
                </c:pt>
                <c:pt idx="172">
                  <c:v>108.46622413902969</c:v>
                </c:pt>
                <c:pt idx="173">
                  <c:v>108.50373114105211</c:v>
                </c:pt>
                <c:pt idx="174">
                  <c:v>108.65277988486615</c:v>
                </c:pt>
                <c:pt idx="175">
                  <c:v>108.64316696145617</c:v>
                </c:pt>
                <c:pt idx="176">
                  <c:v>109.29096213613106</c:v>
                </c:pt>
                <c:pt idx="177">
                  <c:v>109.49932557957044</c:v>
                </c:pt>
                <c:pt idx="178">
                  <c:v>109.91371087594904</c:v>
                </c:pt>
                <c:pt idx="179">
                  <c:v>110.20081228322984</c:v>
                </c:pt>
                <c:pt idx="180">
                  <c:v>110.33798451344215</c:v>
                </c:pt>
                <c:pt idx="181">
                  <c:v>110.42984722853156</c:v>
                </c:pt>
                <c:pt idx="182">
                  <c:v>110.43589391721767</c:v>
                </c:pt>
                <c:pt idx="183">
                  <c:v>110.57433042430731</c:v>
                </c:pt>
                <c:pt idx="184">
                  <c:v>110.77285798828385</c:v>
                </c:pt>
                <c:pt idx="185">
                  <c:v>110.57037308415097</c:v>
                </c:pt>
                <c:pt idx="186">
                  <c:v>110.14532389493799</c:v>
                </c:pt>
                <c:pt idx="187">
                  <c:v>110.30895929908463</c:v>
                </c:pt>
                <c:pt idx="188">
                  <c:v>110.22867800677299</c:v>
                </c:pt>
                <c:pt idx="189">
                  <c:v>110.19342954091381</c:v>
                </c:pt>
                <c:pt idx="190">
                  <c:v>109.77379147988763</c:v>
                </c:pt>
                <c:pt idx="191">
                  <c:v>110.16939675204733</c:v>
                </c:pt>
                <c:pt idx="192">
                  <c:v>109.9210615935056</c:v>
                </c:pt>
                <c:pt idx="193">
                  <c:v>110.10495119905814</c:v>
                </c:pt>
                <c:pt idx="194">
                  <c:v>110.43328252393724</c:v>
                </c:pt>
                <c:pt idx="195">
                  <c:v>110.44966003483249</c:v>
                </c:pt>
                <c:pt idx="196">
                  <c:v>110.6794428928219</c:v>
                </c:pt>
                <c:pt idx="197">
                  <c:v>110.53334098776998</c:v>
                </c:pt>
                <c:pt idx="198">
                  <c:v>110.43704784681051</c:v>
                </c:pt>
                <c:pt idx="199">
                  <c:v>109.88142628456805</c:v>
                </c:pt>
                <c:pt idx="200">
                  <c:v>110.18240327363574</c:v>
                </c:pt>
                <c:pt idx="201">
                  <c:v>109.7112942519209</c:v>
                </c:pt>
                <c:pt idx="202">
                  <c:v>109.87824241962402</c:v>
                </c:pt>
                <c:pt idx="203">
                  <c:v>109.58176077115671</c:v>
                </c:pt>
                <c:pt idx="204">
                  <c:v>109.77102636537525</c:v>
                </c:pt>
                <c:pt idx="205">
                  <c:v>109.91735434124141</c:v>
                </c:pt>
                <c:pt idx="206">
                  <c:v>110.00245611466779</c:v>
                </c:pt>
                <c:pt idx="207">
                  <c:v>110.16156482175593</c:v>
                </c:pt>
                <c:pt idx="208">
                  <c:v>110.28546958259176</c:v>
                </c:pt>
                <c:pt idx="209">
                  <c:v>110.49589495033992</c:v>
                </c:pt>
                <c:pt idx="210">
                  <c:v>110.58977659767706</c:v>
                </c:pt>
                <c:pt idx="211">
                  <c:v>110.5131720544491</c:v>
                </c:pt>
                <c:pt idx="212">
                  <c:v>110.24249319083029</c:v>
                </c:pt>
                <c:pt idx="213">
                  <c:v>110.02207818061849</c:v>
                </c:pt>
                <c:pt idx="214">
                  <c:v>109.30190977656837</c:v>
                </c:pt>
                <c:pt idx="215">
                  <c:v>108.32679237616924</c:v>
                </c:pt>
                <c:pt idx="216">
                  <c:v>107.97623390511943</c:v>
                </c:pt>
                <c:pt idx="217">
                  <c:v>108.04459791148331</c:v>
                </c:pt>
                <c:pt idx="218">
                  <c:v>108.49825770570342</c:v>
                </c:pt>
                <c:pt idx="219">
                  <c:v>110.02236879621057</c:v>
                </c:pt>
                <c:pt idx="220">
                  <c:v>110.38673763596809</c:v>
                </c:pt>
                <c:pt idx="221">
                  <c:v>110.22780817086769</c:v>
                </c:pt>
                <c:pt idx="222">
                  <c:v>109.89169121942979</c:v>
                </c:pt>
                <c:pt idx="223">
                  <c:v>109.37016897896831</c:v>
                </c:pt>
                <c:pt idx="224">
                  <c:v>109.23735654949982</c:v>
                </c:pt>
                <c:pt idx="225">
                  <c:v>108.79529929518503</c:v>
                </c:pt>
                <c:pt idx="226">
                  <c:v>109.08715211583508</c:v>
                </c:pt>
                <c:pt idx="227">
                  <c:v>109.1334284481219</c:v>
                </c:pt>
                <c:pt idx="228">
                  <c:v>109.28954349955536</c:v>
                </c:pt>
                <c:pt idx="229">
                  <c:v>109.51538719876392</c:v>
                </c:pt>
                <c:pt idx="230">
                  <c:v>109.28605629145976</c:v>
                </c:pt>
                <c:pt idx="231">
                  <c:v>109.26730669285077</c:v>
                </c:pt>
                <c:pt idx="232">
                  <c:v>109.35966100321302</c:v>
                </c:pt>
                <c:pt idx="233">
                  <c:v>109.00457390180456</c:v>
                </c:pt>
                <c:pt idx="234">
                  <c:v>108.89368415356374</c:v>
                </c:pt>
                <c:pt idx="235">
                  <c:v>109.49468050964498</c:v>
                </c:pt>
                <c:pt idx="236">
                  <c:v>109.86400600884024</c:v>
                </c:pt>
                <c:pt idx="237">
                  <c:v>110.07833041342363</c:v>
                </c:pt>
                <c:pt idx="238">
                  <c:v>110.07310094981675</c:v>
                </c:pt>
                <c:pt idx="239">
                  <c:v>110.28297370399694</c:v>
                </c:pt>
                <c:pt idx="240">
                  <c:v>110.51764852747186</c:v>
                </c:pt>
                <c:pt idx="241">
                  <c:v>110.2730482423256</c:v>
                </c:pt>
                <c:pt idx="242">
                  <c:v>110.60811241634539</c:v>
                </c:pt>
                <c:pt idx="243">
                  <c:v>110.71651529015791</c:v>
                </c:pt>
                <c:pt idx="244">
                  <c:v>110.78902599865687</c:v>
                </c:pt>
                <c:pt idx="245">
                  <c:v>110.51010436055803</c:v>
                </c:pt>
                <c:pt idx="246">
                  <c:v>110.45389822860841</c:v>
                </c:pt>
                <c:pt idx="247">
                  <c:v>110.16197467542658</c:v>
                </c:pt>
                <c:pt idx="248">
                  <c:v>109.82444130116099</c:v>
                </c:pt>
                <c:pt idx="249">
                  <c:v>109.84235130449825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5F5C4E-9259-4F54-9376-ECF8B35C407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A584BCD-5F8E-498D-B9BE-FA4EB2A71A0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6D1AE0B-379A-4FCC-AFD6-4DCBF9F448F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2BBD1E5-F8AB-4BC7-A0AF-C8A9D1ABB05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1C0D5F0-A76B-4E33-94D6-8B73881462D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E87AD70-BD13-4057-A9CC-0871EDA50DD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C4850FC-DAC0-4539-B1BC-C4389CF3152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dLbl>
              <c:idx val="19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Escritórios!$G$9:$G$28</c:f>
              <c:numCache>
                <c:formatCode>#,##0.00\x</c:formatCode>
                <c:ptCount val="20"/>
                <c:pt idx="0">
                  <c:v>1.1454980860342014</c:v>
                </c:pt>
                <c:pt idx="1">
                  <c:v>0.83366957795047347</c:v>
                </c:pt>
                <c:pt idx="2">
                  <c:v>0.60451121704170885</c:v>
                </c:pt>
                <c:pt idx="3">
                  <c:v>0.67693521100523002</c:v>
                </c:pt>
                <c:pt idx="4">
                  <c:v>0.65224249194949635</c:v>
                </c:pt>
                <c:pt idx="5">
                  <c:v>0.7927461943801335</c:v>
                </c:pt>
                <c:pt idx="6">
                  <c:v>0.80914260067154786</c:v>
                </c:pt>
                <c:pt idx="7">
                  <c:v>0.73024322041604017</c:v>
                </c:pt>
                <c:pt idx="8">
                  <c:v>0.69197596478342505</c:v>
                </c:pt>
                <c:pt idx="9">
                  <c:v>0.78486407028020744</c:v>
                </c:pt>
                <c:pt idx="10">
                  <c:v>0.58322175150756483</c:v>
                </c:pt>
                <c:pt idx="11">
                  <c:v>0.59033875883366083</c:v>
                </c:pt>
                <c:pt idx="12">
                  <c:v>0.61450828655559508</c:v>
                </c:pt>
                <c:pt idx="13">
                  <c:v>0.47136288355799566</c:v>
                </c:pt>
                <c:pt idx="14">
                  <c:v>0.48637811588627855</c:v>
                </c:pt>
                <c:pt idx="15">
                  <c:v>0.55846224912901066</c:v>
                </c:pt>
                <c:pt idx="16">
                  <c:v>0.39559875215561957</c:v>
                </c:pt>
                <c:pt idx="17">
                  <c:v>0.468559359564719</c:v>
                </c:pt>
                <c:pt idx="18">
                  <c:v>0.42937525553328998</c:v>
                </c:pt>
                <c:pt idx="19">
                  <c:v>0.29607523844163747</c:v>
                </c:pt>
              </c:numCache>
            </c:numRef>
          </c:xVal>
          <c:yVal>
            <c:numRef>
              <c:f>Escritórios!$K$9:$K$28</c:f>
              <c:numCache>
                <c:formatCode>0.0%</c:formatCode>
                <c:ptCount val="20"/>
                <c:pt idx="0">
                  <c:v>1.5255530129672007E-2</c:v>
                </c:pt>
                <c:pt idx="1">
                  <c:v>0.19823455233291301</c:v>
                </c:pt>
                <c:pt idx="2">
                  <c:v>0.11114541525162087</c:v>
                </c:pt>
                <c:pt idx="3">
                  <c:v>6.7834934992227355E-2</c:v>
                </c:pt>
                <c:pt idx="4">
                  <c:v>0.15985790408525755</c:v>
                </c:pt>
                <c:pt idx="5">
                  <c:v>0.13437849944008959</c:v>
                </c:pt>
                <c:pt idx="6">
                  <c:v>0.15178345560658832</c:v>
                </c:pt>
                <c:pt idx="7">
                  <c:v>9.3567251461988327E-2</c:v>
                </c:pt>
                <c:pt idx="8">
                  <c:v>0.27411986025262025</c:v>
                </c:pt>
                <c:pt idx="9">
                  <c:v>7.6767676767676776E-2</c:v>
                </c:pt>
                <c:pt idx="10">
                  <c:v>9.7165991905991081E-2</c:v>
                </c:pt>
                <c:pt idx="11">
                  <c:v>0.14407082257425741</c:v>
                </c:pt>
                <c:pt idx="12">
                  <c:v>0.1208131655372701</c:v>
                </c:pt>
                <c:pt idx="13">
                  <c:v>0.10932754880694144</c:v>
                </c:pt>
                <c:pt idx="14">
                  <c:v>0.12544620092270195</c:v>
                </c:pt>
                <c:pt idx="15">
                  <c:v>0.1129644921552436</c:v>
                </c:pt>
                <c:pt idx="16">
                  <c:v>0.15215553677092139</c:v>
                </c:pt>
                <c:pt idx="17">
                  <c:v>0</c:v>
                </c:pt>
                <c:pt idx="18">
                  <c:v>6.2055591467356168E-2</c:v>
                </c:pt>
                <c:pt idx="19">
                  <c:v>5.3376408433198713E-2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Escritórios!$C$9:$C$28</c15:f>
                <c15:dlblRangeCache>
                  <c:ptCount val="20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VPPR11</c:v>
                  </c:pt>
                  <c:pt idx="18">
                    <c:v>CBOP11</c:v>
                  </c:pt>
                  <c:pt idx="19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A02ECC2-C5FD-4B0D-A627-68BF2FA0ADB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557FA4-1177-4CA8-A4F5-12AF339B72C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A241191-7B25-4A88-9813-6B1E500B7D4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2C61C8-7CAA-47E5-90D3-51BA820FAC2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D09E45-42EC-44DE-AC8D-489A6060118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AEF1493-544D-4427-9BA4-E0750447282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0.73568182929269066</c:v>
                </c:pt>
                <c:pt idx="1">
                  <c:v>0.88689824750759039</c:v>
                </c:pt>
                <c:pt idx="2">
                  <c:v>0.94189862318832673</c:v>
                </c:pt>
                <c:pt idx="3">
                  <c:v>0.98796994458128939</c:v>
                </c:pt>
                <c:pt idx="4">
                  <c:v>0.89829652406473071</c:v>
                </c:pt>
                <c:pt idx="5">
                  <c:v>0.87052034130274081</c:v>
                </c:pt>
                <c:pt idx="6">
                  <c:v>0.90328395167515441</c:v>
                </c:pt>
                <c:pt idx="7">
                  <c:v>0.8582865970980692</c:v>
                </c:pt>
                <c:pt idx="8">
                  <c:v>0.8261668056576269</c:v>
                </c:pt>
                <c:pt idx="9">
                  <c:v>0.8098871646240845</c:v>
                </c:pt>
                <c:pt idx="10">
                  <c:v>0.85288719228782572</c:v>
                </c:pt>
                <c:pt idx="11">
                  <c:v>0.80024649760786859</c:v>
                </c:pt>
                <c:pt idx="12">
                  <c:v>0.73224041889149771</c:v>
                </c:pt>
                <c:pt idx="13">
                  <c:v>0.68846418419249922</c:v>
                </c:pt>
                <c:pt idx="14">
                  <c:v>0.74732097849884571</c:v>
                </c:pt>
                <c:pt idx="15">
                  <c:v>0.82052535423611805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5.3272311212814651E-2</c:v>
                </c:pt>
                <c:pt idx="1">
                  <c:v>8.9334055224688708E-2</c:v>
                </c:pt>
                <c:pt idx="2">
                  <c:v>9.6409442570367251E-2</c:v>
                </c:pt>
                <c:pt idx="3">
                  <c:v>0.11084718923252845</c:v>
                </c:pt>
                <c:pt idx="4">
                  <c:v>0.1210898082767515</c:v>
                </c:pt>
                <c:pt idx="5">
                  <c:v>0.10762331838675931</c:v>
                </c:pt>
                <c:pt idx="6">
                  <c:v>0.22113821138211387</c:v>
                </c:pt>
                <c:pt idx="7">
                  <c:v>8.7082728589548783E-2</c:v>
                </c:pt>
                <c:pt idx="8">
                  <c:v>9.7539543056303912E-2</c:v>
                </c:pt>
                <c:pt idx="9">
                  <c:v>0.11693626973299553</c:v>
                </c:pt>
                <c:pt idx="10">
                  <c:v>0.10553410553712433</c:v>
                </c:pt>
                <c:pt idx="11">
                  <c:v>0.13968253968253969</c:v>
                </c:pt>
                <c:pt idx="12">
                  <c:v>0.57264957264957261</c:v>
                </c:pt>
                <c:pt idx="13">
                  <c:v>0.14675446848541862</c:v>
                </c:pt>
                <c:pt idx="14">
                  <c:v>0.10126582278481011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A82D51-A10D-4F91-B101-12AE43B5928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AAE4BD-9875-4E21-8560-140C7F6BE7B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E5AB9D0-3F34-4229-AB56-61AFFE20612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30F2286-409F-4256-8DD3-655459FC877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D4BA8A8-EDD8-4C84-AC3B-0A23F58FF5C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64514C8-72EA-4FF7-B13F-96607A09243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E834574-A548-4A80-909E-5F72AAD1C4A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C38F283-0290-4EBA-800F-E25CD16A797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D548247-6A46-45E9-8322-C80F3F62F21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F6103B3-096D-424D-A63F-E4C7099740D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3CD9783-4E3F-4F00-997D-BEA95F9BF93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0.94010716010795492</c:v>
                </c:pt>
                <c:pt idx="1">
                  <c:v>0.94243413168493928</c:v>
                </c:pt>
                <c:pt idx="2">
                  <c:v>0.95084679385554494</c:v>
                </c:pt>
                <c:pt idx="3">
                  <c:v>0.91196338482218853</c:v>
                </c:pt>
                <c:pt idx="4">
                  <c:v>0.85941584768263657</c:v>
                </c:pt>
                <c:pt idx="5">
                  <c:v>0.86484542707931344</c:v>
                </c:pt>
                <c:pt idx="6">
                  <c:v>0.86270915461371167</c:v>
                </c:pt>
                <c:pt idx="7">
                  <c:v>0.54687422050809642</c:v>
                </c:pt>
                <c:pt idx="8">
                  <c:v>0.66218789487715302</c:v>
                </c:pt>
                <c:pt idx="9">
                  <c:v>0.97009660037323742</c:v>
                </c:pt>
                <c:pt idx="10">
                  <c:v>0.7102082534093952</c:v>
                </c:pt>
                <c:pt idx="11">
                  <c:v>0.70401845539814112</c:v>
                </c:pt>
                <c:pt idx="12">
                  <c:v>0.48199581623146737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0.14845360824742268</c:v>
                </c:pt>
                <c:pt idx="1">
                  <c:v>0.10663878724439234</c:v>
                </c:pt>
                <c:pt idx="2">
                  <c:v>0.10544412607449857</c:v>
                </c:pt>
                <c:pt idx="3">
                  <c:v>9.5617529880478086E-2</c:v>
                </c:pt>
                <c:pt idx="4">
                  <c:v>0.11822660098522167</c:v>
                </c:pt>
                <c:pt idx="5">
                  <c:v>0.13750000000000001</c:v>
                </c:pt>
                <c:pt idx="6">
                  <c:v>0.10426320667397777</c:v>
                </c:pt>
                <c:pt idx="7">
                  <c:v>4.4692737430167599E-2</c:v>
                </c:pt>
                <c:pt idx="8">
                  <c:v>8.9991818925552247E-2</c:v>
                </c:pt>
                <c:pt idx="9">
                  <c:v>8.5030764680603846E-2</c:v>
                </c:pt>
                <c:pt idx="10">
                  <c:v>0.12048192771084337</c:v>
                </c:pt>
                <c:pt idx="11">
                  <c:v>0.13103857566765581</c:v>
                </c:pt>
                <c:pt idx="12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02C40C-5353-4EAE-8C2C-87A5DFD4584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29323E3-F696-4EE8-BB35-105B7B34010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8BED073-B4E1-4B5E-AA9C-366B9AA8D49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EDF8C96-6957-42FD-8E30-2BE6542DC9F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E4FCC35-E7BD-4B6D-8802-0034D329194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68C142B-8FC7-4D33-AB16-4D5284319BC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C38A9B2-2E54-4718-A5AB-D0AD2F7AEA9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F3903CC-5EBD-491C-B429-5A41FB705E0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4DAB627-05D8-4806-BBEF-436000A224F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DF34865-CF6C-4BB7-B5E4-F86A01CCABF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38F5655-0B86-49D1-ACAC-6494CA377B8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6E8B7AF-CC61-4E7A-B2A6-8CAE89A8762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6FBBE3E-5E99-4BC2-B98C-C063771A4AF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1.0392021575897432</c:v>
                </c:pt>
                <c:pt idx="1">
                  <c:v>0.98351822662921717</c:v>
                </c:pt>
                <c:pt idx="2">
                  <c:v>1.0438338313996618</c:v>
                </c:pt>
                <c:pt idx="3">
                  <c:v>1.020237639233385</c:v>
                </c:pt>
                <c:pt idx="4">
                  <c:v>0.87055241381599113</c:v>
                </c:pt>
                <c:pt idx="5">
                  <c:v>1.0357359810983919</c:v>
                </c:pt>
                <c:pt idx="6">
                  <c:v>0.92849464871500886</c:v>
                </c:pt>
                <c:pt idx="7">
                  <c:v>1.0457943380245216</c:v>
                </c:pt>
                <c:pt idx="8">
                  <c:v>1.0020142840702677</c:v>
                </c:pt>
                <c:pt idx="9">
                  <c:v>0.95270891865250584</c:v>
                </c:pt>
                <c:pt idx="10">
                  <c:v>0.95333853236257882</c:v>
                </c:pt>
                <c:pt idx="11">
                  <c:v>0.83158366831375552</c:v>
                </c:pt>
                <c:pt idx="12">
                  <c:v>0.8225123048158528</c:v>
                </c:pt>
                <c:pt idx="13">
                  <c:v>0.89058094197837123</c:v>
                </c:pt>
                <c:pt idx="14">
                  <c:v>0.8617947745891269</c:v>
                </c:pt>
                <c:pt idx="15">
                  <c:v>0.76653439129709133</c:v>
                </c:pt>
                <c:pt idx="16">
                  <c:v>0.71140644879689152</c:v>
                </c:pt>
                <c:pt idx="17">
                  <c:v>0.83535115563068241</c:v>
                </c:pt>
                <c:pt idx="18">
                  <c:v>0.87453867323856038</c:v>
                </c:pt>
                <c:pt idx="19">
                  <c:v>0.90521545615673926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0.123943661971831</c:v>
                </c:pt>
                <c:pt idx="1">
                  <c:v>0.14844267727053401</c:v>
                </c:pt>
                <c:pt idx="2">
                  <c:v>0.12461059190115498</c:v>
                </c:pt>
                <c:pt idx="3">
                  <c:v>0.14452027298366837</c:v>
                </c:pt>
                <c:pt idx="4">
                  <c:v>0.14342629482124114</c:v>
                </c:pt>
                <c:pt idx="5">
                  <c:v>0.13161659513590843</c:v>
                </c:pt>
                <c:pt idx="6">
                  <c:v>0.16078206724782068</c:v>
                </c:pt>
                <c:pt idx="7">
                  <c:v>0.1318681318681319</c:v>
                </c:pt>
                <c:pt idx="8">
                  <c:v>0.1276595744680851</c:v>
                </c:pt>
                <c:pt idx="9">
                  <c:v>0.12276545336723566</c:v>
                </c:pt>
                <c:pt idx="10">
                  <c:v>0.14117647058306798</c:v>
                </c:pt>
                <c:pt idx="11">
                  <c:v>0.16804083234790812</c:v>
                </c:pt>
                <c:pt idx="12">
                  <c:v>0.15530903328050713</c:v>
                </c:pt>
                <c:pt idx="13">
                  <c:v>0.13817393660014585</c:v>
                </c:pt>
                <c:pt idx="14">
                  <c:v>0.13823292247686331</c:v>
                </c:pt>
                <c:pt idx="15">
                  <c:v>0.21210407239819004</c:v>
                </c:pt>
                <c:pt idx="16">
                  <c:v>0.14358974358974361</c:v>
                </c:pt>
                <c:pt idx="17">
                  <c:v>0.15566037735849059</c:v>
                </c:pt>
                <c:pt idx="18">
                  <c:v>0.17611336032388661</c:v>
                </c:pt>
                <c:pt idx="19">
                  <c:v>0.13785557986870897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09AB598-1F0A-478C-A4DC-5BAB755E4DB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D97875C-234E-4B86-8D1A-D746C6CD45E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0.78716873840904933</c:v>
                </c:pt>
                <c:pt idx="1">
                  <c:v>0.87448435674938829</c:v>
                </c:pt>
                <c:pt idx="2">
                  <c:v>0.89411690553592005</c:v>
                </c:pt>
                <c:pt idx="3">
                  <c:v>0.85562906038606212</c:v>
                </c:pt>
                <c:pt idx="4">
                  <c:v>0.79133269461437605</c:v>
                </c:pt>
                <c:pt idx="5">
                  <c:v>0.82132050407815105</c:v>
                </c:pt>
                <c:pt idx="6">
                  <c:v>0.7571775018499366</c:v>
                </c:pt>
                <c:pt idx="7">
                  <c:v>0.82894305221808651</c:v>
                </c:pt>
                <c:pt idx="8">
                  <c:v>0.79893371170670457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0.13351877607788595</c:v>
                </c:pt>
                <c:pt idx="1">
                  <c:v>0.12291933418693983</c:v>
                </c:pt>
                <c:pt idx="2">
                  <c:v>0.13112538019601216</c:v>
                </c:pt>
                <c:pt idx="3">
                  <c:v>0.18082191780821921</c:v>
                </c:pt>
                <c:pt idx="4">
                  <c:v>0.1314553990610329</c:v>
                </c:pt>
                <c:pt idx="5">
                  <c:v>0.12631578947368424</c:v>
                </c:pt>
                <c:pt idx="6">
                  <c:v>0.12021857923497269</c:v>
                </c:pt>
                <c:pt idx="7">
                  <c:v>0.11338582677165354</c:v>
                </c:pt>
                <c:pt idx="8">
                  <c:v>0.13747954173486091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85278EB-9DD3-48AE-A135-D76E8B82C05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DE2223B-1148-4DE1-9C02-02ABC432C76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A7EC35D-F0E1-42FF-849C-F8DCA2F84ED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0.95059222748679206</c:v>
                </c:pt>
                <c:pt idx="1">
                  <c:v>0.94145077533505195</c:v>
                </c:pt>
                <c:pt idx="2">
                  <c:v>0.92660749235103324</c:v>
                </c:pt>
                <c:pt idx="3">
                  <c:v>0.9772885455619359</c:v>
                </c:pt>
                <c:pt idx="4">
                  <c:v>0.90956365520119664</c:v>
                </c:pt>
                <c:pt idx="5">
                  <c:v>0.94902931733752161</c:v>
                </c:pt>
                <c:pt idx="6">
                  <c:v>0.51813803200052044</c:v>
                </c:pt>
                <c:pt idx="7">
                  <c:v>0.83682362156806611</c:v>
                </c:pt>
                <c:pt idx="8">
                  <c:v>0.46680187624362268</c:v>
                </c:pt>
                <c:pt idx="9">
                  <c:v>0.57175201584991997</c:v>
                </c:pt>
                <c:pt idx="10">
                  <c:v>0.59999579132914638</c:v>
                </c:pt>
                <c:pt idx="11">
                  <c:v>3.3801256723674532E-2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0.19775873434549224</c:v>
                </c:pt>
                <c:pt idx="1">
                  <c:v>0.25260453831882407</c:v>
                </c:pt>
                <c:pt idx="2">
                  <c:v>0.10036036035974961</c:v>
                </c:pt>
                <c:pt idx="3">
                  <c:v>9.0764331210191077E-2</c:v>
                </c:pt>
                <c:pt idx="4">
                  <c:v>0.13779527559055121</c:v>
                </c:pt>
                <c:pt idx="5">
                  <c:v>0.10671478283186396</c:v>
                </c:pt>
                <c:pt idx="6">
                  <c:v>0.2153846153846154</c:v>
                </c:pt>
                <c:pt idx="7">
                  <c:v>0.12094064949526118</c:v>
                </c:pt>
                <c:pt idx="8">
                  <c:v>0.17132659131419201</c:v>
                </c:pt>
                <c:pt idx="9">
                  <c:v>0.10617120106112971</c:v>
                </c:pt>
                <c:pt idx="10">
                  <c:v>0.11017964071856287</c:v>
                </c:pt>
                <c:pt idx="11">
                  <c:v>9.3658536585365854E-2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TRBL11</c:v>
                </c:pt>
                <c:pt idx="1">
                  <c:v>RZAT11</c:v>
                </c:pt>
                <c:pt idx="2">
                  <c:v>BLMG11</c:v>
                </c:pt>
                <c:pt idx="3">
                  <c:v>HLOG11</c:v>
                </c:pt>
                <c:pt idx="4">
                  <c:v>GGRC11</c:v>
                </c:pt>
                <c:pt idx="5">
                  <c:v>NEWL11</c:v>
                </c:pt>
                <c:pt idx="6">
                  <c:v>BRCO11</c:v>
                </c:pt>
                <c:pt idx="7">
                  <c:v>XPLG11</c:v>
                </c:pt>
                <c:pt idx="8">
                  <c:v>VILG11</c:v>
                </c:pt>
                <c:pt idx="9">
                  <c:v>RBRL11</c:v>
                </c:pt>
                <c:pt idx="10">
                  <c:v>HSLG11</c:v>
                </c:pt>
                <c:pt idx="11">
                  <c:v>BTLG11</c:v>
                </c:pt>
                <c:pt idx="12">
                  <c:v>HGLG11</c:v>
                </c:pt>
                <c:pt idx="13">
                  <c:v>LVBI11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0.57264957264957261</c:v>
                </c:pt>
                <c:pt idx="1">
                  <c:v>0.22113821138211387</c:v>
                </c:pt>
                <c:pt idx="2">
                  <c:v>0.14675446848541862</c:v>
                </c:pt>
                <c:pt idx="3">
                  <c:v>0.13968253968253969</c:v>
                </c:pt>
                <c:pt idx="4">
                  <c:v>0.1210898082767515</c:v>
                </c:pt>
                <c:pt idx="5">
                  <c:v>0.11693626973299553</c:v>
                </c:pt>
                <c:pt idx="6">
                  <c:v>0.11084718923252845</c:v>
                </c:pt>
                <c:pt idx="7">
                  <c:v>0.10762331838675931</c:v>
                </c:pt>
                <c:pt idx="8">
                  <c:v>0.10553410553712433</c:v>
                </c:pt>
                <c:pt idx="9">
                  <c:v>0.10126582278481011</c:v>
                </c:pt>
                <c:pt idx="10">
                  <c:v>9.7539543056303912E-2</c:v>
                </c:pt>
                <c:pt idx="11">
                  <c:v>9.6409442570367251E-2</c:v>
                </c:pt>
                <c:pt idx="12">
                  <c:v>8.9334055224688708E-2</c:v>
                </c:pt>
                <c:pt idx="13">
                  <c:v>8.7082728589548783E-2</c:v>
                </c:pt>
                <c:pt idx="14">
                  <c:v>5.3272311212814651E-2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TRBL11</c:v>
              </c:pt>
              <c:pt idx="1">
                <c:v>RZAT11</c:v>
              </c:pt>
              <c:pt idx="2">
                <c:v>BLMG11</c:v>
              </c:pt>
              <c:pt idx="3">
                <c:v>HLOG11</c:v>
              </c:pt>
              <c:pt idx="4">
                <c:v>GGRC11</c:v>
              </c:pt>
              <c:pt idx="5">
                <c:v>NEWL11</c:v>
              </c:pt>
              <c:pt idx="6">
                <c:v>BRCO11</c:v>
              </c:pt>
              <c:pt idx="7">
                <c:v>XPLG11</c:v>
              </c:pt>
              <c:pt idx="8">
                <c:v>VILG11</c:v>
              </c:pt>
              <c:pt idx="9">
                <c:v>RBRL11</c:v>
              </c:pt>
              <c:pt idx="10">
                <c:v>HSLG11</c:v>
              </c:pt>
              <c:pt idx="11">
                <c:v>BTLG11</c:v>
              </c:pt>
              <c:pt idx="12">
                <c:v>HGLG11</c:v>
              </c:pt>
              <c:pt idx="13">
                <c:v>LVBI11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0.10854689279894167</c:v>
                </c:pt>
                <c:pt idx="1">
                  <c:v>0.10854689279894167</c:v>
                </c:pt>
                <c:pt idx="2">
                  <c:v>0.10854689279894167</c:v>
                </c:pt>
                <c:pt idx="3">
                  <c:v>0.10854689279894167</c:v>
                </c:pt>
                <c:pt idx="4">
                  <c:v>0.10854689279894167</c:v>
                </c:pt>
                <c:pt idx="5">
                  <c:v>0.10854689279894167</c:v>
                </c:pt>
                <c:pt idx="6">
                  <c:v>0.10854689279894167</c:v>
                </c:pt>
                <c:pt idx="7">
                  <c:v>0.10854689279894167</c:v>
                </c:pt>
                <c:pt idx="8">
                  <c:v>0.10854689279894167</c:v>
                </c:pt>
                <c:pt idx="9">
                  <c:v>0.10854689279894167</c:v>
                </c:pt>
                <c:pt idx="10">
                  <c:v>0.10854689279894167</c:v>
                </c:pt>
                <c:pt idx="11">
                  <c:v>0.10854689279894167</c:v>
                </c:pt>
                <c:pt idx="12">
                  <c:v>0.10854689279894167</c:v>
                </c:pt>
                <c:pt idx="13">
                  <c:v>0.10854689279894167</c:v>
                </c:pt>
                <c:pt idx="14">
                  <c:v>0.10854689279894167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OUJP11</c:v>
                </c:pt>
                <c:pt idx="1">
                  <c:v>VCJR11</c:v>
                </c:pt>
                <c:pt idx="2">
                  <c:v>LIFE11</c:v>
                </c:pt>
                <c:pt idx="3">
                  <c:v>URPR11</c:v>
                </c:pt>
                <c:pt idx="4">
                  <c:v>CLIN11</c:v>
                </c:pt>
                <c:pt idx="5">
                  <c:v>VGIP11</c:v>
                </c:pt>
                <c:pt idx="6">
                  <c:v>KCRE11</c:v>
                </c:pt>
                <c:pt idx="7">
                  <c:v>PCIP11</c:v>
                </c:pt>
                <c:pt idx="8">
                  <c:v>MANA11</c:v>
                </c:pt>
                <c:pt idx="9">
                  <c:v>HABT11</c:v>
                </c:pt>
                <c:pt idx="10">
                  <c:v>RECR11</c:v>
                </c:pt>
                <c:pt idx="11">
                  <c:v>RZAK11</c:v>
                </c:pt>
                <c:pt idx="12">
                  <c:v>BCRI11</c:v>
                </c:pt>
                <c:pt idx="13">
                  <c:v>MCRE11</c:v>
                </c:pt>
                <c:pt idx="14">
                  <c:v>RBRR11</c:v>
                </c:pt>
                <c:pt idx="15">
                  <c:v>KNIP11</c:v>
                </c:pt>
                <c:pt idx="16">
                  <c:v>CYCR11</c:v>
                </c:pt>
                <c:pt idx="17">
                  <c:v>KNHY11</c:v>
                </c:pt>
                <c:pt idx="18">
                  <c:v>VGHF11</c:v>
                </c:pt>
                <c:pt idx="19">
                  <c:v>CPTS11</c:v>
                </c:pt>
                <c:pt idx="20">
                  <c:v>ICRI11</c:v>
                </c:pt>
                <c:pt idx="21">
                  <c:v>VGIR11</c:v>
                </c:pt>
                <c:pt idx="22">
                  <c:v>SNCI11</c:v>
                </c:pt>
                <c:pt idx="23">
                  <c:v>RBRY11</c:v>
                </c:pt>
                <c:pt idx="24">
                  <c:v>VRTA11</c:v>
                </c:pt>
                <c:pt idx="25">
                  <c:v>BTCI11</c:v>
                </c:pt>
                <c:pt idx="26">
                  <c:v>XPCI11</c:v>
                </c:pt>
                <c:pt idx="27">
                  <c:v>WHGR11</c:v>
                </c:pt>
                <c:pt idx="28">
                  <c:v>KNSC11</c:v>
                </c:pt>
                <c:pt idx="29">
                  <c:v>KNUQ11</c:v>
                </c:pt>
                <c:pt idx="30">
                  <c:v>AFHI11</c:v>
                </c:pt>
                <c:pt idx="31">
                  <c:v>MCCI11</c:v>
                </c:pt>
                <c:pt idx="32">
                  <c:v>MXRF11</c:v>
                </c:pt>
                <c:pt idx="33">
                  <c:v>KNCR11</c:v>
                </c:pt>
                <c:pt idx="34">
                  <c:v>HGCR11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0.25831062670299726</c:v>
                </c:pt>
                <c:pt idx="1">
                  <c:v>0.21210407239819004</c:v>
                </c:pt>
                <c:pt idx="2">
                  <c:v>0.19591836734693879</c:v>
                </c:pt>
                <c:pt idx="3">
                  <c:v>0.18798955613577023</c:v>
                </c:pt>
                <c:pt idx="4">
                  <c:v>0.17823787554855405</c:v>
                </c:pt>
                <c:pt idx="5">
                  <c:v>0.17611336032388661</c:v>
                </c:pt>
                <c:pt idx="6">
                  <c:v>0.17488789237668162</c:v>
                </c:pt>
                <c:pt idx="7">
                  <c:v>0.16804083234790812</c:v>
                </c:pt>
                <c:pt idx="8">
                  <c:v>0.16429353778751368</c:v>
                </c:pt>
                <c:pt idx="9">
                  <c:v>0.16261525565800505</c:v>
                </c:pt>
                <c:pt idx="10">
                  <c:v>0.16078206724782068</c:v>
                </c:pt>
                <c:pt idx="11">
                  <c:v>0.15911099886349286</c:v>
                </c:pt>
                <c:pt idx="12">
                  <c:v>0.15805268422807603</c:v>
                </c:pt>
                <c:pt idx="13">
                  <c:v>0.15566037735849059</c:v>
                </c:pt>
                <c:pt idx="14">
                  <c:v>0.15530903328050713</c:v>
                </c:pt>
                <c:pt idx="15">
                  <c:v>0.14844267727053401</c:v>
                </c:pt>
                <c:pt idx="16">
                  <c:v>0.14620689655172414</c:v>
                </c:pt>
                <c:pt idx="17">
                  <c:v>0.14452027298366837</c:v>
                </c:pt>
                <c:pt idx="18">
                  <c:v>0.14358974358974361</c:v>
                </c:pt>
                <c:pt idx="19">
                  <c:v>0.14342629482124114</c:v>
                </c:pt>
                <c:pt idx="20">
                  <c:v>0.14251781472684086</c:v>
                </c:pt>
                <c:pt idx="21">
                  <c:v>0.14117647058306798</c:v>
                </c:pt>
                <c:pt idx="22">
                  <c:v>0.14089468122578372</c:v>
                </c:pt>
                <c:pt idx="23">
                  <c:v>0.13823292247686331</c:v>
                </c:pt>
                <c:pt idx="24">
                  <c:v>0.13817393660014585</c:v>
                </c:pt>
                <c:pt idx="25">
                  <c:v>0.13785557986870897</c:v>
                </c:pt>
                <c:pt idx="26">
                  <c:v>0.13621699127763809</c:v>
                </c:pt>
                <c:pt idx="27">
                  <c:v>0.1339285714295772</c:v>
                </c:pt>
                <c:pt idx="28">
                  <c:v>0.1318681318681319</c:v>
                </c:pt>
                <c:pt idx="29">
                  <c:v>0.13161659513590843</c:v>
                </c:pt>
                <c:pt idx="30">
                  <c:v>0.13044854881266491</c:v>
                </c:pt>
                <c:pt idx="31">
                  <c:v>0.1276595744680851</c:v>
                </c:pt>
                <c:pt idx="32">
                  <c:v>0.12461059190115498</c:v>
                </c:pt>
                <c:pt idx="33">
                  <c:v>0.123943661971831</c:v>
                </c:pt>
                <c:pt idx="34">
                  <c:v>0.12276545336723566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14,2%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OUJP11</c:v>
              </c:pt>
              <c:pt idx="1">
                <c:v>VCJR11</c:v>
              </c:pt>
              <c:pt idx="2">
                <c:v>LIFE11</c:v>
              </c:pt>
              <c:pt idx="3">
                <c:v>URPR11</c:v>
              </c:pt>
              <c:pt idx="4">
                <c:v>CLIN11</c:v>
              </c:pt>
              <c:pt idx="5">
                <c:v>VGIP11</c:v>
              </c:pt>
              <c:pt idx="6">
                <c:v>KCRE11</c:v>
              </c:pt>
              <c:pt idx="7">
                <c:v>PCIP11</c:v>
              </c:pt>
              <c:pt idx="8">
                <c:v>MANA11</c:v>
              </c:pt>
              <c:pt idx="9">
                <c:v>HABT11</c:v>
              </c:pt>
              <c:pt idx="10">
                <c:v>RECR11</c:v>
              </c:pt>
              <c:pt idx="11">
                <c:v>RZAK11</c:v>
              </c:pt>
              <c:pt idx="12">
                <c:v>BCRI11</c:v>
              </c:pt>
              <c:pt idx="13">
                <c:v>MCRE11</c:v>
              </c:pt>
              <c:pt idx="14">
                <c:v>RBRR11</c:v>
              </c:pt>
              <c:pt idx="15">
                <c:v>KNIP11</c:v>
              </c:pt>
              <c:pt idx="16">
                <c:v>CYCR11</c:v>
              </c:pt>
              <c:pt idx="17">
                <c:v>KNHY11</c:v>
              </c:pt>
              <c:pt idx="18">
                <c:v>VGHF11</c:v>
              </c:pt>
              <c:pt idx="19">
                <c:v>CPTS11</c:v>
              </c:pt>
              <c:pt idx="20">
                <c:v>ICRI11</c:v>
              </c:pt>
              <c:pt idx="21">
                <c:v>VGIR11</c:v>
              </c:pt>
              <c:pt idx="22">
                <c:v>SNCI11</c:v>
              </c:pt>
              <c:pt idx="23">
                <c:v>RBRY11</c:v>
              </c:pt>
              <c:pt idx="24">
                <c:v>VRTA11</c:v>
              </c:pt>
              <c:pt idx="25">
                <c:v>BTCI11</c:v>
              </c:pt>
              <c:pt idx="26">
                <c:v>XPCI11</c:v>
              </c:pt>
              <c:pt idx="27">
                <c:v>WHGR11</c:v>
              </c:pt>
              <c:pt idx="28">
                <c:v>KNSC11</c:v>
              </c:pt>
              <c:pt idx="29">
                <c:v>KNUQ11</c:v>
              </c:pt>
              <c:pt idx="30">
                <c:v>AFHI11</c:v>
              </c:pt>
              <c:pt idx="31">
                <c:v>MCCI11</c:v>
              </c:pt>
              <c:pt idx="32">
                <c:v>MXRF11</c:v>
              </c:pt>
              <c:pt idx="33">
                <c:v>KNCR11</c:v>
              </c:pt>
              <c:pt idx="34">
                <c:v>HGCR11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0.14151281989548614</c:v>
                </c:pt>
                <c:pt idx="1">
                  <c:v>0.14151281989548614</c:v>
                </c:pt>
                <c:pt idx="2">
                  <c:v>0.14151281989548614</c:v>
                </c:pt>
                <c:pt idx="3">
                  <c:v>0.14151281989548614</c:v>
                </c:pt>
                <c:pt idx="4">
                  <c:v>0.14151281989548614</c:v>
                </c:pt>
                <c:pt idx="5">
                  <c:v>0.14151281989548614</c:v>
                </c:pt>
                <c:pt idx="6">
                  <c:v>0.14151281989548614</c:v>
                </c:pt>
                <c:pt idx="7">
                  <c:v>0.14151281989548614</c:v>
                </c:pt>
                <c:pt idx="8">
                  <c:v>0.14151281989548614</c:v>
                </c:pt>
                <c:pt idx="9">
                  <c:v>0.14151281989548614</c:v>
                </c:pt>
                <c:pt idx="10">
                  <c:v>0.14151281989548614</c:v>
                </c:pt>
                <c:pt idx="11">
                  <c:v>0.14151281989548614</c:v>
                </c:pt>
                <c:pt idx="12">
                  <c:v>0.14151281989548614</c:v>
                </c:pt>
                <c:pt idx="13">
                  <c:v>0.14151281989548614</c:v>
                </c:pt>
                <c:pt idx="14">
                  <c:v>0.14151281989548614</c:v>
                </c:pt>
                <c:pt idx="15">
                  <c:v>0.14151281989548614</c:v>
                </c:pt>
                <c:pt idx="16">
                  <c:v>0.14151281989548614</c:v>
                </c:pt>
                <c:pt idx="17">
                  <c:v>0.14151281989548614</c:v>
                </c:pt>
                <c:pt idx="18">
                  <c:v>0.14151281989548614</c:v>
                </c:pt>
                <c:pt idx="19">
                  <c:v>0.14151281989548614</c:v>
                </c:pt>
                <c:pt idx="20">
                  <c:v>0.14151281989548614</c:v>
                </c:pt>
                <c:pt idx="21">
                  <c:v>0.14151281989548614</c:v>
                </c:pt>
                <c:pt idx="22">
                  <c:v>0.14151281989548614</c:v>
                </c:pt>
                <c:pt idx="23">
                  <c:v>0.14151281989548614</c:v>
                </c:pt>
                <c:pt idx="24">
                  <c:v>0.14151281989548614</c:v>
                </c:pt>
                <c:pt idx="25">
                  <c:v>0.14151281989548614</c:v>
                </c:pt>
                <c:pt idx="26">
                  <c:v>0.14151281989548614</c:v>
                </c:pt>
                <c:pt idx="27">
                  <c:v>0.14151281989548614</c:v>
                </c:pt>
                <c:pt idx="28">
                  <c:v>0.14151281989548614</c:v>
                </c:pt>
                <c:pt idx="29">
                  <c:v>0.14151281989548614</c:v>
                </c:pt>
                <c:pt idx="30">
                  <c:v>0.14151281989548614</c:v>
                </c:pt>
                <c:pt idx="31">
                  <c:v>0.14151281989548614</c:v>
                </c:pt>
                <c:pt idx="32">
                  <c:v>0.14151281989548614</c:v>
                </c:pt>
                <c:pt idx="33">
                  <c:v>0.14151281989548614</c:v>
                </c:pt>
                <c:pt idx="34">
                  <c:v>0.14151281989548614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Escritórios!$W$9:$W$28</c15:sqref>
                  </c15:fullRef>
                </c:ext>
              </c:extLst>
              <c:f>Escritórios!$W$9:$W$27</c:f>
              <c:strCache>
                <c:ptCount val="19"/>
                <c:pt idx="0">
                  <c:v>SPTW11</c:v>
                </c:pt>
                <c:pt idx="1">
                  <c:v>TEPP11</c:v>
                </c:pt>
                <c:pt idx="2">
                  <c:v>VGRI11</c:v>
                </c:pt>
                <c:pt idx="3">
                  <c:v>RECT11</c:v>
                </c:pt>
                <c:pt idx="4">
                  <c:v>HGRE11</c:v>
                </c:pt>
                <c:pt idx="5">
                  <c:v>CEOC11</c:v>
                </c:pt>
                <c:pt idx="6">
                  <c:v>GTWR11</c:v>
                </c:pt>
                <c:pt idx="7">
                  <c:v>BRCR11</c:v>
                </c:pt>
                <c:pt idx="8">
                  <c:v>RNGO11</c:v>
                </c:pt>
                <c:pt idx="9">
                  <c:v>BROF11</c:v>
                </c:pt>
                <c:pt idx="10">
                  <c:v>KORE11</c:v>
                </c:pt>
                <c:pt idx="11">
                  <c:v>JSRE11</c:v>
                </c:pt>
                <c:pt idx="12">
                  <c:v>RCRB11</c:v>
                </c:pt>
                <c:pt idx="13">
                  <c:v>AIEC11</c:v>
                </c:pt>
                <c:pt idx="14">
                  <c:v>PVBI11</c:v>
                </c:pt>
                <c:pt idx="15">
                  <c:v>CBOP11</c:v>
                </c:pt>
                <c:pt idx="16">
                  <c:v>ALMI11</c:v>
                </c:pt>
                <c:pt idx="17">
                  <c:v>PATC11</c:v>
                </c:pt>
                <c:pt idx="18">
                  <c:v>VPPR11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Escritórios!$X$9:$X$28</c15:sqref>
                  </c15:fullRef>
                </c:ext>
              </c:extLst>
              <c:f>Escritórios!$X$9:$X$27</c:f>
              <c:numCache>
                <c:formatCode>0%</c:formatCode>
                <c:ptCount val="19"/>
                <c:pt idx="0">
                  <c:v>0.27411986025262025</c:v>
                </c:pt>
                <c:pt idx="1">
                  <c:v>0.19823455233291301</c:v>
                </c:pt>
                <c:pt idx="2">
                  <c:v>0.15985790408525755</c:v>
                </c:pt>
                <c:pt idx="3">
                  <c:v>0.15215553677092139</c:v>
                </c:pt>
                <c:pt idx="4">
                  <c:v>0.15178345560658832</c:v>
                </c:pt>
                <c:pt idx="5">
                  <c:v>0.14407082257425741</c:v>
                </c:pt>
                <c:pt idx="6">
                  <c:v>0.13437849944008959</c:v>
                </c:pt>
                <c:pt idx="7">
                  <c:v>0.12544620092270195</c:v>
                </c:pt>
                <c:pt idx="8">
                  <c:v>0.1208131655372701</c:v>
                </c:pt>
                <c:pt idx="9">
                  <c:v>0.1129644921552436</c:v>
                </c:pt>
                <c:pt idx="10">
                  <c:v>0.11114541525162087</c:v>
                </c:pt>
                <c:pt idx="11">
                  <c:v>9.7165991905991081E-2</c:v>
                </c:pt>
                <c:pt idx="12">
                  <c:v>9.3567251461988327E-2</c:v>
                </c:pt>
                <c:pt idx="13">
                  <c:v>7.6767676767676776E-2</c:v>
                </c:pt>
                <c:pt idx="14">
                  <c:v>6.7834934992227355E-2</c:v>
                </c:pt>
                <c:pt idx="15">
                  <c:v>6.2055591467356168E-2</c:v>
                </c:pt>
                <c:pt idx="16">
                  <c:v>5.3376408433198713E-2</c:v>
                </c:pt>
                <c:pt idx="17">
                  <c:v>1.5255530129672007E-2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SPTW11</c:v>
              </c:pt>
              <c:pt idx="1">
                <c:v>TEPP11</c:v>
              </c:pt>
              <c:pt idx="2">
                <c:v>VGRI11</c:v>
              </c:pt>
              <c:pt idx="3">
                <c:v>RECT11</c:v>
              </c:pt>
              <c:pt idx="4">
                <c:v>HGRE11</c:v>
              </c:pt>
              <c:pt idx="5">
                <c:v>CEOC11</c:v>
              </c:pt>
              <c:pt idx="6">
                <c:v>GTWR11</c:v>
              </c:pt>
              <c:pt idx="7">
                <c:v>BRCR11</c:v>
              </c:pt>
              <c:pt idx="8">
                <c:v>RNGO11</c:v>
              </c:pt>
              <c:pt idx="9">
                <c:v>BROF11</c:v>
              </c:pt>
              <c:pt idx="10">
                <c:v>KORE11</c:v>
              </c:pt>
              <c:pt idx="11">
                <c:v>JSRE11</c:v>
              </c:pt>
              <c:pt idx="12">
                <c:v>RCRB11</c:v>
              </c:pt>
              <c:pt idx="13">
                <c:v>AIEC11</c:v>
              </c:pt>
              <c:pt idx="14">
                <c:v>PVBI11</c:v>
              </c:pt>
              <c:pt idx="15">
                <c:v>CBOP11</c:v>
              </c:pt>
              <c:pt idx="16">
                <c:v>ALMI11</c:v>
              </c:pt>
              <c:pt idx="17">
                <c:v>PATC11</c:v>
              </c:pt>
              <c:pt idx="18">
                <c:v>VPPR11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Escritórios!$R$9:$R$28</c15:sqref>
                  </c15:fullRef>
                </c:ext>
              </c:extLst>
              <c:f>Escritórios!$R$9:$R$27</c:f>
              <c:numCache>
                <c:formatCode>0.0%</c:formatCode>
                <c:ptCount val="19"/>
                <c:pt idx="0">
                  <c:v>0.11225009399535947</c:v>
                </c:pt>
                <c:pt idx="1">
                  <c:v>0.11225009399535947</c:v>
                </c:pt>
                <c:pt idx="2">
                  <c:v>0.11225009399535947</c:v>
                </c:pt>
                <c:pt idx="3">
                  <c:v>0.11225009399535947</c:v>
                </c:pt>
                <c:pt idx="4">
                  <c:v>0.11225009399535947</c:v>
                </c:pt>
                <c:pt idx="5">
                  <c:v>0.11225009399535947</c:v>
                </c:pt>
                <c:pt idx="6">
                  <c:v>0.11225009399535947</c:v>
                </c:pt>
                <c:pt idx="7">
                  <c:v>0.11225009399535947</c:v>
                </c:pt>
                <c:pt idx="8">
                  <c:v>0.11225009399535947</c:v>
                </c:pt>
                <c:pt idx="9">
                  <c:v>0.11225009399535947</c:v>
                </c:pt>
                <c:pt idx="10">
                  <c:v>0.11225009399535947</c:v>
                </c:pt>
                <c:pt idx="11">
                  <c:v>0.11225009399535947</c:v>
                </c:pt>
                <c:pt idx="12">
                  <c:v>0.11225009399535947</c:v>
                </c:pt>
                <c:pt idx="13">
                  <c:v>0.11225009399535947</c:v>
                </c:pt>
                <c:pt idx="14">
                  <c:v>0.11225009399535947</c:v>
                </c:pt>
                <c:pt idx="15">
                  <c:v>0.11225009399535947</c:v>
                </c:pt>
                <c:pt idx="16">
                  <c:v>0.11225009399535947</c:v>
                </c:pt>
                <c:pt idx="17">
                  <c:v>0.11225009399535947</c:v>
                </c:pt>
                <c:pt idx="18">
                  <c:v>0.11225009399535947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SHPH11</c:v>
                </c:pt>
                <c:pt idx="1">
                  <c:v>CPSH11</c:v>
                </c:pt>
                <c:pt idx="2">
                  <c:v>BPML11</c:v>
                </c:pt>
                <c:pt idx="3">
                  <c:v>FIGS11</c:v>
                </c:pt>
                <c:pt idx="4">
                  <c:v>PMLL11</c:v>
                </c:pt>
                <c:pt idx="5">
                  <c:v>HGBS11</c:v>
                </c:pt>
                <c:pt idx="6">
                  <c:v>XPML11</c:v>
                </c:pt>
                <c:pt idx="7">
                  <c:v>HSML11</c:v>
                </c:pt>
                <c:pt idx="8">
                  <c:v>VISC11</c:v>
                </c:pt>
                <c:pt idx="9">
                  <c:v>ABCP11</c:v>
                </c:pt>
                <c:pt idx="10">
                  <c:v>PQDP11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0.14845360824742268</c:v>
                </c:pt>
                <c:pt idx="1">
                  <c:v>0.13750000000000001</c:v>
                </c:pt>
                <c:pt idx="2">
                  <c:v>0.13103857566765581</c:v>
                </c:pt>
                <c:pt idx="3">
                  <c:v>0.12048192771084337</c:v>
                </c:pt>
                <c:pt idx="4">
                  <c:v>0.11822660098522167</c:v>
                </c:pt>
                <c:pt idx="5">
                  <c:v>0.10663878724439234</c:v>
                </c:pt>
                <c:pt idx="6">
                  <c:v>0.10544412607449857</c:v>
                </c:pt>
                <c:pt idx="7">
                  <c:v>0.10426320667397777</c:v>
                </c:pt>
                <c:pt idx="8">
                  <c:v>9.5617529880478086E-2</c:v>
                </c:pt>
                <c:pt idx="9">
                  <c:v>8.9991818925552247E-2</c:v>
                </c:pt>
                <c:pt idx="10">
                  <c:v>8.5030764680603846E-2</c:v>
                </c:pt>
                <c:pt idx="11">
                  <c:v>4.4692737430167599E-2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0.10176330809728329</c:v>
                </c:pt>
                <c:pt idx="1">
                  <c:v>0.10176330809728329</c:v>
                </c:pt>
                <c:pt idx="2">
                  <c:v>0.10176330809728329</c:v>
                </c:pt>
                <c:pt idx="3">
                  <c:v>0.10176330809728329</c:v>
                </c:pt>
                <c:pt idx="4">
                  <c:v>0.10176330809728329</c:v>
                </c:pt>
                <c:pt idx="5">
                  <c:v>0.10176330809728329</c:v>
                </c:pt>
                <c:pt idx="6">
                  <c:v>0.10176330809728329</c:v>
                </c:pt>
                <c:pt idx="7">
                  <c:v>0.10176330809728329</c:v>
                </c:pt>
                <c:pt idx="8">
                  <c:v>0.10176330809728329</c:v>
                </c:pt>
                <c:pt idx="9">
                  <c:v>0.10176330809728329</c:v>
                </c:pt>
                <c:pt idx="10">
                  <c:v>0.10176330809728329</c:v>
                </c:pt>
                <c:pt idx="11">
                  <c:v>0.10176330809728329</c:v>
                </c:pt>
                <c:pt idx="12">
                  <c:v>0.10176330809728329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SNFF11</c:v>
                </c:pt>
                <c:pt idx="1">
                  <c:v>XPSF11</c:v>
                </c:pt>
                <c:pt idx="2">
                  <c:v>JSAF11</c:v>
                </c:pt>
                <c:pt idx="3">
                  <c:v>KISU11</c:v>
                </c:pt>
                <c:pt idx="4">
                  <c:v>BCIA11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0.18082191780821921</c:v>
                </c:pt>
                <c:pt idx="1">
                  <c:v>0.13747954173486091</c:v>
                </c:pt>
                <c:pt idx="2">
                  <c:v>0.13351877607788595</c:v>
                </c:pt>
                <c:pt idx="3">
                  <c:v>0.1314553990610329</c:v>
                </c:pt>
                <c:pt idx="4">
                  <c:v>0.13112538019601216</c:v>
                </c:pt>
                <c:pt idx="5">
                  <c:v>0.12631578947368424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12,6%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SNFF11</c:v>
              </c:pt>
              <c:pt idx="1">
                <c:v>XPSF11</c:v>
              </c:pt>
              <c:pt idx="2">
                <c:v>JSAF11</c:v>
              </c:pt>
              <c:pt idx="3">
                <c:v>KISU11</c:v>
              </c:pt>
              <c:pt idx="4">
                <c:v>BCIA11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0.12631789207300984</c:v>
                </c:pt>
                <c:pt idx="1">
                  <c:v>0.12631789207300984</c:v>
                </c:pt>
                <c:pt idx="2">
                  <c:v>0.12631789207300984</c:v>
                </c:pt>
                <c:pt idx="3">
                  <c:v>0.12631789207300984</c:v>
                </c:pt>
                <c:pt idx="4">
                  <c:v>0.12631789207300984</c:v>
                </c:pt>
                <c:pt idx="5">
                  <c:v>0.12631789207300984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EGAF11</c:v>
                </c:pt>
                <c:pt idx="3">
                  <c:v>VGIA11</c:v>
                </c:pt>
                <c:pt idx="4">
                  <c:v>KNCA11</c:v>
                </c:pt>
                <c:pt idx="5">
                  <c:v>RZAG11</c:v>
                </c:pt>
                <c:pt idx="6">
                  <c:v>FGAA11</c:v>
                </c:pt>
                <c:pt idx="7">
                  <c:v>OIAG11</c:v>
                </c:pt>
                <c:pt idx="8">
                  <c:v>RURA11</c:v>
                </c:pt>
                <c:pt idx="9">
                  <c:v>XPCA11</c:v>
                </c:pt>
                <c:pt idx="10">
                  <c:v>CPTR11</c:v>
                </c:pt>
                <c:pt idx="11">
                  <c:v>LSAG11</c:v>
                </c:pt>
                <c:pt idx="12">
                  <c:v>PLCA11</c:v>
                </c:pt>
                <c:pt idx="13">
                  <c:v>FZDA11</c:v>
                </c:pt>
                <c:pt idx="14">
                  <c:v>DCRA11</c:v>
                </c:pt>
                <c:pt idx="15">
                  <c:v>JGPX11</c:v>
                </c:pt>
                <c:pt idx="16">
                  <c:v>HGAG11</c:v>
                </c:pt>
                <c:pt idx="17">
                  <c:v>GCRA11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0.94423254231614806</c:v>
                </c:pt>
                <c:pt idx="1">
                  <c:v>0.90433402541877916</c:v>
                </c:pt>
                <c:pt idx="2">
                  <c:v>0.88193123055885825</c:v>
                </c:pt>
                <c:pt idx="3">
                  <c:v>0.87959209331012356</c:v>
                </c:pt>
                <c:pt idx="4">
                  <c:v>0.87576012215152443</c:v>
                </c:pt>
                <c:pt idx="5">
                  <c:v>0.86946340721435222</c:v>
                </c:pt>
                <c:pt idx="6">
                  <c:v>0.86823810921755218</c:v>
                </c:pt>
                <c:pt idx="7">
                  <c:v>0.83354754355716532</c:v>
                </c:pt>
                <c:pt idx="8">
                  <c:v>0.79912685313309129</c:v>
                </c:pt>
                <c:pt idx="9">
                  <c:v>0.79638614667429719</c:v>
                </c:pt>
                <c:pt idx="10">
                  <c:v>0.79256422033591545</c:v>
                </c:pt>
                <c:pt idx="11">
                  <c:v>0.7830356513244191</c:v>
                </c:pt>
                <c:pt idx="12">
                  <c:v>0.77037832800395334</c:v>
                </c:pt>
                <c:pt idx="13">
                  <c:v>0.71633940378101169</c:v>
                </c:pt>
                <c:pt idx="14">
                  <c:v>0.69934428922236347</c:v>
                </c:pt>
                <c:pt idx="15">
                  <c:v>0.64114057395322299</c:v>
                </c:pt>
                <c:pt idx="16">
                  <c:v>0.63721085099968189</c:v>
                </c:pt>
                <c:pt idx="17">
                  <c:v>0.58961791422381726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EGAF11</c:v>
              </c:pt>
              <c:pt idx="3">
                <c:v>VGIA11</c:v>
              </c:pt>
              <c:pt idx="4">
                <c:v>KNCA11</c:v>
              </c:pt>
              <c:pt idx="5">
                <c:v>RZAG11</c:v>
              </c:pt>
              <c:pt idx="6">
                <c:v>FGAA11</c:v>
              </c:pt>
              <c:pt idx="7">
                <c:v>OIAG11</c:v>
              </c:pt>
              <c:pt idx="8">
                <c:v>RURA11</c:v>
              </c:pt>
              <c:pt idx="9">
                <c:v>XPCA11</c:v>
              </c:pt>
              <c:pt idx="10">
                <c:v>CPTR11</c:v>
              </c:pt>
              <c:pt idx="11">
                <c:v>LSAG11</c:v>
              </c:pt>
              <c:pt idx="12">
                <c:v>PLCA11</c:v>
              </c:pt>
              <c:pt idx="13">
                <c:v>FZDA11</c:v>
              </c:pt>
              <c:pt idx="14">
                <c:v>DCRA11</c:v>
              </c:pt>
              <c:pt idx="15">
                <c:v>JGPX11</c:v>
              </c:pt>
              <c:pt idx="16">
                <c:v>HGAG11</c:v>
              </c:pt>
              <c:pt idx="17">
                <c:v>GCRA11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0.82634945602547205</c:v>
                </c:pt>
                <c:pt idx="1">
                  <c:v>0.82634945602547205</c:v>
                </c:pt>
                <c:pt idx="2">
                  <c:v>0.82634945602547205</c:v>
                </c:pt>
                <c:pt idx="3">
                  <c:v>0.82634945602547205</c:v>
                </c:pt>
                <c:pt idx="4">
                  <c:v>0.82634945602547205</c:v>
                </c:pt>
                <c:pt idx="5">
                  <c:v>0.82634945602547205</c:v>
                </c:pt>
                <c:pt idx="6">
                  <c:v>0.82634945602547205</c:v>
                </c:pt>
                <c:pt idx="7">
                  <c:v>0.82634945602547205</c:v>
                </c:pt>
                <c:pt idx="8">
                  <c:v>0.82634945602547205</c:v>
                </c:pt>
                <c:pt idx="9">
                  <c:v>0.82634945602547205</c:v>
                </c:pt>
                <c:pt idx="10">
                  <c:v>0.82634945602547205</c:v>
                </c:pt>
                <c:pt idx="11">
                  <c:v>0.82634945602547205</c:v>
                </c:pt>
                <c:pt idx="12">
                  <c:v>0.82634945602547205</c:v>
                </c:pt>
                <c:pt idx="13">
                  <c:v>0.82634945602547205</c:v>
                </c:pt>
                <c:pt idx="14">
                  <c:v>0.82634945602547205</c:v>
                </c:pt>
                <c:pt idx="15">
                  <c:v>0.82634945602547205</c:v>
                </c:pt>
                <c:pt idx="16">
                  <c:v>0.82634945602547205</c:v>
                </c:pt>
                <c:pt idx="17">
                  <c:v>0.82634945602547205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DCRA11</c:v>
                </c:pt>
                <c:pt idx="1">
                  <c:v>VCRA11</c:v>
                </c:pt>
                <c:pt idx="2">
                  <c:v>EGAF11</c:v>
                </c:pt>
                <c:pt idx="3">
                  <c:v>VGIA11</c:v>
                </c:pt>
                <c:pt idx="4">
                  <c:v>JGPX11</c:v>
                </c:pt>
                <c:pt idx="5">
                  <c:v>RZAG11</c:v>
                </c:pt>
                <c:pt idx="6">
                  <c:v>PLCA11</c:v>
                </c:pt>
                <c:pt idx="7">
                  <c:v>OIAG11</c:v>
                </c:pt>
                <c:pt idx="8">
                  <c:v>CPTR11</c:v>
                </c:pt>
                <c:pt idx="9">
                  <c:v>GCRA11</c:v>
                </c:pt>
                <c:pt idx="10">
                  <c:v>FGAA11</c:v>
                </c:pt>
                <c:pt idx="11">
                  <c:v>RURA11</c:v>
                </c:pt>
                <c:pt idx="12">
                  <c:v>XPCA11</c:v>
                </c:pt>
                <c:pt idx="13">
                  <c:v>LSAG11</c:v>
                </c:pt>
                <c:pt idx="14">
                  <c:v>KNCA11</c:v>
                </c:pt>
                <c:pt idx="15">
                  <c:v>SNAG11</c:v>
                </c:pt>
                <c:pt idx="16">
                  <c:v>CRAA11</c:v>
                </c:pt>
                <c:pt idx="17">
                  <c:v>HGAG11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0.21238938053097345</c:v>
                </c:pt>
                <c:pt idx="1">
                  <c:v>0.20417470619189618</c:v>
                </c:pt>
                <c:pt idx="2">
                  <c:v>0.18546078992558676</c:v>
                </c:pt>
                <c:pt idx="3">
                  <c:v>0.18352941176470589</c:v>
                </c:pt>
                <c:pt idx="4">
                  <c:v>0.17515407071034708</c:v>
                </c:pt>
                <c:pt idx="5">
                  <c:v>0.17204301075268819</c:v>
                </c:pt>
                <c:pt idx="6">
                  <c:v>0.17145189821744458</c:v>
                </c:pt>
                <c:pt idx="7">
                  <c:v>0.16891064871481029</c:v>
                </c:pt>
                <c:pt idx="8">
                  <c:v>0.16879795396419436</c:v>
                </c:pt>
                <c:pt idx="9">
                  <c:v>0.16254980079681275</c:v>
                </c:pt>
                <c:pt idx="10">
                  <c:v>0.16156670746634028</c:v>
                </c:pt>
                <c:pt idx="11">
                  <c:v>0.16136919315403425</c:v>
                </c:pt>
                <c:pt idx="12">
                  <c:v>0.15625000000000003</c:v>
                </c:pt>
                <c:pt idx="13">
                  <c:v>0.15598596126348627</c:v>
                </c:pt>
                <c:pt idx="14">
                  <c:v>0.15081748415081747</c:v>
                </c:pt>
                <c:pt idx="15">
                  <c:v>0.14784394250513347</c:v>
                </c:pt>
                <c:pt idx="16">
                  <c:v>0.12992637505413598</c:v>
                </c:pt>
                <c:pt idx="17">
                  <c:v>0.11222444889779559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DCRA11</c:v>
              </c:pt>
              <c:pt idx="1">
                <c:v>VCRA11</c:v>
              </c:pt>
              <c:pt idx="2">
                <c:v>EGAF11</c:v>
              </c:pt>
              <c:pt idx="3">
                <c:v>VGIA11</c:v>
              </c:pt>
              <c:pt idx="4">
                <c:v>JGPX11</c:v>
              </c:pt>
              <c:pt idx="5">
                <c:v>RZAG11</c:v>
              </c:pt>
              <c:pt idx="6">
                <c:v>PLCA11</c:v>
              </c:pt>
              <c:pt idx="7">
                <c:v>OIAG11</c:v>
              </c:pt>
              <c:pt idx="8">
                <c:v>CPTR11</c:v>
              </c:pt>
              <c:pt idx="9">
                <c:v>GCRA11</c:v>
              </c:pt>
              <c:pt idx="10">
                <c:v>FGAA11</c:v>
              </c:pt>
              <c:pt idx="11">
                <c:v>RURA11</c:v>
              </c:pt>
              <c:pt idx="12">
                <c:v>XPCA11</c:v>
              </c:pt>
              <c:pt idx="13">
                <c:v>LSAG11</c:v>
              </c:pt>
              <c:pt idx="14">
                <c:v>KNCA11</c:v>
              </c:pt>
              <c:pt idx="15">
                <c:v>SNAG11</c:v>
              </c:pt>
              <c:pt idx="16">
                <c:v>CRAA11</c:v>
              </c:pt>
              <c:pt idx="17">
                <c:v>HGAG11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0.15686556758216855</c:v>
                </c:pt>
                <c:pt idx="1">
                  <c:v>0.15686556758216855</c:v>
                </c:pt>
                <c:pt idx="2">
                  <c:v>0.15686556758216855</c:v>
                </c:pt>
                <c:pt idx="3">
                  <c:v>0.15686556758216855</c:v>
                </c:pt>
                <c:pt idx="4">
                  <c:v>0.15686556758216855</c:v>
                </c:pt>
                <c:pt idx="5">
                  <c:v>0.15686556758216855</c:v>
                </c:pt>
                <c:pt idx="6">
                  <c:v>0.15686556758216855</c:v>
                </c:pt>
                <c:pt idx="7">
                  <c:v>0.15686556758216855</c:v>
                </c:pt>
                <c:pt idx="8">
                  <c:v>0.15686556758216855</c:v>
                </c:pt>
                <c:pt idx="9">
                  <c:v>0.15686556758216855</c:v>
                </c:pt>
                <c:pt idx="10">
                  <c:v>0.15686556758216855</c:v>
                </c:pt>
                <c:pt idx="11">
                  <c:v>0.15686556758216855</c:v>
                </c:pt>
                <c:pt idx="12">
                  <c:v>0.15686556758216855</c:v>
                </c:pt>
                <c:pt idx="13">
                  <c:v>0.15686556758216855</c:v>
                </c:pt>
                <c:pt idx="14">
                  <c:v>0.15686556758216855</c:v>
                </c:pt>
                <c:pt idx="15">
                  <c:v>0.15686556758216855</c:v>
                </c:pt>
                <c:pt idx="16">
                  <c:v>0.15686556758216855</c:v>
                </c:pt>
                <c:pt idx="17">
                  <c:v>0.15686556758216855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B36F5D9-7AB8-4DB7-84A1-E2458E5053C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F9D783C-7D54-472D-AA1D-13CBCEFC500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5DC277C-BE29-4F98-9E62-EB07BE7D270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31BB150-AB57-4C0C-A7BC-D1DD7B6955D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9A0B6221-CB3B-47A9-B183-8EEEA2D7EA0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0.94423254231614806</c:v>
                </c:pt>
                <c:pt idx="1">
                  <c:v>0.90433402541877916</c:v>
                </c:pt>
                <c:pt idx="2">
                  <c:v>0.88193123055885825</c:v>
                </c:pt>
                <c:pt idx="3">
                  <c:v>0.87959209331012356</c:v>
                </c:pt>
                <c:pt idx="4">
                  <c:v>0.87576012215152443</c:v>
                </c:pt>
                <c:pt idx="5">
                  <c:v>0.86946340721435222</c:v>
                </c:pt>
                <c:pt idx="6">
                  <c:v>0.86823810921755218</c:v>
                </c:pt>
                <c:pt idx="7">
                  <c:v>0.83354754355716532</c:v>
                </c:pt>
                <c:pt idx="8">
                  <c:v>0.79912685313309129</c:v>
                </c:pt>
                <c:pt idx="9">
                  <c:v>0.79638614667429719</c:v>
                </c:pt>
                <c:pt idx="10">
                  <c:v>0.79256422033591545</c:v>
                </c:pt>
                <c:pt idx="11">
                  <c:v>0.7830356513244191</c:v>
                </c:pt>
                <c:pt idx="12">
                  <c:v>0.77037832800395334</c:v>
                </c:pt>
                <c:pt idx="13">
                  <c:v>0.71633940378101169</c:v>
                </c:pt>
                <c:pt idx="14">
                  <c:v>0.69934428922236347</c:v>
                </c:pt>
                <c:pt idx="15">
                  <c:v>0.64114057395322299</c:v>
                </c:pt>
                <c:pt idx="16">
                  <c:v>0.63721085099968189</c:v>
                </c:pt>
                <c:pt idx="17">
                  <c:v>0.58961791422381726</c:v>
                </c:pt>
                <c:pt idx="18">
                  <c:v>0.55900168392673011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0.21238938053097345</c:v>
                </c:pt>
                <c:pt idx="1">
                  <c:v>0.20417470619189618</c:v>
                </c:pt>
                <c:pt idx="2">
                  <c:v>0.18546078992558676</c:v>
                </c:pt>
                <c:pt idx="3">
                  <c:v>0.18352941176470589</c:v>
                </c:pt>
                <c:pt idx="4">
                  <c:v>0.17515407071034708</c:v>
                </c:pt>
                <c:pt idx="5">
                  <c:v>0.17204301075268819</c:v>
                </c:pt>
                <c:pt idx="6">
                  <c:v>0.17145189821744458</c:v>
                </c:pt>
                <c:pt idx="7">
                  <c:v>0.16891064871481029</c:v>
                </c:pt>
                <c:pt idx="8">
                  <c:v>0.16879795396419436</c:v>
                </c:pt>
                <c:pt idx="9">
                  <c:v>0.16254980079681275</c:v>
                </c:pt>
                <c:pt idx="10">
                  <c:v>0.16156670746634028</c:v>
                </c:pt>
                <c:pt idx="11">
                  <c:v>0.16136919315403425</c:v>
                </c:pt>
                <c:pt idx="12">
                  <c:v>0.15625000000000003</c:v>
                </c:pt>
                <c:pt idx="13">
                  <c:v>0.15598596126348627</c:v>
                </c:pt>
                <c:pt idx="14">
                  <c:v>0.15081748415081747</c:v>
                </c:pt>
                <c:pt idx="15">
                  <c:v>0.14784394250513347</c:v>
                </c:pt>
                <c:pt idx="16">
                  <c:v>0.12992637505413598</c:v>
                </c:pt>
                <c:pt idx="17">
                  <c:v>0.11222444889779559</c:v>
                </c:pt>
                <c:pt idx="18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EGAF11</c:v>
                  </c:pt>
                  <c:pt idx="3">
                    <c:v>VGIA11</c:v>
                  </c:pt>
                  <c:pt idx="4">
                    <c:v>KNCA11</c:v>
                  </c:pt>
                  <c:pt idx="5">
                    <c:v>RZAG11</c:v>
                  </c:pt>
                  <c:pt idx="6">
                    <c:v>FGAA11</c:v>
                  </c:pt>
                  <c:pt idx="7">
                    <c:v>OIAG11</c:v>
                  </c:pt>
                  <c:pt idx="8">
                    <c:v>RURA11</c:v>
                  </c:pt>
                  <c:pt idx="9">
                    <c:v>XPCA11</c:v>
                  </c:pt>
                  <c:pt idx="10">
                    <c:v>CPTR11</c:v>
                  </c:pt>
                  <c:pt idx="11">
                    <c:v>LSAG11</c:v>
                  </c:pt>
                  <c:pt idx="12">
                    <c:v>PLCA11</c:v>
                  </c:pt>
                  <c:pt idx="13">
                    <c:v>FZDA11</c:v>
                  </c:pt>
                  <c:pt idx="14">
                    <c:v>DCRA11</c:v>
                  </c:pt>
                  <c:pt idx="15">
                    <c:v>JGPX11</c:v>
                  </c:pt>
                  <c:pt idx="16">
                    <c:v>HGAG11</c:v>
                  </c:pt>
                  <c:pt idx="17">
                    <c:v>GCRA11</c:v>
                  </c:pt>
                  <c:pt idx="18">
                    <c:v>VCRA11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0.95059222748679206</c:v>
                </c:pt>
                <c:pt idx="1">
                  <c:v>0.94145077533505195</c:v>
                </c:pt>
                <c:pt idx="2">
                  <c:v>0.92660749235103324</c:v>
                </c:pt>
                <c:pt idx="3">
                  <c:v>0.9772885455619359</c:v>
                </c:pt>
                <c:pt idx="4">
                  <c:v>0.90956365520119664</c:v>
                </c:pt>
                <c:pt idx="5">
                  <c:v>0.94902931733752161</c:v>
                </c:pt>
                <c:pt idx="6">
                  <c:v>0.51813803200052044</c:v>
                </c:pt>
                <c:pt idx="7">
                  <c:v>0.83682362156806611</c:v>
                </c:pt>
                <c:pt idx="8">
                  <c:v>0.46680187624362268</c:v>
                </c:pt>
                <c:pt idx="9">
                  <c:v>0.57175201584991997</c:v>
                </c:pt>
                <c:pt idx="10">
                  <c:v>0.59999579132914638</c:v>
                </c:pt>
                <c:pt idx="11">
                  <c:v>3.3801256723674532E-2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0.19775873434549224</c:v>
                </c:pt>
                <c:pt idx="1">
                  <c:v>0.25260453831882407</c:v>
                </c:pt>
                <c:pt idx="2">
                  <c:v>0.10036036035974961</c:v>
                </c:pt>
                <c:pt idx="3">
                  <c:v>9.0764331210191077E-2</c:v>
                </c:pt>
                <c:pt idx="4">
                  <c:v>0.13779527559055121</c:v>
                </c:pt>
                <c:pt idx="5">
                  <c:v>0.10671478283186396</c:v>
                </c:pt>
                <c:pt idx="6">
                  <c:v>0.2153846153846154</c:v>
                </c:pt>
                <c:pt idx="7">
                  <c:v>0.12094064949526118</c:v>
                </c:pt>
                <c:pt idx="8">
                  <c:v>0.17132659131419201</c:v>
                </c:pt>
                <c:pt idx="9">
                  <c:v>0.10617120106112971</c:v>
                </c:pt>
                <c:pt idx="10">
                  <c:v>0.11017964071856287</c:v>
                </c:pt>
                <c:pt idx="11">
                  <c:v>9.3658536585365854E-2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0.95059222748679206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0.19775873434549224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0.94145077533505195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0.25260453831882407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0.92660749235103324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0.10036036035974961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0.9772885455619359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9.0764331210191077E-2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0.90956365520119664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0.13779527559055121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0.94902931733752161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0.10671478283186396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0.51813803200052044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0.2153846153846154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0.83682362156806611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0.12094064949526118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0.46680187624362268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0.17132659131419201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0.57175201584991997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0.10617120106112971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0.59999579132914638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0.11017964071856287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3.3801256723674532E-2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9.3658536585365854E-2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Escritórios!$T$9:$T$28</c15:sqref>
                  </c15:fullRef>
                </c:ext>
              </c:extLst>
              <c:f>Escritórios!$T$9:$T$27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HGRE11</c:v>
                </c:pt>
                <c:pt idx="3">
                  <c:v>GTWR11</c:v>
                </c:pt>
                <c:pt idx="4">
                  <c:v>AIEC11</c:v>
                </c:pt>
                <c:pt idx="5">
                  <c:v>RCRB11</c:v>
                </c:pt>
                <c:pt idx="6">
                  <c:v>SPTW11</c:v>
                </c:pt>
                <c:pt idx="7">
                  <c:v>PVBI11</c:v>
                </c:pt>
                <c:pt idx="8">
                  <c:v>VGRI11</c:v>
                </c:pt>
                <c:pt idx="9">
                  <c:v>RNGO11</c:v>
                </c:pt>
                <c:pt idx="10">
                  <c:v>KORE11</c:v>
                </c:pt>
                <c:pt idx="11">
                  <c:v>JSRE11</c:v>
                </c:pt>
                <c:pt idx="12">
                  <c:v>BROF11</c:v>
                </c:pt>
                <c:pt idx="13">
                  <c:v>BRCR11</c:v>
                </c:pt>
                <c:pt idx="14">
                  <c:v>VINO11</c:v>
                </c:pt>
                <c:pt idx="15">
                  <c:v>VPPR11</c:v>
                </c:pt>
                <c:pt idx="16">
                  <c:v>CBOP11</c:v>
                </c:pt>
                <c:pt idx="17">
                  <c:v>RECT11</c:v>
                </c:pt>
                <c:pt idx="18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Escritórios!$U$9:$U$28</c15:sqref>
                  </c15:fullRef>
                </c:ext>
              </c:extLst>
              <c:f>Escritórios!$U$9:$U$27</c:f>
              <c:numCache>
                <c:formatCode>#,##0.00\x</c:formatCode>
                <c:ptCount val="19"/>
                <c:pt idx="0">
                  <c:v>1.1454980860342014</c:v>
                </c:pt>
                <c:pt idx="1">
                  <c:v>0.83366957795047347</c:v>
                </c:pt>
                <c:pt idx="2">
                  <c:v>0.80914260067154786</c:v>
                </c:pt>
                <c:pt idx="3">
                  <c:v>0.7927461943801335</c:v>
                </c:pt>
                <c:pt idx="4">
                  <c:v>0.78486407028020744</c:v>
                </c:pt>
                <c:pt idx="5">
                  <c:v>0.73024322041604017</c:v>
                </c:pt>
                <c:pt idx="6">
                  <c:v>0.69197596478342505</c:v>
                </c:pt>
                <c:pt idx="7">
                  <c:v>0.67693521100523002</c:v>
                </c:pt>
                <c:pt idx="8">
                  <c:v>0.65224249194949635</c:v>
                </c:pt>
                <c:pt idx="9">
                  <c:v>0.61450828655559508</c:v>
                </c:pt>
                <c:pt idx="10">
                  <c:v>0.60451121704170885</c:v>
                </c:pt>
                <c:pt idx="11">
                  <c:v>0.58322175150756483</c:v>
                </c:pt>
                <c:pt idx="12">
                  <c:v>0.55846224912901066</c:v>
                </c:pt>
                <c:pt idx="13">
                  <c:v>0.48637811588627855</c:v>
                </c:pt>
                <c:pt idx="14">
                  <c:v>0.47136288355799566</c:v>
                </c:pt>
                <c:pt idx="15">
                  <c:v>0.468559359564719</c:v>
                </c:pt>
                <c:pt idx="16">
                  <c:v>0.42937525553328998</c:v>
                </c:pt>
                <c:pt idx="17">
                  <c:v>0.39559875215561957</c:v>
                </c:pt>
                <c:pt idx="18">
                  <c:v>0.29607523844163747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PATC11</c:v>
              </c:pt>
              <c:pt idx="1">
                <c:v>TEPP11</c:v>
              </c:pt>
              <c:pt idx="2">
                <c:v>HGRE11</c:v>
              </c:pt>
              <c:pt idx="3">
                <c:v>GTWR11</c:v>
              </c:pt>
              <c:pt idx="4">
                <c:v>AIEC11</c:v>
              </c:pt>
              <c:pt idx="5">
                <c:v>RCRB11</c:v>
              </c:pt>
              <c:pt idx="6">
                <c:v>SPTW11</c:v>
              </c:pt>
              <c:pt idx="7">
                <c:v>PVBI11</c:v>
              </c:pt>
              <c:pt idx="8">
                <c:v>VGRI11</c:v>
              </c:pt>
              <c:pt idx="9">
                <c:v>RNGO11</c:v>
              </c:pt>
              <c:pt idx="10">
                <c:v>KORE11</c:v>
              </c:pt>
              <c:pt idx="11">
                <c:v>JSRE11</c:v>
              </c:pt>
              <c:pt idx="12">
                <c:v>BROF11</c:v>
              </c:pt>
              <c:pt idx="13">
                <c:v>BRCR11</c:v>
              </c:pt>
              <c:pt idx="14">
                <c:v>VINO11</c:v>
              </c:pt>
              <c:pt idx="15">
                <c:v>VPPR11</c:v>
              </c:pt>
              <c:pt idx="16">
                <c:v>CBOP11</c:v>
              </c:pt>
              <c:pt idx="17">
                <c:v>RECT11</c:v>
              </c:pt>
              <c:pt idx="18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Escritórios!$Q$9:$Q$28</c15:sqref>
                  </c15:fullRef>
                </c:ext>
              </c:extLst>
              <c:f>Escritórios!$Q$9:$Q$27</c:f>
              <c:numCache>
                <c:formatCode>#,##0.00\x</c:formatCode>
                <c:ptCount val="19"/>
                <c:pt idx="0">
                  <c:v>0.62722531003178073</c:v>
                </c:pt>
                <c:pt idx="1">
                  <c:v>0.62722531003178073</c:v>
                </c:pt>
                <c:pt idx="2">
                  <c:v>0.62722531003178073</c:v>
                </c:pt>
                <c:pt idx="3">
                  <c:v>0.62722531003178073</c:v>
                </c:pt>
                <c:pt idx="4">
                  <c:v>0.62722531003178073</c:v>
                </c:pt>
                <c:pt idx="5">
                  <c:v>0.62722531003178073</c:v>
                </c:pt>
                <c:pt idx="6">
                  <c:v>0.62722531003178073</c:v>
                </c:pt>
                <c:pt idx="7">
                  <c:v>0.62722531003178073</c:v>
                </c:pt>
                <c:pt idx="8">
                  <c:v>0.62722531003178073</c:v>
                </c:pt>
                <c:pt idx="9">
                  <c:v>0.62722531003178073</c:v>
                </c:pt>
                <c:pt idx="10">
                  <c:v>0.62722531003178073</c:v>
                </c:pt>
                <c:pt idx="11">
                  <c:v>0.62722531003178073</c:v>
                </c:pt>
                <c:pt idx="12">
                  <c:v>0.62722531003178073</c:v>
                </c:pt>
                <c:pt idx="13">
                  <c:v>0.62722531003178073</c:v>
                </c:pt>
                <c:pt idx="14">
                  <c:v>0.62722531003178073</c:v>
                </c:pt>
                <c:pt idx="15">
                  <c:v>0.62722531003178073</c:v>
                </c:pt>
                <c:pt idx="16">
                  <c:v>0.62722531003178073</c:v>
                </c:pt>
                <c:pt idx="17">
                  <c:v>0.62722531003178073</c:v>
                </c:pt>
                <c:pt idx="18">
                  <c:v>0.62722531003178073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Escritórios!$C$9:$C$28</c:f>
              <c:strCache>
                <c:ptCount val="20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VPPR11</c:v>
                </c:pt>
                <c:pt idx="18">
                  <c:v>CBOP11</c:v>
                </c:pt>
                <c:pt idx="19">
                  <c:v>ALMI11</c:v>
                </c:pt>
              </c:strCache>
            </c:strRef>
          </c:cat>
          <c:val>
            <c:numRef>
              <c:f>Escritórios!$K$9:$K$28</c:f>
              <c:numCache>
                <c:formatCode>0.0%</c:formatCode>
                <c:ptCount val="20"/>
                <c:pt idx="0">
                  <c:v>1.5255530129672007E-2</c:v>
                </c:pt>
                <c:pt idx="1">
                  <c:v>0.19823455233291301</c:v>
                </c:pt>
                <c:pt idx="2">
                  <c:v>0.11114541525162087</c:v>
                </c:pt>
                <c:pt idx="3">
                  <c:v>6.7834934992227355E-2</c:v>
                </c:pt>
                <c:pt idx="4">
                  <c:v>0.15985790408525755</c:v>
                </c:pt>
                <c:pt idx="5">
                  <c:v>0.13437849944008959</c:v>
                </c:pt>
                <c:pt idx="6">
                  <c:v>0.15178345560658832</c:v>
                </c:pt>
                <c:pt idx="7">
                  <c:v>9.3567251461988327E-2</c:v>
                </c:pt>
                <c:pt idx="8">
                  <c:v>0.27411986025262025</c:v>
                </c:pt>
                <c:pt idx="9">
                  <c:v>7.6767676767676776E-2</c:v>
                </c:pt>
                <c:pt idx="10">
                  <c:v>9.7165991905991081E-2</c:v>
                </c:pt>
                <c:pt idx="11">
                  <c:v>0.14407082257425741</c:v>
                </c:pt>
                <c:pt idx="12">
                  <c:v>0.1208131655372701</c:v>
                </c:pt>
                <c:pt idx="13">
                  <c:v>0.10932754880694144</c:v>
                </c:pt>
                <c:pt idx="14">
                  <c:v>0.12544620092270195</c:v>
                </c:pt>
                <c:pt idx="15">
                  <c:v>0.1129644921552436</c:v>
                </c:pt>
                <c:pt idx="16">
                  <c:v>0.15215553677092139</c:v>
                </c:pt>
                <c:pt idx="17">
                  <c:v>0</c:v>
                </c:pt>
                <c:pt idx="18">
                  <c:v>6.2055591467356168E-2</c:v>
                </c:pt>
                <c:pt idx="19">
                  <c:v>5.3376408433198713E-2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Escritórios!$R$9:$R$28</c:f>
              <c:numCache>
                <c:formatCode>0.0%</c:formatCode>
                <c:ptCount val="20"/>
                <c:pt idx="0">
                  <c:v>0.11225009399535947</c:v>
                </c:pt>
                <c:pt idx="1">
                  <c:v>0.11225009399535947</c:v>
                </c:pt>
                <c:pt idx="2">
                  <c:v>0.11225009399535947</c:v>
                </c:pt>
                <c:pt idx="3">
                  <c:v>0.11225009399535947</c:v>
                </c:pt>
                <c:pt idx="4">
                  <c:v>0.11225009399535947</c:v>
                </c:pt>
                <c:pt idx="5">
                  <c:v>0.11225009399535947</c:v>
                </c:pt>
                <c:pt idx="6">
                  <c:v>0.11225009399535947</c:v>
                </c:pt>
                <c:pt idx="7">
                  <c:v>0.11225009399535947</c:v>
                </c:pt>
                <c:pt idx="8">
                  <c:v>0.11225009399535947</c:v>
                </c:pt>
                <c:pt idx="9">
                  <c:v>0.11225009399535947</c:v>
                </c:pt>
                <c:pt idx="10">
                  <c:v>0.11225009399535947</c:v>
                </c:pt>
                <c:pt idx="11">
                  <c:v>0.11225009399535947</c:v>
                </c:pt>
                <c:pt idx="12">
                  <c:v>0.11225009399535947</c:v>
                </c:pt>
                <c:pt idx="13">
                  <c:v>0.11225009399535947</c:v>
                </c:pt>
                <c:pt idx="14">
                  <c:v>0.11225009399535947</c:v>
                </c:pt>
                <c:pt idx="15">
                  <c:v>0.11225009399535947</c:v>
                </c:pt>
                <c:pt idx="16">
                  <c:v>0.11225009399535947</c:v>
                </c:pt>
                <c:pt idx="17">
                  <c:v>0.11225009399535947</c:v>
                </c:pt>
                <c:pt idx="18">
                  <c:v>0.11225009399535947</c:v>
                </c:pt>
                <c:pt idx="19">
                  <c:v>0.11225009399535947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RZAT11</c:v>
                </c:pt>
                <c:pt idx="3">
                  <c:v>GGRC11</c:v>
                </c:pt>
                <c:pt idx="4">
                  <c:v>HGLG11</c:v>
                </c:pt>
                <c:pt idx="5">
                  <c:v>XPLG11</c:v>
                </c:pt>
                <c:pt idx="6">
                  <c:v>LVBI11</c:v>
                </c:pt>
                <c:pt idx="7">
                  <c:v>VILG11</c:v>
                </c:pt>
                <c:pt idx="8">
                  <c:v>HSLG11</c:v>
                </c:pt>
                <c:pt idx="9">
                  <c:v>TRUE11</c:v>
                </c:pt>
                <c:pt idx="10">
                  <c:v>NEWL11</c:v>
                </c:pt>
                <c:pt idx="11">
                  <c:v>HLOG11</c:v>
                </c:pt>
                <c:pt idx="12">
                  <c:v>RBRL11</c:v>
                </c:pt>
                <c:pt idx="13">
                  <c:v>FIIB11</c:v>
                </c:pt>
                <c:pt idx="14">
                  <c:v>TRBL11</c:v>
                </c:pt>
                <c:pt idx="15">
                  <c:v>BLMG11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0.98796994458128939</c:v>
                </c:pt>
                <c:pt idx="1">
                  <c:v>0.94189862318832673</c:v>
                </c:pt>
                <c:pt idx="2">
                  <c:v>0.90328395167515441</c:v>
                </c:pt>
                <c:pt idx="3">
                  <c:v>0.89829652406473071</c:v>
                </c:pt>
                <c:pt idx="4">
                  <c:v>0.88689824750759039</c:v>
                </c:pt>
                <c:pt idx="5">
                  <c:v>0.87052034130274081</c:v>
                </c:pt>
                <c:pt idx="6">
                  <c:v>0.8582865970980692</c:v>
                </c:pt>
                <c:pt idx="7">
                  <c:v>0.85288719228782572</c:v>
                </c:pt>
                <c:pt idx="8">
                  <c:v>0.8261668056576269</c:v>
                </c:pt>
                <c:pt idx="9">
                  <c:v>0.82052535423611805</c:v>
                </c:pt>
                <c:pt idx="10">
                  <c:v>0.8098871646240845</c:v>
                </c:pt>
                <c:pt idx="11">
                  <c:v>0.80024649760786859</c:v>
                </c:pt>
                <c:pt idx="12">
                  <c:v>0.74732097849884571</c:v>
                </c:pt>
                <c:pt idx="13">
                  <c:v>0.73568182929269066</c:v>
                </c:pt>
                <c:pt idx="14">
                  <c:v>0.73224041889149771</c:v>
                </c:pt>
                <c:pt idx="15">
                  <c:v>0.68846418419249922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0.88711885736244989</c:v>
                </c:pt>
                <c:pt idx="1">
                  <c:v>0.88711885736244989</c:v>
                </c:pt>
                <c:pt idx="2">
                  <c:v>0.88711885736244989</c:v>
                </c:pt>
                <c:pt idx="3">
                  <c:v>0.88711885736244989</c:v>
                </c:pt>
                <c:pt idx="4">
                  <c:v>0.88711885736244989</c:v>
                </c:pt>
                <c:pt idx="5">
                  <c:v>0.88711885736244989</c:v>
                </c:pt>
                <c:pt idx="6">
                  <c:v>0.88711885736244989</c:v>
                </c:pt>
                <c:pt idx="7">
                  <c:v>0.88711885736244989</c:v>
                </c:pt>
                <c:pt idx="8">
                  <c:v>0.88711885736244989</c:v>
                </c:pt>
                <c:pt idx="9">
                  <c:v>0.88711885736244989</c:v>
                </c:pt>
                <c:pt idx="10">
                  <c:v>0.88711885736244989</c:v>
                </c:pt>
                <c:pt idx="11">
                  <c:v>0.88711885736244989</c:v>
                </c:pt>
                <c:pt idx="12">
                  <c:v>0.88711885736244989</c:v>
                </c:pt>
                <c:pt idx="13">
                  <c:v>0.88711885736244989</c:v>
                </c:pt>
                <c:pt idx="14">
                  <c:v>0.88711885736244989</c:v>
                </c:pt>
                <c:pt idx="15">
                  <c:v>0.88711885736244989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XPML11</c:v>
                </c:pt>
                <c:pt idx="2">
                  <c:v>HGBS11</c:v>
                </c:pt>
                <c:pt idx="3">
                  <c:v>SHPH11</c:v>
                </c:pt>
                <c:pt idx="4">
                  <c:v>VISC11</c:v>
                </c:pt>
                <c:pt idx="5">
                  <c:v>CPSH11</c:v>
                </c:pt>
                <c:pt idx="6">
                  <c:v>HSML11</c:v>
                </c:pt>
                <c:pt idx="7">
                  <c:v>PMLL11</c:v>
                </c:pt>
                <c:pt idx="8">
                  <c:v>FIGS11</c:v>
                </c:pt>
                <c:pt idx="9">
                  <c:v>BPML11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0.97009660037323742</c:v>
                </c:pt>
                <c:pt idx="1">
                  <c:v>0.95084679385554494</c:v>
                </c:pt>
                <c:pt idx="2">
                  <c:v>0.94243413168493928</c:v>
                </c:pt>
                <c:pt idx="3">
                  <c:v>0.94010716010795492</c:v>
                </c:pt>
                <c:pt idx="4">
                  <c:v>0.91196338482218853</c:v>
                </c:pt>
                <c:pt idx="5">
                  <c:v>0.86484542707931344</c:v>
                </c:pt>
                <c:pt idx="6">
                  <c:v>0.86270915461371167</c:v>
                </c:pt>
                <c:pt idx="7">
                  <c:v>0.85941584768263657</c:v>
                </c:pt>
                <c:pt idx="8">
                  <c:v>0.7102082534093952</c:v>
                </c:pt>
                <c:pt idx="9">
                  <c:v>0.70401845539814112</c:v>
                </c:pt>
                <c:pt idx="10">
                  <c:v>0.66218789487715302</c:v>
                </c:pt>
                <c:pt idx="11">
                  <c:v>0.54687422050809642</c:v>
                </c:pt>
                <c:pt idx="12">
                  <c:v>0.48199581623146737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0.85400762894276283</c:v>
                </c:pt>
                <c:pt idx="1">
                  <c:v>0.85400762894276283</c:v>
                </c:pt>
                <c:pt idx="2">
                  <c:v>0.85400762894276283</c:v>
                </c:pt>
                <c:pt idx="3">
                  <c:v>0.85400762894276283</c:v>
                </c:pt>
                <c:pt idx="4">
                  <c:v>0.85400762894276283</c:v>
                </c:pt>
                <c:pt idx="5">
                  <c:v>0.85400762894276283</c:v>
                </c:pt>
                <c:pt idx="6">
                  <c:v>0.85400762894276283</c:v>
                </c:pt>
                <c:pt idx="7">
                  <c:v>0.85400762894276283</c:v>
                </c:pt>
                <c:pt idx="8">
                  <c:v>0.85400762894276283</c:v>
                </c:pt>
                <c:pt idx="9">
                  <c:v>0.85400762894276283</c:v>
                </c:pt>
                <c:pt idx="10">
                  <c:v>0.85400762894276283</c:v>
                </c:pt>
                <c:pt idx="11">
                  <c:v>0.85400762894276283</c:v>
                </c:pt>
                <c:pt idx="12">
                  <c:v>0.85400762894276283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KNSC11</c:v>
                </c:pt>
                <c:pt idx="1">
                  <c:v>MXRF11</c:v>
                </c:pt>
                <c:pt idx="2">
                  <c:v>KNCR11</c:v>
                </c:pt>
                <c:pt idx="3">
                  <c:v>KNUQ11</c:v>
                </c:pt>
                <c:pt idx="4">
                  <c:v>KNHY11</c:v>
                </c:pt>
                <c:pt idx="5">
                  <c:v>MCCI11</c:v>
                </c:pt>
                <c:pt idx="6">
                  <c:v>AFHI11</c:v>
                </c:pt>
                <c:pt idx="7">
                  <c:v>MANA11</c:v>
                </c:pt>
                <c:pt idx="8">
                  <c:v>KNIP11</c:v>
                </c:pt>
                <c:pt idx="9">
                  <c:v>KCRE11</c:v>
                </c:pt>
                <c:pt idx="10">
                  <c:v>XPCI11</c:v>
                </c:pt>
                <c:pt idx="11">
                  <c:v>VGIR11</c:v>
                </c:pt>
                <c:pt idx="12">
                  <c:v>HGCR11</c:v>
                </c:pt>
                <c:pt idx="13">
                  <c:v>WHGR11</c:v>
                </c:pt>
                <c:pt idx="14">
                  <c:v>ICRI11</c:v>
                </c:pt>
                <c:pt idx="15">
                  <c:v>RECR11</c:v>
                </c:pt>
                <c:pt idx="16">
                  <c:v>CYCR11</c:v>
                </c:pt>
                <c:pt idx="17">
                  <c:v>CLIN11</c:v>
                </c:pt>
                <c:pt idx="18">
                  <c:v>BTCI11</c:v>
                </c:pt>
                <c:pt idx="19">
                  <c:v>RZAK11</c:v>
                </c:pt>
                <c:pt idx="20">
                  <c:v>VRTA11</c:v>
                </c:pt>
                <c:pt idx="21">
                  <c:v>SNCI11</c:v>
                </c:pt>
                <c:pt idx="22">
                  <c:v>VGIP11</c:v>
                </c:pt>
                <c:pt idx="23">
                  <c:v>CPTS11</c:v>
                </c:pt>
                <c:pt idx="24">
                  <c:v>RBRY11</c:v>
                </c:pt>
                <c:pt idx="25">
                  <c:v>MCRE11</c:v>
                </c:pt>
                <c:pt idx="26">
                  <c:v>PCIP11</c:v>
                </c:pt>
                <c:pt idx="27">
                  <c:v>RBRR11</c:v>
                </c:pt>
                <c:pt idx="28">
                  <c:v>VCJR11</c:v>
                </c:pt>
                <c:pt idx="29">
                  <c:v>HABT11</c:v>
                </c:pt>
                <c:pt idx="30">
                  <c:v>OUJP11</c:v>
                </c:pt>
                <c:pt idx="31">
                  <c:v>LIFE11</c:v>
                </c:pt>
                <c:pt idx="32">
                  <c:v>VGHF11</c:v>
                </c:pt>
                <c:pt idx="33">
                  <c:v>BCRI11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1.0457943380245216</c:v>
                </c:pt>
                <c:pt idx="1">
                  <c:v>1.0438338313996618</c:v>
                </c:pt>
                <c:pt idx="2">
                  <c:v>1.0392021575897432</c:v>
                </c:pt>
                <c:pt idx="3">
                  <c:v>1.0357359810983919</c:v>
                </c:pt>
                <c:pt idx="4">
                  <c:v>1.020237639233385</c:v>
                </c:pt>
                <c:pt idx="5">
                  <c:v>1.0020142840702677</c:v>
                </c:pt>
                <c:pt idx="6">
                  <c:v>1.0007942514470642</c:v>
                </c:pt>
                <c:pt idx="7">
                  <c:v>0.9839181585875324</c:v>
                </c:pt>
                <c:pt idx="8">
                  <c:v>0.98351822662921717</c:v>
                </c:pt>
                <c:pt idx="9">
                  <c:v>0.96554946939437647</c:v>
                </c:pt>
                <c:pt idx="10">
                  <c:v>0.96073414175310967</c:v>
                </c:pt>
                <c:pt idx="11">
                  <c:v>0.95333853236257882</c:v>
                </c:pt>
                <c:pt idx="12">
                  <c:v>0.95270891865250584</c:v>
                </c:pt>
                <c:pt idx="13">
                  <c:v>0.93181824531570911</c:v>
                </c:pt>
                <c:pt idx="14">
                  <c:v>0.93084838740456366</c:v>
                </c:pt>
                <c:pt idx="15">
                  <c:v>0.92849464871500886</c:v>
                </c:pt>
                <c:pt idx="16">
                  <c:v>0.92287480645025599</c:v>
                </c:pt>
                <c:pt idx="17">
                  <c:v>0.91058566656469964</c:v>
                </c:pt>
                <c:pt idx="18">
                  <c:v>0.90521545615673926</c:v>
                </c:pt>
                <c:pt idx="19">
                  <c:v>0.90114399503502318</c:v>
                </c:pt>
                <c:pt idx="20">
                  <c:v>0.89058094197837123</c:v>
                </c:pt>
                <c:pt idx="21">
                  <c:v>0.88231815806328773</c:v>
                </c:pt>
                <c:pt idx="22">
                  <c:v>0.87453867323856038</c:v>
                </c:pt>
                <c:pt idx="23">
                  <c:v>0.87055241381599113</c:v>
                </c:pt>
                <c:pt idx="24">
                  <c:v>0.8617947745891269</c:v>
                </c:pt>
                <c:pt idx="25">
                  <c:v>0.83535115563068241</c:v>
                </c:pt>
                <c:pt idx="26">
                  <c:v>0.83158366831375552</c:v>
                </c:pt>
                <c:pt idx="27">
                  <c:v>0.8225123048158528</c:v>
                </c:pt>
                <c:pt idx="28">
                  <c:v>0.76653439129709133</c:v>
                </c:pt>
                <c:pt idx="29">
                  <c:v>0.75865839385338418</c:v>
                </c:pt>
                <c:pt idx="30">
                  <c:v>0.74128908979150465</c:v>
                </c:pt>
                <c:pt idx="31">
                  <c:v>0.73582276922048906</c:v>
                </c:pt>
                <c:pt idx="32">
                  <c:v>0.71140644879689152</c:v>
                </c:pt>
                <c:pt idx="33">
                  <c:v>0.70712197434572277</c:v>
                </c:pt>
                <c:pt idx="34">
                  <c:v>0.20253495917614753</c:v>
                </c:pt>
                <c:pt idx="35">
                  <c:v>0.15778354912060052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0.93147405115778859</c:v>
                </c:pt>
                <c:pt idx="1">
                  <c:v>0.93147405115778859</c:v>
                </c:pt>
                <c:pt idx="2">
                  <c:v>0.93147405115778859</c:v>
                </c:pt>
                <c:pt idx="3">
                  <c:v>0.93147405115778859</c:v>
                </c:pt>
                <c:pt idx="4">
                  <c:v>0.93147405115778859</c:v>
                </c:pt>
                <c:pt idx="5">
                  <c:v>0.93147405115778859</c:v>
                </c:pt>
                <c:pt idx="6">
                  <c:v>0.93147405115778859</c:v>
                </c:pt>
                <c:pt idx="7">
                  <c:v>0.93147405115778859</c:v>
                </c:pt>
                <c:pt idx="8">
                  <c:v>0.93147405115778859</c:v>
                </c:pt>
                <c:pt idx="9">
                  <c:v>0.93147405115778859</c:v>
                </c:pt>
                <c:pt idx="10">
                  <c:v>0.93147405115778859</c:v>
                </c:pt>
                <c:pt idx="11">
                  <c:v>0.93147405115778859</c:v>
                </c:pt>
                <c:pt idx="12">
                  <c:v>0.93147405115778859</c:v>
                </c:pt>
                <c:pt idx="13">
                  <c:v>0.93147405115778859</c:v>
                </c:pt>
                <c:pt idx="14">
                  <c:v>0.93147405115778859</c:v>
                </c:pt>
                <c:pt idx="15">
                  <c:v>0.93147405115778859</c:v>
                </c:pt>
                <c:pt idx="16">
                  <c:v>0.93147405115778859</c:v>
                </c:pt>
                <c:pt idx="17">
                  <c:v>0.93147405115778859</c:v>
                </c:pt>
                <c:pt idx="18">
                  <c:v>0.93147405115778859</c:v>
                </c:pt>
                <c:pt idx="19">
                  <c:v>0.93147405115778859</c:v>
                </c:pt>
                <c:pt idx="20">
                  <c:v>0.93147405115778859</c:v>
                </c:pt>
                <c:pt idx="21">
                  <c:v>0.93147405115778859</c:v>
                </c:pt>
                <c:pt idx="22">
                  <c:v>0.93147405115778859</c:v>
                </c:pt>
                <c:pt idx="23">
                  <c:v>0.93147405115778859</c:v>
                </c:pt>
                <c:pt idx="24">
                  <c:v>0.93147405115778859</c:v>
                </c:pt>
                <c:pt idx="25">
                  <c:v>0.93147405115778859</c:v>
                </c:pt>
                <c:pt idx="26">
                  <c:v>0.93147405115778859</c:v>
                </c:pt>
                <c:pt idx="27">
                  <c:v>0.93147405115778859</c:v>
                </c:pt>
                <c:pt idx="28">
                  <c:v>0.93147405115778859</c:v>
                </c:pt>
                <c:pt idx="29">
                  <c:v>0.93147405115778859</c:v>
                </c:pt>
                <c:pt idx="30">
                  <c:v>0.93147405115778859</c:v>
                </c:pt>
                <c:pt idx="31">
                  <c:v>0.93147405115778859</c:v>
                </c:pt>
                <c:pt idx="32">
                  <c:v>0.93147405115778859</c:v>
                </c:pt>
                <c:pt idx="33">
                  <c:v>0.93147405115778859</c:v>
                </c:pt>
                <c:pt idx="34">
                  <c:v>0.93147405115778859</c:v>
                </c:pt>
                <c:pt idx="35">
                  <c:v>0.93147405115778859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SNFF11</c:v>
                </c:pt>
                <c:pt idx="3">
                  <c:v>HFOF11</c:v>
                </c:pt>
                <c:pt idx="4">
                  <c:v>RBFM11</c:v>
                </c:pt>
                <c:pt idx="5">
                  <c:v>XPSF11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0.89411690553592005</c:v>
                </c:pt>
                <c:pt idx="1">
                  <c:v>0.87448435674938829</c:v>
                </c:pt>
                <c:pt idx="2">
                  <c:v>0.85562906038606212</c:v>
                </c:pt>
                <c:pt idx="3">
                  <c:v>0.82894305221808651</c:v>
                </c:pt>
                <c:pt idx="4">
                  <c:v>0.82132050407815105</c:v>
                </c:pt>
                <c:pt idx="5">
                  <c:v>0.79893371170670457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SNFF11</c:v>
              </c:pt>
              <c:pt idx="3">
                <c:v>HFOF11</c:v>
              </c:pt>
              <c:pt idx="4">
                <c:v>RBFM11</c:v>
              </c:pt>
              <c:pt idx="5">
                <c:v>XPSF11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0.8141080597993865</c:v>
                </c:pt>
                <c:pt idx="1">
                  <c:v>0.8141080597993865</c:v>
                </c:pt>
                <c:pt idx="2">
                  <c:v>0.8141080597993865</c:v>
                </c:pt>
                <c:pt idx="3">
                  <c:v>0.8141080597993865</c:v>
                </c:pt>
                <c:pt idx="4">
                  <c:v>0.8141080597993865</c:v>
                </c:pt>
                <c:pt idx="5">
                  <c:v>0.8141080597993865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HGRU11</c:v>
                </c:pt>
                <c:pt idx="1">
                  <c:v>TRXF11</c:v>
                </c:pt>
                <c:pt idx="2">
                  <c:v>KNRI11</c:v>
                </c:pt>
                <c:pt idx="3">
                  <c:v>HTMX11</c:v>
                </c:pt>
                <c:pt idx="4">
                  <c:v>ALZR11</c:v>
                </c:pt>
                <c:pt idx="5">
                  <c:v>TVRI11</c:v>
                </c:pt>
                <c:pt idx="6">
                  <c:v>RBVA11</c:v>
                </c:pt>
                <c:pt idx="7">
                  <c:v>FLMA11</c:v>
                </c:pt>
                <c:pt idx="8">
                  <c:v>RBRP11</c:v>
                </c:pt>
                <c:pt idx="9">
                  <c:v>MFII11</c:v>
                </c:pt>
                <c:pt idx="10">
                  <c:v>TGAR11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0.9772885455619359</c:v>
                </c:pt>
                <c:pt idx="1">
                  <c:v>0.95059222748679206</c:v>
                </c:pt>
                <c:pt idx="2">
                  <c:v>0.94902931733752161</c:v>
                </c:pt>
                <c:pt idx="3">
                  <c:v>0.94145077533505195</c:v>
                </c:pt>
                <c:pt idx="4">
                  <c:v>0.92660749235103324</c:v>
                </c:pt>
                <c:pt idx="5">
                  <c:v>0.90956365520119664</c:v>
                </c:pt>
                <c:pt idx="6">
                  <c:v>0.83682362156806611</c:v>
                </c:pt>
                <c:pt idx="7">
                  <c:v>0.59999579132914638</c:v>
                </c:pt>
                <c:pt idx="8">
                  <c:v>0.57175201584991997</c:v>
                </c:pt>
                <c:pt idx="9">
                  <c:v>0.51813803200052044</c:v>
                </c:pt>
                <c:pt idx="10">
                  <c:v>0.46680187624362268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0.84836699046845621</c:v>
                </c:pt>
                <c:pt idx="1">
                  <c:v>0.84836699046845621</c:v>
                </c:pt>
                <c:pt idx="2">
                  <c:v>0.84836699046845621</c:v>
                </c:pt>
                <c:pt idx="3">
                  <c:v>0.84836699046845621</c:v>
                </c:pt>
                <c:pt idx="4">
                  <c:v>0.84836699046845621</c:v>
                </c:pt>
                <c:pt idx="5">
                  <c:v>0.84836699046845621</c:v>
                </c:pt>
                <c:pt idx="6">
                  <c:v>0.84836699046845621</c:v>
                </c:pt>
                <c:pt idx="7">
                  <c:v>0.84836699046845621</c:v>
                </c:pt>
                <c:pt idx="8">
                  <c:v>0.84836699046845621</c:v>
                </c:pt>
                <c:pt idx="9">
                  <c:v>0.84836699046845621</c:v>
                </c:pt>
                <c:pt idx="10">
                  <c:v>0.84836699046845621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24/07/2026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45933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1240" y="134471"/>
          <a:ext cx="4680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49561" y="134471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351920" y="179295"/>
          <a:ext cx="468000" cy="436827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96216" y="287655"/>
          <a:ext cx="452760" cy="43480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12483" y="317500"/>
          <a:ext cx="450855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29529" y="296333"/>
          <a:ext cx="456570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70654" y="168088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13915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16298" y="134469"/>
          <a:ext cx="4299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zoomScale="25" zoomScaleNormal="25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7" customWidth="1"/>
    <col min="18" max="29" width="0.21875" style="37" customWidth="1"/>
    <col min="30" max="30" width="15.77734375" style="197" hidden="1" customWidth="1"/>
    <col min="31" max="50" width="8.6640625" style="197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1"/>
      <c r="Q1" s="20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5"/>
      <c r="AE1" s="195"/>
      <c r="AF1" s="196"/>
      <c r="AG1" s="195"/>
      <c r="AH1" s="195"/>
      <c r="AI1" s="195"/>
      <c r="AJ1" s="195"/>
      <c r="AK1" s="196"/>
      <c r="AL1" s="195"/>
      <c r="AM1" s="195"/>
      <c r="AN1" s="195"/>
      <c r="AO1" s="195"/>
      <c r="AP1" s="196"/>
      <c r="AQ1" s="195"/>
      <c r="AR1" s="195"/>
      <c r="AS1" s="195"/>
      <c r="AT1" s="195"/>
      <c r="AU1" s="195"/>
      <c r="AV1" s="195"/>
      <c r="AW1" s="195"/>
      <c r="AX1" s="195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1"/>
      <c r="Q2" s="20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5"/>
      <c r="AE2" s="195"/>
      <c r="AF2" s="196"/>
      <c r="AG2" s="195"/>
      <c r="AH2" s="195"/>
      <c r="AI2" s="195"/>
      <c r="AJ2" s="195"/>
      <c r="AK2" s="196"/>
      <c r="AL2" s="195"/>
      <c r="AM2" s="195"/>
      <c r="AN2" s="195"/>
      <c r="AO2" s="195"/>
      <c r="AP2" s="196"/>
      <c r="AQ2" s="195"/>
      <c r="AR2" s="195"/>
      <c r="AS2" s="195"/>
      <c r="AT2" s="195"/>
      <c r="AU2" s="195"/>
      <c r="AV2" s="195"/>
      <c r="AW2" s="195"/>
      <c r="AX2" s="195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1"/>
      <c r="Q3" s="201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5"/>
      <c r="AE3" s="195"/>
      <c r="AF3" s="196"/>
      <c r="AG3" s="195"/>
      <c r="AH3" s="195"/>
      <c r="AI3" s="195"/>
      <c r="AJ3" s="195"/>
      <c r="AK3" s="196"/>
      <c r="AL3" s="195"/>
      <c r="AM3" s="195"/>
      <c r="AN3" s="195"/>
      <c r="AO3" s="195"/>
      <c r="AP3" s="196"/>
      <c r="AQ3" s="195"/>
      <c r="AR3" s="195"/>
      <c r="AS3" s="195"/>
      <c r="AT3" s="195"/>
      <c r="AU3" s="195"/>
      <c r="AV3" s="195"/>
      <c r="AW3" s="195"/>
      <c r="AX3" s="195"/>
    </row>
    <row r="4" spans="1:50" s="23" customFormat="1" ht="14.4" x14ac:dyDescent="0.3">
      <c r="A4" s="28"/>
      <c r="B4" s="28"/>
      <c r="C4" s="28"/>
      <c r="D4" s="29" t="s">
        <v>642</v>
      </c>
      <c r="E4" s="62" t="s">
        <v>276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1"/>
      <c r="Q4" s="20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</row>
    <row r="5" spans="1:50" x14ac:dyDescent="0.3"/>
    <row r="6" spans="1:50" s="2" customFormat="1" ht="16.8" customHeight="1" x14ac:dyDescent="0.3">
      <c r="A6" s="113"/>
      <c r="B6" s="113"/>
      <c r="C6" s="113"/>
      <c r="D6" s="206" t="s">
        <v>1</v>
      </c>
      <c r="E6" s="208"/>
      <c r="F6" s="206" t="s">
        <v>299</v>
      </c>
      <c r="G6" s="208"/>
      <c r="H6" s="206" t="s">
        <v>7</v>
      </c>
      <c r="I6" s="206"/>
      <c r="J6" s="206"/>
      <c r="K6" s="206"/>
      <c r="L6" s="208"/>
      <c r="M6" s="206" t="s">
        <v>212</v>
      </c>
      <c r="N6" s="206"/>
      <c r="O6" s="206"/>
      <c r="P6" s="198"/>
      <c r="Q6" s="198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</row>
    <row r="7" spans="1:50" ht="18.600000000000001" customHeight="1" x14ac:dyDescent="0.3">
      <c r="D7" s="177" t="s">
        <v>612</v>
      </c>
      <c r="E7" s="175"/>
      <c r="F7" s="136" t="s">
        <v>207</v>
      </c>
      <c r="G7" s="166" t="s">
        <v>207</v>
      </c>
      <c r="H7" s="137">
        <v>0.93147405115778859</v>
      </c>
      <c r="I7" s="138">
        <v>8.079600000000001</v>
      </c>
      <c r="J7" s="138">
        <v>0.70171944444444445</v>
      </c>
      <c r="K7" s="139">
        <v>0.13544759489679414</v>
      </c>
      <c r="L7" s="174">
        <v>0.14151281989548614</v>
      </c>
      <c r="M7" s="139">
        <v>-1.7431520070549999E-2</v>
      </c>
      <c r="N7" s="139">
        <v>-1.1344055662588905E-3</v>
      </c>
      <c r="O7" s="139">
        <v>7.5487178398352783E-2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7" t="s">
        <v>247</v>
      </c>
      <c r="F8" s="63" t="s">
        <v>10</v>
      </c>
      <c r="G8" s="167" t="s">
        <v>246</v>
      </c>
      <c r="H8" s="63" t="s">
        <v>6</v>
      </c>
      <c r="I8" s="63" t="s">
        <v>248</v>
      </c>
      <c r="J8" s="63" t="s">
        <v>249</v>
      </c>
      <c r="K8" s="63" t="s">
        <v>250</v>
      </c>
      <c r="L8" s="167" t="s">
        <v>251</v>
      </c>
      <c r="M8" s="63" t="s">
        <v>213</v>
      </c>
      <c r="N8" s="63" t="s">
        <v>214</v>
      </c>
      <c r="O8" s="63" t="s">
        <v>215</v>
      </c>
      <c r="P8" s="199"/>
      <c r="Q8" s="19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</row>
    <row r="9" spans="1:50" ht="16.2" customHeight="1" x14ac:dyDescent="0.3">
      <c r="A9" s="37">
        <v>6</v>
      </c>
      <c r="B9" s="37">
        <v>4</v>
      </c>
      <c r="C9" s="37">
        <v>30</v>
      </c>
      <c r="D9" s="127" t="s">
        <v>446</v>
      </c>
      <c r="E9" s="158">
        <v>21484.73</v>
      </c>
      <c r="F9" s="15">
        <v>2252673.9405</v>
      </c>
      <c r="G9" s="158">
        <v>2174949.9695000001</v>
      </c>
      <c r="H9" s="17">
        <v>1.0357359810983919</v>
      </c>
      <c r="I9" s="10">
        <v>14.97</v>
      </c>
      <c r="J9" s="10">
        <v>1.1499999999999999</v>
      </c>
      <c r="K9" s="8">
        <v>0.14277539341917025</v>
      </c>
      <c r="L9" s="160">
        <v>0.13161659513590843</v>
      </c>
      <c r="M9" s="8">
        <v>1.0502195909E-3</v>
      </c>
      <c r="N9" s="8">
        <v>7.9377221100000006E-2</v>
      </c>
      <c r="O9" s="8">
        <v>0.15560611465999999</v>
      </c>
      <c r="R9" s="38">
        <v>0.93147405115778859</v>
      </c>
      <c r="S9" s="39">
        <v>0.14151281989548614</v>
      </c>
      <c r="T9" s="37">
        <v>1</v>
      </c>
      <c r="U9" s="39" t="s">
        <v>232</v>
      </c>
      <c r="V9" s="38">
        <v>1.0457943380245216</v>
      </c>
      <c r="W9" s="37">
        <v>1</v>
      </c>
      <c r="X9" s="99" t="s">
        <v>66</v>
      </c>
      <c r="Y9" s="99">
        <v>0.25831062670299726</v>
      </c>
      <c r="Z9" s="37">
        <v>1</v>
      </c>
      <c r="AA9" s="99" t="s">
        <v>15</v>
      </c>
      <c r="AB9" s="38">
        <v>1.0392021575897432</v>
      </c>
      <c r="AC9" s="99">
        <v>0.123943661971831</v>
      </c>
    </row>
    <row r="10" spans="1:50" ht="16.2" customHeight="1" x14ac:dyDescent="0.3">
      <c r="A10" s="37">
        <v>24</v>
      </c>
      <c r="B10" s="37">
        <v>7</v>
      </c>
      <c r="C10" s="37">
        <v>31</v>
      </c>
      <c r="D10" s="140" t="s">
        <v>380</v>
      </c>
      <c r="E10" s="157">
        <v>5289.2020000000002</v>
      </c>
      <c r="F10" s="14">
        <v>501151.88949999999</v>
      </c>
      <c r="G10" s="157">
        <v>500754.16477999999</v>
      </c>
      <c r="H10" s="16">
        <v>1.0007942514470642</v>
      </c>
      <c r="I10" s="9">
        <v>12.07</v>
      </c>
      <c r="J10" s="9">
        <v>1.03</v>
      </c>
      <c r="K10" s="6">
        <v>0.12738786279683378</v>
      </c>
      <c r="L10" s="159">
        <v>0.13044854881266491</v>
      </c>
      <c r="M10" s="6">
        <v>-2.2553081653E-3</v>
      </c>
      <c r="N10" s="6">
        <v>6.4902260587000007E-2</v>
      </c>
      <c r="O10" s="6">
        <v>0.17950572807000001</v>
      </c>
      <c r="R10" s="38">
        <v>0.93147405115778859</v>
      </c>
      <c r="S10" s="39">
        <v>0.14151281989548614</v>
      </c>
      <c r="T10" s="37">
        <v>2</v>
      </c>
      <c r="U10" s="39" t="s">
        <v>23</v>
      </c>
      <c r="V10" s="38">
        <v>1.0438338313996618</v>
      </c>
      <c r="W10" s="37">
        <v>2</v>
      </c>
      <c r="X10" s="99" t="s">
        <v>220</v>
      </c>
      <c r="Y10" s="99">
        <v>0.21210407239819004</v>
      </c>
      <c r="Z10" s="37">
        <v>2</v>
      </c>
      <c r="AA10" s="99" t="s">
        <v>13</v>
      </c>
      <c r="AB10" s="38">
        <v>0.98351822662921717</v>
      </c>
      <c r="AC10" s="99">
        <v>0.14844267727053401</v>
      </c>
    </row>
    <row r="11" spans="1:50" ht="16.2" customHeight="1" x14ac:dyDescent="0.3">
      <c r="A11" s="37">
        <v>4</v>
      </c>
      <c r="B11" s="37">
        <v>5</v>
      </c>
      <c r="C11" s="37">
        <v>18</v>
      </c>
      <c r="D11" s="127" t="s">
        <v>35</v>
      </c>
      <c r="E11" s="158">
        <v>31173.082999999999</v>
      </c>
      <c r="F11" s="15">
        <v>3106085.9901000001</v>
      </c>
      <c r="G11" s="158">
        <v>3044473.0430000001</v>
      </c>
      <c r="H11" s="17">
        <v>1.020237639233385</v>
      </c>
      <c r="I11" s="10">
        <v>13.18</v>
      </c>
      <c r="J11" s="10">
        <v>1.2</v>
      </c>
      <c r="K11" s="8">
        <v>0.13227619430032983</v>
      </c>
      <c r="L11" s="160">
        <v>0.14452027298366837</v>
      </c>
      <c r="M11" s="8">
        <v>6.7697281993000001E-3</v>
      </c>
      <c r="N11" s="8">
        <v>6.9423795509999997E-2</v>
      </c>
      <c r="O11" s="8">
        <v>0.12233825528</v>
      </c>
      <c r="R11" s="38">
        <v>0.93147405115778859</v>
      </c>
      <c r="S11" s="39">
        <v>0.14151281989548614</v>
      </c>
      <c r="T11" s="37">
        <v>3</v>
      </c>
      <c r="U11" s="39" t="s">
        <v>15</v>
      </c>
      <c r="V11" s="38">
        <v>1.0392021575897432</v>
      </c>
      <c r="W11" s="37">
        <v>3</v>
      </c>
      <c r="X11" s="99" t="s">
        <v>411</v>
      </c>
      <c r="Y11" s="99">
        <v>0.19591836734693879</v>
      </c>
      <c r="Z11" s="37">
        <v>3</v>
      </c>
      <c r="AA11" s="99" t="s">
        <v>23</v>
      </c>
      <c r="AB11" s="38">
        <v>1.0438338313996618</v>
      </c>
      <c r="AC11" s="99">
        <v>0.12461059190115498</v>
      </c>
    </row>
    <row r="12" spans="1:50" ht="16.2" customHeight="1" x14ac:dyDescent="0.3">
      <c r="A12" s="37">
        <v>8</v>
      </c>
      <c r="B12" s="37">
        <v>1</v>
      </c>
      <c r="C12" s="37">
        <v>29</v>
      </c>
      <c r="D12" s="140" t="s">
        <v>232</v>
      </c>
      <c r="E12" s="157">
        <v>202202.38500000001</v>
      </c>
      <c r="F12" s="14">
        <v>1840041.7035000001</v>
      </c>
      <c r="G12" s="157">
        <v>1759468.0297999999</v>
      </c>
      <c r="H12" s="16">
        <v>1.0457943380245216</v>
      </c>
      <c r="I12" s="9">
        <v>1.1399999999999999</v>
      </c>
      <c r="J12" s="9">
        <v>0.1</v>
      </c>
      <c r="K12" s="6">
        <v>0.12527472527472525</v>
      </c>
      <c r="L12" s="159">
        <v>0.1318681318681319</v>
      </c>
      <c r="M12" s="6">
        <v>2.2026431725000002E-3</v>
      </c>
      <c r="N12" s="6">
        <v>0.11210645600999999</v>
      </c>
      <c r="O12" s="6">
        <v>0.17225799353999999</v>
      </c>
      <c r="R12" s="38">
        <v>0.93147405115778859</v>
      </c>
      <c r="S12" s="39">
        <v>0.14151281989548614</v>
      </c>
      <c r="T12" s="37">
        <v>4</v>
      </c>
      <c r="U12" s="39" t="s">
        <v>446</v>
      </c>
      <c r="V12" s="38">
        <v>1.0357359810983919</v>
      </c>
      <c r="W12" s="37">
        <v>4</v>
      </c>
      <c r="X12" s="99" t="s">
        <v>238</v>
      </c>
      <c r="Y12" s="99">
        <v>0.18798955613577023</v>
      </c>
      <c r="Z12" s="37">
        <v>4</v>
      </c>
      <c r="AA12" s="99" t="s">
        <v>35</v>
      </c>
      <c r="AB12" s="38">
        <v>1.020237639233385</v>
      </c>
      <c r="AC12" s="99">
        <v>0.14452027298366837</v>
      </c>
    </row>
    <row r="13" spans="1:50" ht="16.2" customHeight="1" x14ac:dyDescent="0.3">
      <c r="A13" s="37">
        <v>1</v>
      </c>
      <c r="B13" s="37">
        <v>3</v>
      </c>
      <c r="C13" s="37">
        <v>34</v>
      </c>
      <c r="D13" s="127" t="s">
        <v>15</v>
      </c>
      <c r="E13" s="158">
        <v>107089.622</v>
      </c>
      <c r="F13" s="15">
        <v>11405044.743000001</v>
      </c>
      <c r="G13" s="158">
        <v>10974808.568</v>
      </c>
      <c r="H13" s="17">
        <v>1.0392021575897432</v>
      </c>
      <c r="I13" s="10">
        <v>14.44</v>
      </c>
      <c r="J13" s="10">
        <v>1.1000000000000001</v>
      </c>
      <c r="K13" s="8">
        <v>0.13558685446009389</v>
      </c>
      <c r="L13" s="160">
        <v>0.123943661971831</v>
      </c>
      <c r="M13" s="8">
        <v>-2.7156100759000001E-3</v>
      </c>
      <c r="N13" s="8">
        <v>6.7402511836999995E-2</v>
      </c>
      <c r="O13" s="8">
        <v>0.17752467380999998</v>
      </c>
      <c r="R13" s="38">
        <v>0.93147405115778859</v>
      </c>
      <c r="S13" s="39">
        <v>0.14151281989548614</v>
      </c>
      <c r="T13" s="37">
        <v>5</v>
      </c>
      <c r="U13" s="39" t="s">
        <v>35</v>
      </c>
      <c r="V13" s="38">
        <v>1.020237639233385</v>
      </c>
      <c r="W13" s="37">
        <v>5</v>
      </c>
      <c r="X13" s="99" t="s">
        <v>443</v>
      </c>
      <c r="Y13" s="99">
        <v>0.17823787554855405</v>
      </c>
      <c r="Z13" s="37">
        <v>5</v>
      </c>
      <c r="AA13" s="99" t="s">
        <v>41</v>
      </c>
      <c r="AB13" s="38">
        <v>0.87055241381599113</v>
      </c>
      <c r="AC13" s="99">
        <v>0.14342629482124114</v>
      </c>
    </row>
    <row r="14" spans="1:50" ht="16.2" customHeight="1" x14ac:dyDescent="0.3">
      <c r="A14" s="37">
        <v>10</v>
      </c>
      <c r="B14" s="37">
        <v>13</v>
      </c>
      <c r="C14" s="37">
        <v>35</v>
      </c>
      <c r="D14" s="140" t="s">
        <v>34</v>
      </c>
      <c r="E14" s="157">
        <v>15418.106</v>
      </c>
      <c r="F14" s="14">
        <v>1431725.3232</v>
      </c>
      <c r="G14" s="157">
        <v>1502794.0803</v>
      </c>
      <c r="H14" s="16">
        <v>0.95270891865250584</v>
      </c>
      <c r="I14" s="9">
        <v>11.85</v>
      </c>
      <c r="J14" s="9">
        <v>0.95</v>
      </c>
      <c r="K14" s="6">
        <v>0.12761145810541599</v>
      </c>
      <c r="L14" s="159">
        <v>0.12276545336723566</v>
      </c>
      <c r="M14" s="6">
        <v>2.1449785500999997E-2</v>
      </c>
      <c r="N14" s="6">
        <v>1.5306484124999999E-2</v>
      </c>
      <c r="O14" s="6">
        <v>0.11938229960999999</v>
      </c>
      <c r="R14" s="38">
        <v>0.93147405115778859</v>
      </c>
      <c r="S14" s="39">
        <v>0.14151281989548614</v>
      </c>
      <c r="T14" s="37">
        <v>6</v>
      </c>
      <c r="U14" s="39" t="s">
        <v>46</v>
      </c>
      <c r="V14" s="38">
        <v>1.0020142840702677</v>
      </c>
      <c r="W14" s="37">
        <v>6</v>
      </c>
      <c r="X14" s="99" t="s">
        <v>222</v>
      </c>
      <c r="Y14" s="99">
        <v>0.17611336032388661</v>
      </c>
      <c r="Z14" s="37">
        <v>6</v>
      </c>
      <c r="AA14" s="99" t="s">
        <v>446</v>
      </c>
      <c r="AB14" s="38">
        <v>1.0357359810983919</v>
      </c>
      <c r="AC14" s="99">
        <v>0.13161659513590843</v>
      </c>
    </row>
    <row r="15" spans="1:50" ht="16.2" customHeight="1" x14ac:dyDescent="0.3">
      <c r="A15" s="37">
        <v>2</v>
      </c>
      <c r="B15" s="37">
        <v>9</v>
      </c>
      <c r="C15" s="37">
        <v>16</v>
      </c>
      <c r="D15" s="127" t="s">
        <v>13</v>
      </c>
      <c r="E15" s="158">
        <v>80078.186000000002</v>
      </c>
      <c r="F15" s="15">
        <v>7250278.9604000002</v>
      </c>
      <c r="G15" s="158">
        <v>7371778.9504000004</v>
      </c>
      <c r="H15" s="17">
        <v>0.98351822662921717</v>
      </c>
      <c r="I15" s="10">
        <v>10.01</v>
      </c>
      <c r="J15" s="10">
        <v>1.1200000000000001</v>
      </c>
      <c r="K15" s="8">
        <v>0.11055886900878313</v>
      </c>
      <c r="L15" s="160">
        <v>0.14844267727053401</v>
      </c>
      <c r="M15" s="8">
        <v>-9.1923834534E-3</v>
      </c>
      <c r="N15" s="8">
        <v>7.3956905948000001E-2</v>
      </c>
      <c r="O15" s="8">
        <v>0.15286838301</v>
      </c>
      <c r="R15" s="38">
        <v>0.93147405115778859</v>
      </c>
      <c r="S15" s="39">
        <v>0.14151281989548614</v>
      </c>
      <c r="T15" s="37">
        <v>7</v>
      </c>
      <c r="U15" s="39" t="s">
        <v>380</v>
      </c>
      <c r="V15" s="38">
        <v>1.0007942514470642</v>
      </c>
      <c r="W15" s="37">
        <v>7</v>
      </c>
      <c r="X15" s="99" t="s">
        <v>388</v>
      </c>
      <c r="Y15" s="99">
        <v>0.17488789237668162</v>
      </c>
      <c r="Z15" s="37">
        <v>7</v>
      </c>
      <c r="AA15" s="99" t="s">
        <v>39</v>
      </c>
      <c r="AB15" s="38">
        <v>0.92849464871500886</v>
      </c>
      <c r="AC15" s="99">
        <v>0.16078206724782068</v>
      </c>
    </row>
    <row r="16" spans="1:50" ht="16.2" customHeight="1" x14ac:dyDescent="0.3">
      <c r="A16" s="37">
        <v>3</v>
      </c>
      <c r="B16" s="37">
        <v>2</v>
      </c>
      <c r="C16" s="37">
        <v>33</v>
      </c>
      <c r="D16" s="140" t="s">
        <v>23</v>
      </c>
      <c r="E16" s="157">
        <v>460269.53100000002</v>
      </c>
      <c r="F16" s="14">
        <v>4432395.5834999997</v>
      </c>
      <c r="G16" s="157">
        <v>4246265.4976000004</v>
      </c>
      <c r="H16" s="16">
        <v>1.0438338313996618</v>
      </c>
      <c r="I16" s="9">
        <v>1.1950000000000001</v>
      </c>
      <c r="J16" s="9">
        <v>0.1</v>
      </c>
      <c r="K16" s="6">
        <v>0.1240913811015668</v>
      </c>
      <c r="L16" s="159">
        <v>0.12461059190115498</v>
      </c>
      <c r="M16" s="6">
        <v>-8.2389289391000004E-3</v>
      </c>
      <c r="N16" s="6">
        <v>8.4681442257E-2</v>
      </c>
      <c r="O16" s="6">
        <v>0.13550884333999999</v>
      </c>
      <c r="R16" s="38">
        <v>0.93147405115778859</v>
      </c>
      <c r="S16" s="39">
        <v>0.14151281989548614</v>
      </c>
      <c r="T16" s="37">
        <v>8</v>
      </c>
      <c r="U16" s="39" t="s">
        <v>412</v>
      </c>
      <c r="V16" s="38">
        <v>0.9839181585875324</v>
      </c>
      <c r="W16" s="37">
        <v>8</v>
      </c>
      <c r="X16" s="99" t="s">
        <v>638</v>
      </c>
      <c r="Y16" s="99">
        <v>0.16804083234790812</v>
      </c>
      <c r="Z16" s="37">
        <v>8</v>
      </c>
      <c r="AA16" s="99" t="s">
        <v>232</v>
      </c>
      <c r="AB16" s="38">
        <v>1.0457943380245216</v>
      </c>
      <c r="AC16" s="99">
        <v>0.1318681318681319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7" t="s">
        <v>387</v>
      </c>
      <c r="E17" s="158">
        <v>4836.3239999999996</v>
      </c>
      <c r="F17" s="15">
        <v>75446.654399999999</v>
      </c>
      <c r="G17" s="158">
        <v>478165.53006000002</v>
      </c>
      <c r="H17" s="17">
        <v>0.15778354912060052</v>
      </c>
      <c r="I17" s="10">
        <v>11.85</v>
      </c>
      <c r="J17" s="10">
        <v>0</v>
      </c>
      <c r="K17" s="8">
        <v>0.75961538461538458</v>
      </c>
      <c r="L17" s="160">
        <v>0</v>
      </c>
      <c r="M17" s="8">
        <v>-0.42940746158999998</v>
      </c>
      <c r="N17" s="8">
        <v>-0.79060079014999995</v>
      </c>
      <c r="O17" s="8">
        <v>-0.81566723278999997</v>
      </c>
      <c r="R17" s="38">
        <v>0.93147405115778859</v>
      </c>
      <c r="S17" s="39">
        <v>0.14151281989548614</v>
      </c>
      <c r="T17" s="37">
        <v>9</v>
      </c>
      <c r="U17" s="39" t="s">
        <v>13</v>
      </c>
      <c r="V17" s="38">
        <v>0.98351822662921717</v>
      </c>
      <c r="W17" s="37">
        <v>9</v>
      </c>
      <c r="X17" s="99" t="s">
        <v>412</v>
      </c>
      <c r="Y17" s="99">
        <v>0.16429353778751368</v>
      </c>
      <c r="Z17" s="37">
        <v>9</v>
      </c>
      <c r="AA17" s="99" t="s">
        <v>46</v>
      </c>
      <c r="AB17" s="38">
        <v>1.0020142840702677</v>
      </c>
      <c r="AC17" s="99">
        <v>0.1276595744680851</v>
      </c>
    </row>
    <row r="18" spans="1:29" ht="16.2" customHeight="1" x14ac:dyDescent="0.3">
      <c r="A18" s="37">
        <v>30</v>
      </c>
      <c r="B18" s="37">
        <v>10</v>
      </c>
      <c r="C18" s="37">
        <v>7</v>
      </c>
      <c r="D18" s="140" t="s">
        <v>388</v>
      </c>
      <c r="E18" s="157">
        <v>36000</v>
      </c>
      <c r="F18" s="14">
        <v>321120</v>
      </c>
      <c r="G18" s="157">
        <v>332577.47032000002</v>
      </c>
      <c r="H18" s="16">
        <v>0.96554946939437647</v>
      </c>
      <c r="I18" s="9">
        <v>1.1499999999999999</v>
      </c>
      <c r="J18" s="9">
        <v>0.13</v>
      </c>
      <c r="K18" s="6">
        <v>0.12892376681614351</v>
      </c>
      <c r="L18" s="159">
        <v>0.17488789237668162</v>
      </c>
      <c r="M18" s="6">
        <v>-6.6815144763999997E-3</v>
      </c>
      <c r="N18" s="6">
        <v>9.6188681727999992E-2</v>
      </c>
      <c r="O18" s="6">
        <v>0.15786706349999999</v>
      </c>
      <c r="R18" s="38">
        <v>0.93147405115778859</v>
      </c>
      <c r="S18" s="39">
        <v>0.14151281989548614</v>
      </c>
      <c r="T18" s="37">
        <v>10</v>
      </c>
      <c r="U18" s="39" t="s">
        <v>388</v>
      </c>
      <c r="V18" s="38">
        <v>0.96554946939437647</v>
      </c>
      <c r="W18" s="37">
        <v>10</v>
      </c>
      <c r="X18" s="99" t="s">
        <v>50</v>
      </c>
      <c r="Y18" s="99">
        <v>0.16261525565800505</v>
      </c>
      <c r="Z18" s="37">
        <v>10</v>
      </c>
      <c r="AA18" s="99" t="s">
        <v>34</v>
      </c>
      <c r="AB18" s="38">
        <v>0.95270891865250584</v>
      </c>
      <c r="AC18" s="99">
        <v>0.12276545336723566</v>
      </c>
    </row>
    <row r="19" spans="1:29" ht="16.2" customHeight="1" x14ac:dyDescent="0.3">
      <c r="A19" s="37">
        <v>11</v>
      </c>
      <c r="B19" s="37">
        <v>12</v>
      </c>
      <c r="C19" s="37">
        <v>22</v>
      </c>
      <c r="D19" s="127" t="s">
        <v>57</v>
      </c>
      <c r="E19" s="158">
        <v>146101.28700000001</v>
      </c>
      <c r="F19" s="15">
        <v>1366047.0334999999</v>
      </c>
      <c r="G19" s="158">
        <v>1432908.6543000001</v>
      </c>
      <c r="H19" s="17">
        <v>0.95333853236257882</v>
      </c>
      <c r="I19" s="10">
        <v>1.52</v>
      </c>
      <c r="J19" s="10">
        <v>0.11</v>
      </c>
      <c r="K19" s="8">
        <v>0.16256684491383586</v>
      </c>
      <c r="L19" s="160">
        <v>0.14117647058306798</v>
      </c>
      <c r="M19" s="8">
        <v>-2.1137395735000002E-2</v>
      </c>
      <c r="N19" s="8">
        <v>3.8996494309999997E-2</v>
      </c>
      <c r="O19" s="8">
        <v>0.14275618419</v>
      </c>
      <c r="R19" s="38">
        <v>0.93147405115778859</v>
      </c>
      <c r="S19" s="39">
        <v>0.14151281989548614</v>
      </c>
      <c r="T19" s="37">
        <v>11</v>
      </c>
      <c r="U19" s="39" t="s">
        <v>51</v>
      </c>
      <c r="V19" s="38">
        <v>0.96073414175310967</v>
      </c>
      <c r="W19" s="37">
        <v>11</v>
      </c>
      <c r="X19" s="99" t="s">
        <v>39</v>
      </c>
      <c r="Y19" s="99">
        <v>0.16078206724782068</v>
      </c>
      <c r="Z19" s="37">
        <v>11</v>
      </c>
      <c r="AA19" s="99" t="s">
        <v>57</v>
      </c>
      <c r="AB19" s="38">
        <v>0.95333853236257882</v>
      </c>
      <c r="AC19" s="99">
        <v>0.14117647058306798</v>
      </c>
    </row>
    <row r="20" spans="1:29" ht="16.2" customHeight="1" x14ac:dyDescent="0.3">
      <c r="A20" s="37">
        <v>15</v>
      </c>
      <c r="B20" s="37">
        <v>25</v>
      </c>
      <c r="C20" s="37">
        <v>24</v>
      </c>
      <c r="D20" s="140" t="s">
        <v>235</v>
      </c>
      <c r="E20" s="157">
        <v>12769.512000000001</v>
      </c>
      <c r="F20" s="14">
        <v>1108521.3367000001</v>
      </c>
      <c r="G20" s="157">
        <v>1286293.8711000001</v>
      </c>
      <c r="H20" s="16">
        <v>0.8617947745891269</v>
      </c>
      <c r="I20" s="9">
        <v>13.725</v>
      </c>
      <c r="J20" s="9">
        <v>1</v>
      </c>
      <c r="K20" s="6">
        <v>0.15810390508291242</v>
      </c>
      <c r="L20" s="159">
        <v>0.13823292247686331</v>
      </c>
      <c r="M20" s="6">
        <v>-1.87983899E-2</v>
      </c>
      <c r="N20" s="6">
        <v>-3.8070403886999997E-2</v>
      </c>
      <c r="O20" s="6">
        <v>8.998005496E-2</v>
      </c>
      <c r="R20" s="38">
        <v>0.93147405115778859</v>
      </c>
      <c r="S20" s="39">
        <v>0.14151281989548614</v>
      </c>
      <c r="T20" s="37">
        <v>12</v>
      </c>
      <c r="U20" s="39" t="s">
        <v>57</v>
      </c>
      <c r="V20" s="38">
        <v>0.95333853236257882</v>
      </c>
      <c r="W20" s="37">
        <v>12</v>
      </c>
      <c r="X20" s="99" t="s">
        <v>236</v>
      </c>
      <c r="Y20" s="99">
        <v>0.15911099886349286</v>
      </c>
      <c r="Z20" s="37">
        <v>12</v>
      </c>
      <c r="AA20" s="99" t="s">
        <v>638</v>
      </c>
      <c r="AB20" s="38">
        <v>0.83158366831375552</v>
      </c>
      <c r="AC20" s="99">
        <v>0.16804083234790812</v>
      </c>
    </row>
    <row r="21" spans="1:29" ht="16.2" customHeight="1" x14ac:dyDescent="0.3">
      <c r="A21" s="37">
        <v>22</v>
      </c>
      <c r="B21" s="37">
        <v>20</v>
      </c>
      <c r="C21" s="37">
        <v>12</v>
      </c>
      <c r="D21" s="127" t="s">
        <v>236</v>
      </c>
      <c r="E21" s="158">
        <v>8807.8850000000002</v>
      </c>
      <c r="F21" s="15">
        <v>697496.41315000004</v>
      </c>
      <c r="G21" s="158">
        <v>774012.16342</v>
      </c>
      <c r="H21" s="17">
        <v>0.90114399503502318</v>
      </c>
      <c r="I21" s="10">
        <v>13.15</v>
      </c>
      <c r="J21" s="10">
        <v>1.05</v>
      </c>
      <c r="K21" s="8">
        <v>0.16605632024245487</v>
      </c>
      <c r="L21" s="160">
        <v>0.15911099886349286</v>
      </c>
      <c r="M21" s="8">
        <v>-1.4860769597E-3</v>
      </c>
      <c r="N21" s="8">
        <v>5.0376155325000005E-2</v>
      </c>
      <c r="O21" s="8">
        <v>0.14499410128999998</v>
      </c>
      <c r="R21" s="38">
        <v>0.93147405115778859</v>
      </c>
      <c r="S21" s="39">
        <v>0.14151281989548614</v>
      </c>
      <c r="T21" s="37">
        <v>13</v>
      </c>
      <c r="U21" s="39" t="s">
        <v>34</v>
      </c>
      <c r="V21" s="38">
        <v>0.95270891865250584</v>
      </c>
      <c r="W21" s="37">
        <v>13</v>
      </c>
      <c r="X21" s="99" t="s">
        <v>58</v>
      </c>
      <c r="Y21" s="99">
        <v>0.15805268422807603</v>
      </c>
      <c r="Z21" s="37">
        <v>13</v>
      </c>
      <c r="AA21" s="99" t="s">
        <v>45</v>
      </c>
      <c r="AB21" s="38">
        <v>0.8225123048158528</v>
      </c>
      <c r="AC21" s="99">
        <v>0.15530903328050713</v>
      </c>
    </row>
    <row r="22" spans="1:29" ht="16.2" customHeight="1" x14ac:dyDescent="0.3">
      <c r="A22" s="37">
        <v>31</v>
      </c>
      <c r="B22" s="37">
        <v>17</v>
      </c>
      <c r="C22" s="37">
        <v>17</v>
      </c>
      <c r="D22" s="140" t="s">
        <v>391</v>
      </c>
      <c r="E22" s="157">
        <v>36549.445</v>
      </c>
      <c r="F22" s="14">
        <v>317980.1715</v>
      </c>
      <c r="G22" s="157">
        <v>344553.96255</v>
      </c>
      <c r="H22" s="16">
        <v>0.92287480645025599</v>
      </c>
      <c r="I22" s="9">
        <v>1.272</v>
      </c>
      <c r="J22" s="9">
        <v>0.106</v>
      </c>
      <c r="K22" s="6">
        <v>0.14620689655172414</v>
      </c>
      <c r="L22" s="159">
        <v>0.14620689655172414</v>
      </c>
      <c r="M22" s="6">
        <v>-1.4052583861000001E-2</v>
      </c>
      <c r="N22" s="6">
        <v>6.7610983860999993E-2</v>
      </c>
      <c r="O22" s="6">
        <v>0.15395429155000001</v>
      </c>
      <c r="R22" s="38">
        <v>0.93147405115778859</v>
      </c>
      <c r="S22" s="39">
        <v>0.14151281989548614</v>
      </c>
      <c r="T22" s="37">
        <v>14</v>
      </c>
      <c r="U22" s="39" t="s">
        <v>390</v>
      </c>
      <c r="V22" s="38">
        <v>0.93181824531570911</v>
      </c>
      <c r="W22" s="37">
        <v>14</v>
      </c>
      <c r="X22" s="99" t="s">
        <v>455</v>
      </c>
      <c r="Y22" s="99">
        <v>0.15566037735849059</v>
      </c>
      <c r="Z22" s="37">
        <v>14</v>
      </c>
      <c r="AA22" s="99" t="s">
        <v>36</v>
      </c>
      <c r="AB22" s="38">
        <v>0.89058094197837123</v>
      </c>
      <c r="AC22" s="99">
        <v>0.13817393660014585</v>
      </c>
    </row>
    <row r="23" spans="1:29" ht="16.2" customHeight="1" x14ac:dyDescent="0.3">
      <c r="A23" s="37">
        <v>29</v>
      </c>
      <c r="B23" s="37">
        <v>8</v>
      </c>
      <c r="C23" s="37">
        <v>9</v>
      </c>
      <c r="D23" s="127" t="s">
        <v>412</v>
      </c>
      <c r="E23" s="158">
        <v>37536.14</v>
      </c>
      <c r="F23" s="15">
        <v>342704.95819999999</v>
      </c>
      <c r="G23" s="158">
        <v>348306.36593999999</v>
      </c>
      <c r="H23" s="17">
        <v>0.9839181585875324</v>
      </c>
      <c r="I23" s="10">
        <v>1.345</v>
      </c>
      <c r="J23" s="10">
        <v>0.125</v>
      </c>
      <c r="K23" s="8">
        <v>0.14731653888280394</v>
      </c>
      <c r="L23" s="160">
        <v>0.16429353778751368</v>
      </c>
      <c r="M23" s="8">
        <v>-9.2240911544999998E-3</v>
      </c>
      <c r="N23" s="8">
        <v>7.4084862697000001E-2</v>
      </c>
      <c r="O23" s="8">
        <v>0.21025960036000002</v>
      </c>
      <c r="R23" s="38">
        <v>0.93147405115778859</v>
      </c>
      <c r="S23" s="39">
        <v>0.14151281989548614</v>
      </c>
      <c r="T23" s="37">
        <v>15</v>
      </c>
      <c r="U23" s="39" t="s">
        <v>457</v>
      </c>
      <c r="V23" s="38">
        <v>0.93084838740456366</v>
      </c>
      <c r="W23" s="37">
        <v>15</v>
      </c>
      <c r="X23" s="99" t="s">
        <v>45</v>
      </c>
      <c r="Y23" s="99">
        <v>0.15530903328050713</v>
      </c>
      <c r="Z23" s="37">
        <v>15</v>
      </c>
      <c r="AA23" s="99" t="s">
        <v>235</v>
      </c>
      <c r="AB23" s="38">
        <v>0.8617947745891269</v>
      </c>
      <c r="AC23" s="99">
        <v>0.13823292247686331</v>
      </c>
    </row>
    <row r="24" spans="1:29" ht="16.2" customHeight="1" x14ac:dyDescent="0.3">
      <c r="A24" s="37">
        <v>27</v>
      </c>
      <c r="B24" s="37">
        <v>22</v>
      </c>
      <c r="C24" s="37">
        <v>23</v>
      </c>
      <c r="D24" s="140" t="s">
        <v>386</v>
      </c>
      <c r="E24" s="157">
        <v>4200</v>
      </c>
      <c r="F24" s="14">
        <v>357714</v>
      </c>
      <c r="G24" s="157">
        <v>405425.18221</v>
      </c>
      <c r="H24" s="16">
        <v>0.88231815806328773</v>
      </c>
      <c r="I24" s="9">
        <v>12</v>
      </c>
      <c r="J24" s="9">
        <v>1</v>
      </c>
      <c r="K24" s="6">
        <v>0.14089468122578372</v>
      </c>
      <c r="L24" s="159">
        <v>0.14089468122578372</v>
      </c>
      <c r="M24" s="6">
        <v>1.8059038138999999E-3</v>
      </c>
      <c r="N24" s="6">
        <v>8.4403622974000003E-2</v>
      </c>
      <c r="O24" s="6">
        <v>0.15199290385</v>
      </c>
      <c r="R24" s="38">
        <v>0.93147405115778859</v>
      </c>
      <c r="S24" s="39">
        <v>0.14151281989548614</v>
      </c>
      <c r="T24" s="37">
        <v>16</v>
      </c>
      <c r="U24" s="39" t="s">
        <v>39</v>
      </c>
      <c r="V24" s="38">
        <v>0.92849464871500886</v>
      </c>
      <c r="W24" s="37">
        <v>16</v>
      </c>
      <c r="X24" s="99" t="s">
        <v>13</v>
      </c>
      <c r="Y24" s="99">
        <v>0.14844267727053401</v>
      </c>
      <c r="Z24" s="37">
        <v>16</v>
      </c>
      <c r="AA24" s="99" t="s">
        <v>220</v>
      </c>
      <c r="AB24" s="38">
        <v>0.76653439129709133</v>
      </c>
      <c r="AC24" s="99">
        <v>0.21210407239819004</v>
      </c>
    </row>
    <row r="25" spans="1:29" ht="16.2" customHeight="1" x14ac:dyDescent="0.3">
      <c r="A25" s="37">
        <v>12</v>
      </c>
      <c r="B25" s="37">
        <v>27</v>
      </c>
      <c r="C25" s="37">
        <v>8</v>
      </c>
      <c r="D25" s="127" t="s">
        <v>638</v>
      </c>
      <c r="E25" s="158">
        <v>17011.706999999999</v>
      </c>
      <c r="F25" s="15">
        <v>1299864.5319000001</v>
      </c>
      <c r="G25" s="158">
        <v>1563119.3606</v>
      </c>
      <c r="H25" s="17">
        <v>0.83158366831375552</v>
      </c>
      <c r="I25" s="10">
        <v>10.89</v>
      </c>
      <c r="J25" s="10">
        <v>1.07</v>
      </c>
      <c r="K25" s="8">
        <v>0.14252061248198752</v>
      </c>
      <c r="L25" s="160">
        <v>0.16804083234790812</v>
      </c>
      <c r="M25" s="8">
        <v>-1.3164497154000001E-2</v>
      </c>
      <c r="N25" s="8">
        <v>-2.7218734099000001E-2</v>
      </c>
      <c r="O25" s="8">
        <v>3.6714622469000001E-2</v>
      </c>
      <c r="R25" s="38">
        <v>0.93147405115778859</v>
      </c>
      <c r="S25" s="39">
        <v>0.14151281989548614</v>
      </c>
      <c r="T25" s="37">
        <v>17</v>
      </c>
      <c r="U25" s="39" t="s">
        <v>391</v>
      </c>
      <c r="V25" s="38">
        <v>0.92287480645025599</v>
      </c>
      <c r="W25" s="37">
        <v>17</v>
      </c>
      <c r="X25" s="99" t="s">
        <v>391</v>
      </c>
      <c r="Y25" s="99">
        <v>0.14620689655172414</v>
      </c>
      <c r="Z25" s="37">
        <v>17</v>
      </c>
      <c r="AA25" s="99" t="s">
        <v>379</v>
      </c>
      <c r="AB25" s="38">
        <v>0.71140644879689152</v>
      </c>
      <c r="AC25" s="99">
        <v>0.14358974358974361</v>
      </c>
    </row>
    <row r="26" spans="1:29" ht="16.2" customHeight="1" x14ac:dyDescent="0.3">
      <c r="A26" s="37">
        <v>33</v>
      </c>
      <c r="B26" s="37">
        <v>14</v>
      </c>
      <c r="C26" s="37">
        <v>28</v>
      </c>
      <c r="D26" s="140" t="s">
        <v>390</v>
      </c>
      <c r="E26" s="157">
        <v>30912.378998</v>
      </c>
      <c r="F26" s="14">
        <v>276974.91581999999</v>
      </c>
      <c r="G26" s="157">
        <v>297241.35281999997</v>
      </c>
      <c r="H26" s="16">
        <v>0.93181824531570911</v>
      </c>
      <c r="I26" s="9">
        <v>1.2350000000000001</v>
      </c>
      <c r="J26" s="9">
        <v>0.1</v>
      </c>
      <c r="K26" s="6">
        <v>0.13783482142960654</v>
      </c>
      <c r="L26" s="159">
        <v>0.1339285714295772</v>
      </c>
      <c r="M26" s="6">
        <v>-5.5493895670000008E-3</v>
      </c>
      <c r="N26" s="6">
        <v>3.2543842230000002E-2</v>
      </c>
      <c r="O26" s="6">
        <v>0.16861496024</v>
      </c>
      <c r="R26" s="38">
        <v>0.93147405115778859</v>
      </c>
      <c r="S26" s="39">
        <v>0.14151281989548614</v>
      </c>
      <c r="T26" s="37">
        <v>18</v>
      </c>
      <c r="U26" s="39" t="s">
        <v>443</v>
      </c>
      <c r="V26" s="38">
        <v>0.91058566656469964</v>
      </c>
      <c r="W26" s="37">
        <v>18</v>
      </c>
      <c r="X26" s="99" t="s">
        <v>35</v>
      </c>
      <c r="Y26" s="99">
        <v>0.14452027298366837</v>
      </c>
      <c r="Z26" s="37">
        <v>18</v>
      </c>
      <c r="AA26" s="99" t="s">
        <v>455</v>
      </c>
      <c r="AB26" s="38">
        <v>0.83535115563068241</v>
      </c>
      <c r="AC26" s="99">
        <v>0.15566037735849059</v>
      </c>
    </row>
    <row r="27" spans="1:29" ht="16.2" customHeight="1" x14ac:dyDescent="0.3">
      <c r="A27" s="37">
        <v>9</v>
      </c>
      <c r="B27" s="37">
        <v>6</v>
      </c>
      <c r="C27" s="37">
        <v>32</v>
      </c>
      <c r="D27" s="127" t="s">
        <v>46</v>
      </c>
      <c r="E27" s="158">
        <v>16960.024000000001</v>
      </c>
      <c r="F27" s="15">
        <v>1594242.2560000001</v>
      </c>
      <c r="G27" s="158">
        <v>1591037.4546000001</v>
      </c>
      <c r="H27" s="17">
        <v>1.0020142840702677</v>
      </c>
      <c r="I27" s="10">
        <v>12</v>
      </c>
      <c r="J27" s="10">
        <v>1</v>
      </c>
      <c r="K27" s="8">
        <v>0.1276595744680851</v>
      </c>
      <c r="L27" s="160">
        <v>0.1276595744680851</v>
      </c>
      <c r="M27" s="8">
        <v>6.2380817799E-3</v>
      </c>
      <c r="N27" s="8">
        <v>0.10613508755999999</v>
      </c>
      <c r="O27" s="8">
        <v>0.25197056535000001</v>
      </c>
      <c r="R27" s="38">
        <v>0.93147405115778859</v>
      </c>
      <c r="S27" s="39">
        <v>0.14151281989548614</v>
      </c>
      <c r="T27" s="37">
        <v>19</v>
      </c>
      <c r="U27" s="39" t="s">
        <v>385</v>
      </c>
      <c r="V27" s="38">
        <v>0.90521545615673926</v>
      </c>
      <c r="W27" s="37">
        <v>19</v>
      </c>
      <c r="X27" s="99" t="s">
        <v>379</v>
      </c>
      <c r="Y27" s="99">
        <v>0.14358974358974361</v>
      </c>
      <c r="Z27" s="37">
        <v>19</v>
      </c>
      <c r="AA27" s="99" t="s">
        <v>222</v>
      </c>
      <c r="AB27" s="38">
        <v>0.87453867323856038</v>
      </c>
      <c r="AC27" s="99">
        <v>0.17611336032388661</v>
      </c>
    </row>
    <row r="28" spans="1:29" ht="16.2" customHeight="1" x14ac:dyDescent="0.3">
      <c r="A28" s="37">
        <v>13</v>
      </c>
      <c r="B28" s="37">
        <v>28</v>
      </c>
      <c r="C28" s="37">
        <v>15</v>
      </c>
      <c r="D28" s="140" t="s">
        <v>45</v>
      </c>
      <c r="E28" s="157">
        <v>16300.275</v>
      </c>
      <c r="F28" s="14">
        <v>1234256.8230000001</v>
      </c>
      <c r="G28" s="157">
        <v>1500593.7489</v>
      </c>
      <c r="H28" s="16">
        <v>0.8225123048158528</v>
      </c>
      <c r="I28" s="9">
        <v>9.93</v>
      </c>
      <c r="J28" s="9">
        <v>0.98</v>
      </c>
      <c r="K28" s="6">
        <v>0.13114104595879555</v>
      </c>
      <c r="L28" s="159">
        <v>0.15530903328050713</v>
      </c>
      <c r="M28" s="6">
        <v>-1.9809003462999998E-2</v>
      </c>
      <c r="N28" s="6">
        <v>-7.2554030004E-2</v>
      </c>
      <c r="O28" s="6">
        <v>-2.4201260932E-2</v>
      </c>
      <c r="R28" s="38">
        <v>0.93147405115778859</v>
      </c>
      <c r="S28" s="39">
        <v>0.14151281989548614</v>
      </c>
      <c r="T28" s="37">
        <v>20</v>
      </c>
      <c r="U28" s="39" t="s">
        <v>236</v>
      </c>
      <c r="V28" s="38">
        <v>0.90114399503502318</v>
      </c>
      <c r="W28" s="37">
        <v>20</v>
      </c>
      <c r="X28" s="99" t="s">
        <v>41</v>
      </c>
      <c r="Y28" s="99">
        <v>0.14342629482124114</v>
      </c>
      <c r="Z28" s="37">
        <v>20</v>
      </c>
      <c r="AA28" s="99" t="s">
        <v>385</v>
      </c>
      <c r="AB28" s="38">
        <v>0.90521545615673926</v>
      </c>
      <c r="AC28" s="99">
        <v>0.13785557986870897</v>
      </c>
    </row>
    <row r="29" spans="1:29" ht="16.2" customHeight="1" x14ac:dyDescent="0.3">
      <c r="A29" s="37">
        <v>19</v>
      </c>
      <c r="B29" s="37">
        <v>23</v>
      </c>
      <c r="C29" s="37">
        <v>6</v>
      </c>
      <c r="D29" s="127" t="s">
        <v>222</v>
      </c>
      <c r="E29" s="158">
        <v>11787.246999999999</v>
      </c>
      <c r="F29" s="15">
        <v>931664.00288000004</v>
      </c>
      <c r="G29" s="158">
        <v>1065320.53</v>
      </c>
      <c r="H29" s="17">
        <v>0.87453867323856038</v>
      </c>
      <c r="I29" s="10">
        <v>10</v>
      </c>
      <c r="J29" s="10">
        <v>1.1599999999999999</v>
      </c>
      <c r="K29" s="8">
        <v>0.12651821862348178</v>
      </c>
      <c r="L29" s="160">
        <v>0.17611336032388661</v>
      </c>
      <c r="M29" s="8">
        <v>-1.2484044506E-2</v>
      </c>
      <c r="N29" s="8">
        <v>6.2995157023000001E-2</v>
      </c>
      <c r="O29" s="8">
        <v>9.7696587129000007E-2</v>
      </c>
      <c r="R29" s="38">
        <v>0.93147405115778859</v>
      </c>
      <c r="S29" s="39">
        <v>0.14151281989548614</v>
      </c>
      <c r="T29" s="37">
        <v>21</v>
      </c>
      <c r="U29" s="39" t="s">
        <v>36</v>
      </c>
      <c r="V29" s="38">
        <v>0.89058094197837123</v>
      </c>
      <c r="W29" s="37">
        <v>21</v>
      </c>
      <c r="X29" s="99" t="s">
        <v>457</v>
      </c>
      <c r="Y29" s="99">
        <v>0.14251781472684086</v>
      </c>
      <c r="Z29" s="37">
        <v>21</v>
      </c>
      <c r="AA29" s="99" t="s">
        <v>51</v>
      </c>
      <c r="AB29" s="38">
        <v>0.96073414175310967</v>
      </c>
      <c r="AC29" s="99">
        <v>0.13621699127763809</v>
      </c>
    </row>
    <row r="30" spans="1:29" ht="16.2" customHeight="1" x14ac:dyDescent="0.3">
      <c r="A30" s="37">
        <v>14</v>
      </c>
      <c r="B30" s="37">
        <v>21</v>
      </c>
      <c r="C30" s="37">
        <v>25</v>
      </c>
      <c r="D30" s="140" t="s">
        <v>36</v>
      </c>
      <c r="E30" s="157">
        <v>15592.424000000001</v>
      </c>
      <c r="F30" s="14">
        <v>1151032.7397</v>
      </c>
      <c r="G30" s="157">
        <v>1292451.5734000001</v>
      </c>
      <c r="H30" s="16">
        <v>0.89058094197837123</v>
      </c>
      <c r="I30" s="9">
        <v>10.199999999999999</v>
      </c>
      <c r="J30" s="9">
        <v>0.85</v>
      </c>
      <c r="K30" s="6">
        <v>0.13817393660014585</v>
      </c>
      <c r="L30" s="159">
        <v>0.13817393660014585</v>
      </c>
      <c r="M30" s="6">
        <v>5.7896245341999997E-2</v>
      </c>
      <c r="N30" s="6">
        <v>-3.4879910449999996E-2</v>
      </c>
      <c r="O30" s="6">
        <v>8.9010446132000001E-2</v>
      </c>
      <c r="R30" s="38">
        <v>0.93147405115778859</v>
      </c>
      <c r="S30" s="39">
        <v>0.14151281989548614</v>
      </c>
      <c r="T30" s="37">
        <v>22</v>
      </c>
      <c r="U30" s="39" t="s">
        <v>386</v>
      </c>
      <c r="V30" s="38">
        <v>0.88231815806328773</v>
      </c>
      <c r="W30" s="37">
        <v>22</v>
      </c>
      <c r="X30" s="99" t="s">
        <v>57</v>
      </c>
      <c r="Y30" s="99">
        <v>0.14117647058306798</v>
      </c>
      <c r="Z30" s="37">
        <v>22</v>
      </c>
      <c r="AA30" s="99" t="s">
        <v>236</v>
      </c>
      <c r="AB30" s="38">
        <v>0.90114399503502318</v>
      </c>
      <c r="AC30" s="99">
        <v>0.15911099886349286</v>
      </c>
    </row>
    <row r="31" spans="1:29" ht="16.2" customHeight="1" x14ac:dyDescent="0.3">
      <c r="A31" s="37">
        <v>28</v>
      </c>
      <c r="B31" s="37">
        <v>15</v>
      </c>
      <c r="C31" s="37">
        <v>21</v>
      </c>
      <c r="D31" s="127" t="s">
        <v>457</v>
      </c>
      <c r="E31" s="158">
        <v>3857.3589999999999</v>
      </c>
      <c r="F31" s="15">
        <v>357268.59058000002</v>
      </c>
      <c r="G31" s="158">
        <v>383809.64656999998</v>
      </c>
      <c r="H31" s="17">
        <v>0.93084838740456366</v>
      </c>
      <c r="I31" s="10">
        <v>11.95</v>
      </c>
      <c r="J31" s="10">
        <v>1.1000000000000001</v>
      </c>
      <c r="K31" s="8">
        <v>0.12902180954437484</v>
      </c>
      <c r="L31" s="160">
        <v>0.14251781472684086</v>
      </c>
      <c r="M31" s="8">
        <v>-1.8544028822E-2</v>
      </c>
      <c r="N31" s="8">
        <v>9.871230115299999E-2</v>
      </c>
      <c r="O31" s="8">
        <v>0.13154320259999999</v>
      </c>
      <c r="R31" s="38">
        <v>0.93147405115778859</v>
      </c>
      <c r="S31" s="39">
        <v>0.14151281989548614</v>
      </c>
      <c r="T31" s="37">
        <v>23</v>
      </c>
      <c r="U31" s="39" t="s">
        <v>222</v>
      </c>
      <c r="V31" s="38">
        <v>0.87453867323856038</v>
      </c>
      <c r="W31" s="37">
        <v>23</v>
      </c>
      <c r="X31" s="99" t="s">
        <v>386</v>
      </c>
      <c r="Y31" s="99">
        <v>0.14089468122578372</v>
      </c>
      <c r="Z31" s="37">
        <v>23</v>
      </c>
      <c r="AA31" s="99" t="s">
        <v>50</v>
      </c>
      <c r="AB31" s="38">
        <v>0.75865839385338418</v>
      </c>
      <c r="AC31" s="99">
        <v>0.16261525565800505</v>
      </c>
    </row>
    <row r="32" spans="1:29" ht="16.2" customHeight="1" x14ac:dyDescent="0.3">
      <c r="A32" s="37">
        <v>17</v>
      </c>
      <c r="B32" s="37">
        <v>33</v>
      </c>
      <c r="C32" s="37">
        <v>19</v>
      </c>
      <c r="D32" s="140" t="s">
        <v>379</v>
      </c>
      <c r="E32" s="157">
        <v>164721.68299999999</v>
      </c>
      <c r="F32" s="14">
        <v>963621.84554999997</v>
      </c>
      <c r="G32" s="157">
        <v>1354530.6584999999</v>
      </c>
      <c r="H32" s="16">
        <v>0.71140644879689152</v>
      </c>
      <c r="I32" s="9">
        <v>0.89</v>
      </c>
      <c r="J32" s="9">
        <v>7.0000000000000007E-2</v>
      </c>
      <c r="K32" s="6">
        <v>0.15213675213675212</v>
      </c>
      <c r="L32" s="159">
        <v>0.14358974358974361</v>
      </c>
      <c r="M32" s="6">
        <v>-1.8456375839000002E-2</v>
      </c>
      <c r="N32" s="6">
        <v>-0.13000517278000001</v>
      </c>
      <c r="O32" s="6">
        <v>-0.13751426096</v>
      </c>
      <c r="R32" s="38">
        <v>0.93147405115778859</v>
      </c>
      <c r="S32" s="39">
        <v>0.14151281989548614</v>
      </c>
      <c r="T32" s="37">
        <v>24</v>
      </c>
      <c r="U32" s="39" t="s">
        <v>41</v>
      </c>
      <c r="V32" s="38">
        <v>0.87055241381599113</v>
      </c>
      <c r="W32" s="37">
        <v>24</v>
      </c>
      <c r="X32" s="99" t="s">
        <v>235</v>
      </c>
      <c r="Y32" s="99">
        <v>0.13823292247686331</v>
      </c>
      <c r="Z32" s="37">
        <v>24</v>
      </c>
      <c r="AA32" s="99" t="s">
        <v>380</v>
      </c>
      <c r="AB32" s="38">
        <v>1.0007942514470642</v>
      </c>
      <c r="AC32" s="99">
        <v>0.13044854881266491</v>
      </c>
    </row>
    <row r="33" spans="1:50" s="7" customFormat="1" ht="16.2" customHeight="1" x14ac:dyDescent="0.3">
      <c r="A33" s="126">
        <v>21</v>
      </c>
      <c r="B33" s="126">
        <v>11</v>
      </c>
      <c r="C33" s="126">
        <v>27</v>
      </c>
      <c r="D33" s="127" t="s">
        <v>51</v>
      </c>
      <c r="E33" s="158">
        <v>8701.5519999000007</v>
      </c>
      <c r="F33" s="15">
        <v>728232.88687000005</v>
      </c>
      <c r="G33" s="158">
        <v>757996.26058999996</v>
      </c>
      <c r="H33" s="17">
        <v>0.96073414175310967</v>
      </c>
      <c r="I33" s="10">
        <v>10.87</v>
      </c>
      <c r="J33" s="10">
        <v>0.95</v>
      </c>
      <c r="K33" s="8">
        <v>0.12988409606911633</v>
      </c>
      <c r="L33" s="160">
        <v>0.13621699127763809</v>
      </c>
      <c r="M33" s="8">
        <v>-2.1461786100000001E-3</v>
      </c>
      <c r="N33" s="8">
        <v>8.6047271965000005E-2</v>
      </c>
      <c r="O33" s="8">
        <v>0.16696967767000001</v>
      </c>
      <c r="P33" s="200"/>
      <c r="Q33" s="200"/>
      <c r="R33" s="142">
        <v>0.93147405115778859</v>
      </c>
      <c r="S33" s="143">
        <v>0.14151281989548614</v>
      </c>
      <c r="T33" s="37">
        <v>25</v>
      </c>
      <c r="U33" s="143" t="s">
        <v>235</v>
      </c>
      <c r="V33" s="142">
        <v>0.8617947745891269</v>
      </c>
      <c r="W33" s="37">
        <v>25</v>
      </c>
      <c r="X33" s="176" t="s">
        <v>36</v>
      </c>
      <c r="Y33" s="176">
        <v>0.13817393660014585</v>
      </c>
      <c r="Z33" s="37">
        <v>25</v>
      </c>
      <c r="AA33" s="99" t="s">
        <v>443</v>
      </c>
      <c r="AB33" s="38">
        <v>0.91058566656469964</v>
      </c>
      <c r="AC33" s="99">
        <v>0.17823787554855405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</row>
    <row r="34" spans="1:50" s="7" customFormat="1" ht="16.2" customHeight="1" x14ac:dyDescent="0.3">
      <c r="A34" s="126">
        <v>16</v>
      </c>
      <c r="B34" s="126">
        <v>29</v>
      </c>
      <c r="C34" s="126">
        <v>2</v>
      </c>
      <c r="D34" s="140" t="s">
        <v>220</v>
      </c>
      <c r="E34" s="157">
        <v>14723.97</v>
      </c>
      <c r="F34" s="14">
        <v>1041279.1584</v>
      </c>
      <c r="G34" s="157">
        <v>1358424.5797999999</v>
      </c>
      <c r="H34" s="16">
        <v>0.76653439129709133</v>
      </c>
      <c r="I34" s="9">
        <v>10.92</v>
      </c>
      <c r="J34" s="9">
        <v>1.25</v>
      </c>
      <c r="K34" s="6">
        <v>0.15441176470588236</v>
      </c>
      <c r="L34" s="159">
        <v>0.21210407239819004</v>
      </c>
      <c r="M34" s="6">
        <v>-5.7066666667000006E-2</v>
      </c>
      <c r="N34" s="6">
        <v>-5.5559148027000002E-2</v>
      </c>
      <c r="O34" s="6">
        <v>3.3876533816999998E-3</v>
      </c>
      <c r="P34" s="200"/>
      <c r="Q34" s="200"/>
      <c r="R34" s="142">
        <v>0.93147405115778859</v>
      </c>
      <c r="S34" s="143">
        <v>0.14151281989548614</v>
      </c>
      <c r="T34" s="37">
        <v>26</v>
      </c>
      <c r="U34" s="143" t="s">
        <v>455</v>
      </c>
      <c r="V34" s="142">
        <v>0.83535115563068241</v>
      </c>
      <c r="W34" s="37">
        <v>26</v>
      </c>
      <c r="X34" s="176" t="s">
        <v>385</v>
      </c>
      <c r="Y34" s="176">
        <v>0.13785557986870897</v>
      </c>
      <c r="Z34" s="37">
        <v>26</v>
      </c>
      <c r="AA34" s="99" t="s">
        <v>58</v>
      </c>
      <c r="AB34" s="38">
        <v>0.70712197434572277</v>
      </c>
      <c r="AC34" s="99">
        <v>0.15805268422807603</v>
      </c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</row>
    <row r="35" spans="1:50" ht="16.2" customHeight="1" x14ac:dyDescent="0.3">
      <c r="A35" s="37">
        <v>20</v>
      </c>
      <c r="B35" s="37">
        <v>19</v>
      </c>
      <c r="C35" s="37">
        <v>26</v>
      </c>
      <c r="D35" s="127" t="s">
        <v>385</v>
      </c>
      <c r="E35" s="158">
        <v>99521.172000000006</v>
      </c>
      <c r="F35" s="15">
        <v>909623.51208000001</v>
      </c>
      <c r="G35" s="158">
        <v>1004869.6207</v>
      </c>
      <c r="H35" s="17">
        <v>0.90521545615673926</v>
      </c>
      <c r="I35" s="10">
        <v>1.1719999999999999</v>
      </c>
      <c r="J35" s="10">
        <v>0.105</v>
      </c>
      <c r="K35" s="8">
        <v>0.12822757111597374</v>
      </c>
      <c r="L35" s="160">
        <v>0.13785557986870897</v>
      </c>
      <c r="M35" s="8">
        <v>1.3737717856E-2</v>
      </c>
      <c r="N35" s="8">
        <v>5.3234405717E-2</v>
      </c>
      <c r="O35" s="8">
        <v>0.13362950379000002</v>
      </c>
      <c r="R35" s="38">
        <v>0.93147405115778859</v>
      </c>
      <c r="S35" s="39">
        <v>0.14151281989548614</v>
      </c>
      <c r="T35" s="37">
        <v>27</v>
      </c>
      <c r="U35" s="39" t="s">
        <v>638</v>
      </c>
      <c r="V35" s="38">
        <v>0.83158366831375552</v>
      </c>
      <c r="W35" s="37">
        <v>27</v>
      </c>
      <c r="X35" s="99" t="s">
        <v>51</v>
      </c>
      <c r="Y35" s="99">
        <v>0.13621699127763809</v>
      </c>
      <c r="Z35" s="37">
        <v>27</v>
      </c>
      <c r="AA35" s="99" t="s">
        <v>386</v>
      </c>
      <c r="AB35" s="38">
        <v>0.88231815806328773</v>
      </c>
      <c r="AC35" s="99">
        <v>0.14089468122578372</v>
      </c>
    </row>
    <row r="36" spans="1:50" s="7" customFormat="1" ht="16.2" customHeight="1" x14ac:dyDescent="0.3">
      <c r="A36" s="126">
        <v>25</v>
      </c>
      <c r="B36" s="126">
        <v>18</v>
      </c>
      <c r="C36" s="126">
        <v>5</v>
      </c>
      <c r="D36" s="140" t="s">
        <v>443</v>
      </c>
      <c r="E36" s="157">
        <v>4346.7629999999999</v>
      </c>
      <c r="F36" s="14">
        <v>386296.82780999999</v>
      </c>
      <c r="G36" s="157">
        <v>424228.97921000002</v>
      </c>
      <c r="H36" s="16">
        <v>0.91058566656469964</v>
      </c>
      <c r="I36" s="9">
        <v>12.06</v>
      </c>
      <c r="J36" s="9">
        <v>1.32</v>
      </c>
      <c r="K36" s="6">
        <v>0.13570383706537639</v>
      </c>
      <c r="L36" s="159">
        <v>0.17823787554855405</v>
      </c>
      <c r="M36" s="6">
        <v>-2.6239320274E-2</v>
      </c>
      <c r="N36" s="6">
        <v>9.1883633894999997E-2</v>
      </c>
      <c r="O36" s="6">
        <v>0.14317274828000001</v>
      </c>
      <c r="P36" s="200"/>
      <c r="Q36" s="200"/>
      <c r="R36" s="142">
        <v>0.93147405115778859</v>
      </c>
      <c r="S36" s="143">
        <v>0.14151281989548614</v>
      </c>
      <c r="T36" s="37">
        <v>28</v>
      </c>
      <c r="U36" s="143" t="s">
        <v>45</v>
      </c>
      <c r="V36" s="142">
        <v>0.8225123048158528</v>
      </c>
      <c r="W36" s="37">
        <v>28</v>
      </c>
      <c r="X36" s="176" t="s">
        <v>390</v>
      </c>
      <c r="Y36" s="176">
        <v>0.1339285714295772</v>
      </c>
      <c r="Z36" s="37">
        <v>28</v>
      </c>
      <c r="AA36" s="99" t="s">
        <v>457</v>
      </c>
      <c r="AB36" s="38">
        <v>0.93084838740456366</v>
      </c>
      <c r="AC36" s="99">
        <v>0.14251781472684086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</row>
    <row r="37" spans="1:50" ht="16.2" customHeight="1" x14ac:dyDescent="0.3">
      <c r="A37" s="37">
        <v>18</v>
      </c>
      <c r="B37" s="37">
        <v>26</v>
      </c>
      <c r="C37" s="37">
        <v>14</v>
      </c>
      <c r="D37" s="127" t="s">
        <v>455</v>
      </c>
      <c r="E37" s="158">
        <v>111598.921</v>
      </c>
      <c r="F37" s="15">
        <v>946358.85008</v>
      </c>
      <c r="G37" s="158">
        <v>1132887.4613999999</v>
      </c>
      <c r="H37" s="17">
        <v>0.83535115563068241</v>
      </c>
      <c r="I37" s="10">
        <v>1.32</v>
      </c>
      <c r="J37" s="10">
        <v>0.11</v>
      </c>
      <c r="K37" s="8">
        <v>0.15566037735849059</v>
      </c>
      <c r="L37" s="160">
        <v>0.15566037735849059</v>
      </c>
      <c r="M37" s="8">
        <v>-5.8578987150000005E-2</v>
      </c>
      <c r="N37" s="8">
        <v>2.1701900368000001E-4</v>
      </c>
      <c r="O37" s="8">
        <v>0.14874304906000002</v>
      </c>
      <c r="R37" s="38">
        <v>0.93147405115778859</v>
      </c>
      <c r="S37" s="39">
        <v>0.14151281989548614</v>
      </c>
      <c r="T37" s="37">
        <v>29</v>
      </c>
      <c r="U37" s="39" t="s">
        <v>220</v>
      </c>
      <c r="V37" s="38">
        <v>0.76653439129709133</v>
      </c>
      <c r="W37" s="37">
        <v>29</v>
      </c>
      <c r="X37" s="99" t="s">
        <v>232</v>
      </c>
      <c r="Y37" s="99">
        <v>0.1318681318681319</v>
      </c>
      <c r="Z37" s="37">
        <v>29</v>
      </c>
      <c r="AA37" s="99" t="s">
        <v>412</v>
      </c>
      <c r="AB37" s="38">
        <v>0.9839181585875324</v>
      </c>
      <c r="AC37" s="99">
        <v>0.16429353778751368</v>
      </c>
    </row>
    <row r="38" spans="1:50" s="7" customFormat="1" ht="16.2" customHeight="1" x14ac:dyDescent="0.3">
      <c r="A38" s="126">
        <v>32</v>
      </c>
      <c r="B38" s="126">
        <v>32</v>
      </c>
      <c r="C38" s="126">
        <v>3</v>
      </c>
      <c r="D38" s="140" t="s">
        <v>411</v>
      </c>
      <c r="E38" s="157">
        <v>39761.584000000003</v>
      </c>
      <c r="F38" s="14">
        <v>292247.64240000001</v>
      </c>
      <c r="G38" s="157">
        <v>397171.24099000002</v>
      </c>
      <c r="H38" s="16">
        <v>0.73582276922048906</v>
      </c>
      <c r="I38" s="9">
        <v>1.44</v>
      </c>
      <c r="J38" s="9">
        <v>0.12</v>
      </c>
      <c r="K38" s="6">
        <v>0.19591836734693879</v>
      </c>
      <c r="L38" s="159">
        <v>0.19591836734693879</v>
      </c>
      <c r="M38" s="6">
        <v>5.6034482757000001E-2</v>
      </c>
      <c r="N38" s="6">
        <v>-4.7281807290999997E-2</v>
      </c>
      <c r="O38" s="6">
        <v>-2.3538211822999998E-2</v>
      </c>
      <c r="P38" s="200"/>
      <c r="Q38" s="200"/>
      <c r="R38" s="142">
        <v>0.93147405115778859</v>
      </c>
      <c r="S38" s="143">
        <v>0.14151281989548614</v>
      </c>
      <c r="T38" s="37">
        <v>30</v>
      </c>
      <c r="U38" s="143" t="s">
        <v>50</v>
      </c>
      <c r="V38" s="142">
        <v>0.75865839385338418</v>
      </c>
      <c r="W38" s="37">
        <v>30</v>
      </c>
      <c r="X38" s="176" t="s">
        <v>446</v>
      </c>
      <c r="Y38" s="176">
        <v>0.13161659513590843</v>
      </c>
      <c r="Z38" s="37">
        <v>30</v>
      </c>
      <c r="AA38" s="99" t="s">
        <v>388</v>
      </c>
      <c r="AB38" s="38">
        <v>0.96554946939437647</v>
      </c>
      <c r="AC38" s="99">
        <v>0.17488789237668162</v>
      </c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spans="1:50" ht="16.2" customHeight="1" x14ac:dyDescent="0.3">
      <c r="A39" s="37">
        <v>23</v>
      </c>
      <c r="B39" s="37">
        <v>30</v>
      </c>
      <c r="C39" s="37">
        <v>10</v>
      </c>
      <c r="D39" s="127" t="s">
        <v>50</v>
      </c>
      <c r="E39" s="158">
        <v>8126.7830000000004</v>
      </c>
      <c r="F39" s="15">
        <v>581715.12714</v>
      </c>
      <c r="G39" s="158">
        <v>766768.19481999998</v>
      </c>
      <c r="H39" s="17">
        <v>0.75865839385338418</v>
      </c>
      <c r="I39" s="10">
        <v>11.62</v>
      </c>
      <c r="J39" s="10">
        <v>0.97</v>
      </c>
      <c r="K39" s="8">
        <v>0.16233584800223527</v>
      </c>
      <c r="L39" s="160">
        <v>0.16261525565800505</v>
      </c>
      <c r="M39" s="8">
        <v>-1.6736401684999999E-3</v>
      </c>
      <c r="N39" s="8">
        <v>2.3135059053E-2</v>
      </c>
      <c r="O39" s="8">
        <v>2.2625627253000002E-2</v>
      </c>
      <c r="R39" s="38">
        <v>0.93147405115778859</v>
      </c>
      <c r="S39" s="39">
        <v>0.14151281989548614</v>
      </c>
      <c r="T39" s="37">
        <v>31</v>
      </c>
      <c r="U39" s="39" t="s">
        <v>66</v>
      </c>
      <c r="V39" s="38">
        <v>0.74128908979150465</v>
      </c>
      <c r="W39" s="37">
        <v>31</v>
      </c>
      <c r="X39" s="99" t="s">
        <v>380</v>
      </c>
      <c r="Y39" s="99">
        <v>0.13044854881266491</v>
      </c>
      <c r="Z39" s="37">
        <v>31</v>
      </c>
      <c r="AA39" s="99" t="s">
        <v>391</v>
      </c>
      <c r="AB39" s="38">
        <v>0.92287480645025599</v>
      </c>
      <c r="AC39" s="99">
        <v>0.14620689655172414</v>
      </c>
    </row>
    <row r="40" spans="1:50" s="7" customFormat="1" ht="16.2" customHeight="1" x14ac:dyDescent="0.3">
      <c r="A40" s="126">
        <v>7</v>
      </c>
      <c r="B40" s="126">
        <v>16</v>
      </c>
      <c r="C40" s="126">
        <v>11</v>
      </c>
      <c r="D40" s="140" t="s">
        <v>39</v>
      </c>
      <c r="E40" s="157">
        <v>26441.65</v>
      </c>
      <c r="F40" s="14">
        <v>2123264.4950000001</v>
      </c>
      <c r="G40" s="157">
        <v>2286781.6179</v>
      </c>
      <c r="H40" s="16">
        <v>0.92849464871500886</v>
      </c>
      <c r="I40" s="9">
        <v>10.740600000000001</v>
      </c>
      <c r="J40" s="9">
        <v>1.0759000000000001</v>
      </c>
      <c r="K40" s="6">
        <v>0.13375591531755915</v>
      </c>
      <c r="L40" s="159">
        <v>0.16078206724782068</v>
      </c>
      <c r="M40" s="6">
        <v>-3.7026756244999998E-3</v>
      </c>
      <c r="N40" s="6">
        <v>6.2108210654000004E-2</v>
      </c>
      <c r="O40" s="6">
        <v>0.11203441219</v>
      </c>
      <c r="P40" s="200"/>
      <c r="Q40" s="200"/>
      <c r="R40" s="142">
        <v>0.93147405115778859</v>
      </c>
      <c r="S40" s="143">
        <v>0.14151281989548614</v>
      </c>
      <c r="T40" s="37">
        <v>32</v>
      </c>
      <c r="U40" s="143" t="s">
        <v>411</v>
      </c>
      <c r="V40" s="142">
        <v>0.73582276922048906</v>
      </c>
      <c r="W40" s="37">
        <v>32</v>
      </c>
      <c r="X40" s="176" t="s">
        <v>46</v>
      </c>
      <c r="Y40" s="176">
        <v>0.1276595744680851</v>
      </c>
      <c r="Z40" s="37">
        <v>32</v>
      </c>
      <c r="AA40" s="99" t="s">
        <v>411</v>
      </c>
      <c r="AB40" s="38">
        <v>0.73582276922048906</v>
      </c>
      <c r="AC40" s="99">
        <v>0.19591836734693879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</row>
    <row r="41" spans="1:50" s="7" customFormat="1" ht="16.2" customHeight="1" x14ac:dyDescent="0.3">
      <c r="A41" s="126">
        <v>5</v>
      </c>
      <c r="B41" s="126">
        <v>24</v>
      </c>
      <c r="C41" s="126">
        <v>20</v>
      </c>
      <c r="D41" s="127" t="s">
        <v>41</v>
      </c>
      <c r="E41" s="158">
        <v>363503.147</v>
      </c>
      <c r="F41" s="15">
        <v>2737178.6968999999</v>
      </c>
      <c r="G41" s="158">
        <v>3144185.9829000002</v>
      </c>
      <c r="H41" s="17">
        <v>0.87055241381599113</v>
      </c>
      <c r="I41" s="10">
        <v>1.071</v>
      </c>
      <c r="J41" s="10">
        <v>0.09</v>
      </c>
      <c r="K41" s="8">
        <v>0.1422310756977308</v>
      </c>
      <c r="L41" s="160">
        <v>0.14342629482124114</v>
      </c>
      <c r="M41" s="8">
        <v>1.4874168677E-2</v>
      </c>
      <c r="N41" s="8">
        <v>5.3475412819999998E-2</v>
      </c>
      <c r="O41" s="8">
        <v>0.18830107044</v>
      </c>
      <c r="P41" s="200"/>
      <c r="Q41" s="200"/>
      <c r="R41" s="142">
        <v>0.93147405115778859</v>
      </c>
      <c r="S41" s="143">
        <v>0.14151281989548614</v>
      </c>
      <c r="T41" s="37">
        <v>33</v>
      </c>
      <c r="U41" s="143" t="s">
        <v>379</v>
      </c>
      <c r="V41" s="142">
        <v>0.71140644879689152</v>
      </c>
      <c r="W41" s="37">
        <v>33</v>
      </c>
      <c r="X41" s="176" t="s">
        <v>23</v>
      </c>
      <c r="Y41" s="176">
        <v>0.12461059190115498</v>
      </c>
      <c r="Z41" s="37">
        <v>33</v>
      </c>
      <c r="AA41" s="99" t="s">
        <v>390</v>
      </c>
      <c r="AB41" s="38">
        <v>0.93181824531570911</v>
      </c>
      <c r="AC41" s="99">
        <v>0.1339285714295772</v>
      </c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</row>
    <row r="42" spans="1:50" ht="16.2" customHeight="1" x14ac:dyDescent="0.3">
      <c r="A42" s="37">
        <v>26</v>
      </c>
      <c r="B42" s="37">
        <v>34</v>
      </c>
      <c r="C42" s="37">
        <v>13</v>
      </c>
      <c r="D42" s="140" t="s">
        <v>58</v>
      </c>
      <c r="E42" s="157">
        <v>6257.8729999999996</v>
      </c>
      <c r="F42" s="14">
        <v>375347.22253999999</v>
      </c>
      <c r="G42" s="157">
        <v>530809.72753999999</v>
      </c>
      <c r="H42" s="16">
        <v>0.70712197434572277</v>
      </c>
      <c r="I42" s="9">
        <v>9.7200000000000006</v>
      </c>
      <c r="J42" s="9">
        <v>0.79</v>
      </c>
      <c r="K42" s="6">
        <v>0.162054018006002</v>
      </c>
      <c r="L42" s="159">
        <v>0.15805268422807603</v>
      </c>
      <c r="M42" s="6">
        <v>1.1296577306E-2</v>
      </c>
      <c r="N42" s="6">
        <v>-5.5840558665999997E-2</v>
      </c>
      <c r="O42" s="6">
        <v>9.3918196071000007E-2</v>
      </c>
      <c r="R42" s="38">
        <v>0.93147405115778859</v>
      </c>
      <c r="S42" s="39">
        <v>0.14151281989548614</v>
      </c>
      <c r="T42" s="37">
        <v>34</v>
      </c>
      <c r="U42" s="39" t="s">
        <v>58</v>
      </c>
      <c r="V42" s="38">
        <v>0.70712197434572277</v>
      </c>
      <c r="W42" s="37">
        <v>34</v>
      </c>
      <c r="X42" s="99" t="s">
        <v>15</v>
      </c>
      <c r="Y42" s="99">
        <v>0.123943661971831</v>
      </c>
      <c r="Z42" s="37">
        <v>34</v>
      </c>
      <c r="AA42" s="99" t="s">
        <v>66</v>
      </c>
      <c r="AB42" s="38">
        <v>0.74128908979150465</v>
      </c>
      <c r="AC42" s="99">
        <v>0.25831062670299726</v>
      </c>
    </row>
    <row r="43" spans="1:50" s="7" customFormat="1" ht="16.2" customHeight="1" x14ac:dyDescent="0.3">
      <c r="A43" s="126">
        <v>34</v>
      </c>
      <c r="B43" s="126">
        <v>31</v>
      </c>
      <c r="C43" s="126">
        <v>1</v>
      </c>
      <c r="D43" s="127" t="s">
        <v>66</v>
      </c>
      <c r="E43" s="158">
        <v>3252.384</v>
      </c>
      <c r="F43" s="15">
        <v>238724.98560000001</v>
      </c>
      <c r="G43" s="158">
        <v>322040.33337000001</v>
      </c>
      <c r="H43" s="17">
        <v>0.74128908979150465</v>
      </c>
      <c r="I43" s="10">
        <v>13.78</v>
      </c>
      <c r="J43" s="10">
        <v>1.58</v>
      </c>
      <c r="K43" s="8">
        <v>0.18773841961852858</v>
      </c>
      <c r="L43" s="160">
        <v>0.25831062670299726</v>
      </c>
      <c r="M43" s="8">
        <v>-1.3970983343000001E-2</v>
      </c>
      <c r="N43" s="8">
        <v>2.1219714066000001E-2</v>
      </c>
      <c r="O43" s="8">
        <v>0.10184601363000001</v>
      </c>
      <c r="P43" s="200"/>
      <c r="Q43" s="200"/>
      <c r="R43" s="142">
        <v>0.93147405115778859</v>
      </c>
      <c r="S43" s="143">
        <v>0.14151281989548614</v>
      </c>
      <c r="T43" s="37">
        <v>35</v>
      </c>
      <c r="U43" s="143" t="s">
        <v>238</v>
      </c>
      <c r="V43" s="142">
        <v>0.20253495917614753</v>
      </c>
      <c r="W43" s="37">
        <v>35</v>
      </c>
      <c r="X43" s="176" t="s">
        <v>34</v>
      </c>
      <c r="Y43" s="176">
        <v>0.12276545336723566</v>
      </c>
      <c r="Z43" s="37">
        <v>35</v>
      </c>
      <c r="AA43" s="99" t="s">
        <v>238</v>
      </c>
      <c r="AB43" s="38">
        <v>0.20253495917614753</v>
      </c>
      <c r="AC43" s="99">
        <v>0.18798955613577023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</row>
    <row r="44" spans="1:50" ht="16.2" customHeight="1" x14ac:dyDescent="0.3">
      <c r="A44" s="37">
        <v>35</v>
      </c>
      <c r="B44" s="37">
        <v>35</v>
      </c>
      <c r="C44" s="37">
        <v>4</v>
      </c>
      <c r="D44" s="140" t="s">
        <v>238</v>
      </c>
      <c r="E44" s="157">
        <v>11733.895</v>
      </c>
      <c r="F44" s="14">
        <v>224704.08924999999</v>
      </c>
      <c r="G44" s="157">
        <v>1109458.2889</v>
      </c>
      <c r="H44" s="16">
        <v>0.20253495917614753</v>
      </c>
      <c r="I44" s="9">
        <v>4.1900000000000004</v>
      </c>
      <c r="J44" s="9">
        <v>0.3</v>
      </c>
      <c r="K44" s="6">
        <v>0.21879895561357707</v>
      </c>
      <c r="L44" s="159">
        <v>0.18798955613577023</v>
      </c>
      <c r="M44" s="6">
        <v>-4.6314741036999993E-2</v>
      </c>
      <c r="N44" s="6">
        <v>-0.45935303844000003</v>
      </c>
      <c r="O44" s="6">
        <v>-0.43851543786000002</v>
      </c>
      <c r="R44" s="38">
        <v>0.93147405115778859</v>
      </c>
      <c r="S44" s="39">
        <v>0.14151281989548614</v>
      </c>
      <c r="T44" s="37">
        <v>36</v>
      </c>
      <c r="U44" s="39" t="s">
        <v>387</v>
      </c>
      <c r="V44" s="38">
        <v>0.15778354912060052</v>
      </c>
      <c r="W44" s="37">
        <v>36</v>
      </c>
      <c r="X44" s="99" t="s">
        <v>387</v>
      </c>
      <c r="Y44" s="99">
        <v>0</v>
      </c>
      <c r="Z44" s="37">
        <v>36</v>
      </c>
      <c r="AA44" s="99" t="s">
        <v>387</v>
      </c>
      <c r="AB44" s="38">
        <v>0.15778354912060052</v>
      </c>
      <c r="AC44" s="99">
        <v>0</v>
      </c>
    </row>
    <row r="45" spans="1:50" x14ac:dyDescent="0.3">
      <c r="D45" s="18"/>
      <c r="E45" s="19"/>
      <c r="F45" s="152"/>
      <c r="G45" s="172"/>
      <c r="H45" s="20"/>
      <c r="I45" s="18"/>
      <c r="J45" s="21"/>
      <c r="K45" s="22"/>
      <c r="L45" s="173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1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2" customFormat="1" ht="14.4" x14ac:dyDescent="0.3">
      <c r="A1" s="28"/>
      <c r="B1" s="28"/>
      <c r="C1" s="28"/>
      <c r="D1" s="24"/>
      <c r="E1" s="24"/>
      <c r="F1" s="132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2" customFormat="1" ht="14.4" x14ac:dyDescent="0.3">
      <c r="A2" s="28"/>
      <c r="B2" s="28"/>
      <c r="C2" s="28"/>
      <c r="D2" s="24"/>
      <c r="E2" s="24"/>
      <c r="F2" s="132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2" customFormat="1" ht="14.4" x14ac:dyDescent="0.3">
      <c r="A3" s="28"/>
      <c r="B3" s="28"/>
      <c r="C3" s="28"/>
      <c r="D3" s="24"/>
      <c r="E3" s="24"/>
      <c r="F3" s="132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3" customFormat="1" ht="14.4" x14ac:dyDescent="0.3">
      <c r="A4" s="28"/>
      <c r="B4" s="28"/>
      <c r="C4" s="28"/>
      <c r="E4" s="29" t="s">
        <v>642</v>
      </c>
      <c r="F4" s="62" t="s">
        <v>276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0"/>
      <c r="B6" s="110"/>
      <c r="C6" s="110"/>
      <c r="D6" s="206" t="s">
        <v>1</v>
      </c>
      <c r="E6" s="206"/>
      <c r="F6" s="206"/>
      <c r="G6" s="185"/>
      <c r="H6" s="206" t="s">
        <v>299</v>
      </c>
      <c r="I6" s="208"/>
      <c r="J6" s="206" t="s">
        <v>7</v>
      </c>
      <c r="K6" s="206"/>
      <c r="L6" s="206"/>
      <c r="M6" s="206"/>
      <c r="N6" s="208"/>
      <c r="O6" s="206" t="s">
        <v>212</v>
      </c>
      <c r="P6" s="206"/>
      <c r="Q6" s="206"/>
      <c r="R6" s="131"/>
      <c r="S6" s="131"/>
      <c r="T6" s="110"/>
      <c r="U6" s="110"/>
      <c r="V6" s="110"/>
      <c r="W6" s="110"/>
      <c r="X6" s="110"/>
      <c r="Y6" s="110"/>
      <c r="Z6" s="110"/>
      <c r="AA6" s="110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</row>
    <row r="7" spans="1:85" s="5" customFormat="1" ht="18.600000000000001" customHeight="1" x14ac:dyDescent="0.3">
      <c r="A7" s="100"/>
      <c r="B7" s="100"/>
      <c r="C7" s="100"/>
      <c r="D7" s="18" t="s">
        <v>148</v>
      </c>
      <c r="E7" s="186" t="s">
        <v>614</v>
      </c>
      <c r="F7" s="136" t="s">
        <v>207</v>
      </c>
      <c r="G7" s="175" t="s">
        <v>207</v>
      </c>
      <c r="H7" s="136" t="s">
        <v>207</v>
      </c>
      <c r="I7" s="166" t="s">
        <v>207</v>
      </c>
      <c r="J7" s="137">
        <v>0.84836699046845621</v>
      </c>
      <c r="K7" s="138">
        <v>9.1480208333333337</v>
      </c>
      <c r="L7" s="138">
        <v>0.95192916666666683</v>
      </c>
      <c r="M7" s="139">
        <v>0.11728263110563894</v>
      </c>
      <c r="N7" s="174">
        <v>0.14128355851139779</v>
      </c>
      <c r="O7" s="139">
        <v>5.4680423968500001E-3</v>
      </c>
      <c r="P7" s="139">
        <v>-0.10027057025306747</v>
      </c>
      <c r="Q7" s="139">
        <v>-7.0241722981666628E-3</v>
      </c>
      <c r="R7" s="187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146</v>
      </c>
      <c r="G8" s="167" t="s">
        <v>247</v>
      </c>
      <c r="H8" s="63" t="s">
        <v>10</v>
      </c>
      <c r="I8" s="167" t="s">
        <v>246</v>
      </c>
      <c r="J8" s="63" t="s">
        <v>6</v>
      </c>
      <c r="K8" s="63" t="s">
        <v>248</v>
      </c>
      <c r="L8" s="63" t="s">
        <v>249</v>
      </c>
      <c r="M8" s="63" t="s">
        <v>250</v>
      </c>
      <c r="N8" s="167" t="s">
        <v>251</v>
      </c>
      <c r="O8" s="63" t="s">
        <v>213</v>
      </c>
      <c r="P8" s="63" t="s">
        <v>214</v>
      </c>
      <c r="Q8" s="63" t="s">
        <v>215</v>
      </c>
      <c r="R8" s="188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</row>
    <row r="9" spans="1:85" ht="16.8" customHeight="1" x14ac:dyDescent="0.3">
      <c r="A9" s="37">
        <v>2</v>
      </c>
      <c r="B9" s="37">
        <v>3</v>
      </c>
      <c r="E9" s="127" t="s">
        <v>54</v>
      </c>
      <c r="F9" s="66" t="s">
        <v>155</v>
      </c>
      <c r="G9" s="158">
        <v>62430.701999999997</v>
      </c>
      <c r="H9" s="15">
        <v>5682442.4960000003</v>
      </c>
      <c r="I9" s="158">
        <v>5977791.8772</v>
      </c>
      <c r="J9" s="17">
        <v>0.95059222748679206</v>
      </c>
      <c r="K9" s="10">
        <v>11.8</v>
      </c>
      <c r="L9" s="10">
        <v>1.5</v>
      </c>
      <c r="M9" s="8">
        <v>0.1296418369598227</v>
      </c>
      <c r="N9" s="160">
        <v>0.19775873434549224</v>
      </c>
      <c r="O9" s="8">
        <v>7.9734219270999988E-3</v>
      </c>
      <c r="P9" s="8">
        <v>3.5668490472999998E-3</v>
      </c>
      <c r="Q9" s="8">
        <v>3.0484305441999999E-2</v>
      </c>
      <c r="R9" s="147"/>
      <c r="S9" s="191"/>
      <c r="T9" s="148">
        <v>0.84836699046845621</v>
      </c>
      <c r="U9" s="149">
        <v>0.14128355851139779</v>
      </c>
      <c r="V9" s="146">
        <v>1</v>
      </c>
      <c r="W9" s="149" t="s">
        <v>25</v>
      </c>
      <c r="X9" s="148">
        <v>0.9772885455619359</v>
      </c>
      <c r="Y9" s="146">
        <v>1</v>
      </c>
      <c r="Z9" s="180" t="s">
        <v>73</v>
      </c>
      <c r="AA9" s="180">
        <v>0.25260453831882407</v>
      </c>
      <c r="AB9" s="191"/>
      <c r="AC9" s="146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</row>
    <row r="10" spans="1:85" ht="16.8" customHeight="1" x14ac:dyDescent="0.3">
      <c r="A10" s="37">
        <v>4</v>
      </c>
      <c r="B10" s="37">
        <v>1</v>
      </c>
      <c r="E10" s="128" t="s">
        <v>73</v>
      </c>
      <c r="F10" s="119" t="s">
        <v>254</v>
      </c>
      <c r="G10" s="165">
        <v>2888.0940000000001</v>
      </c>
      <c r="H10" s="122">
        <v>404737.49316000001</v>
      </c>
      <c r="I10" s="165">
        <v>429908.29022999998</v>
      </c>
      <c r="J10" s="124">
        <v>0.94145077533505195</v>
      </c>
      <c r="K10" s="125">
        <v>17.190000000000001</v>
      </c>
      <c r="L10" s="125">
        <v>2.95</v>
      </c>
      <c r="M10" s="123">
        <v>0.12266305123447982</v>
      </c>
      <c r="N10" s="170">
        <v>0.25260453831882407</v>
      </c>
      <c r="O10" s="6">
        <v>2.2546515869E-2</v>
      </c>
      <c r="P10" s="6">
        <v>-1.8308274320999999E-4</v>
      </c>
      <c r="Q10" s="6">
        <v>0.10191385264000001</v>
      </c>
      <c r="R10" s="147"/>
      <c r="S10" s="191"/>
      <c r="T10" s="148">
        <v>0.84836699046845621</v>
      </c>
      <c r="U10" s="149">
        <v>0.14128355851139779</v>
      </c>
      <c r="V10" s="146">
        <v>2</v>
      </c>
      <c r="W10" s="149" t="s">
        <v>54</v>
      </c>
      <c r="X10" s="148">
        <v>0.95059222748679206</v>
      </c>
      <c r="Y10" s="146">
        <v>2</v>
      </c>
      <c r="Z10" s="180" t="s">
        <v>61</v>
      </c>
      <c r="AA10" s="180">
        <v>0.2153846153846154</v>
      </c>
      <c r="AB10" s="191"/>
      <c r="AC10" s="146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</row>
    <row r="11" spans="1:85" s="7" customFormat="1" ht="16.8" customHeight="1" x14ac:dyDescent="0.3">
      <c r="A11" s="126">
        <v>5</v>
      </c>
      <c r="B11" s="126">
        <v>10</v>
      </c>
      <c r="C11" s="126"/>
      <c r="E11" s="127" t="s">
        <v>52</v>
      </c>
      <c r="F11" s="66" t="s">
        <v>155</v>
      </c>
      <c r="G11" s="158">
        <v>164492.25099999999</v>
      </c>
      <c r="H11" s="15">
        <v>1643277.5874999999</v>
      </c>
      <c r="I11" s="158">
        <v>1773434.3840999999</v>
      </c>
      <c r="J11" s="17">
        <v>0.92660749235103324</v>
      </c>
      <c r="K11" s="10">
        <v>1.00315</v>
      </c>
      <c r="L11" s="10">
        <v>8.3549999999999999E-2</v>
      </c>
      <c r="M11" s="8">
        <v>0.10041541541480435</v>
      </c>
      <c r="N11" s="160">
        <v>0.10036036035974961</v>
      </c>
      <c r="O11" s="8">
        <v>1.43390626E-3</v>
      </c>
      <c r="P11" s="8">
        <v>-1.7610992589E-2</v>
      </c>
      <c r="Q11" s="8">
        <v>0.10308491805999999</v>
      </c>
      <c r="R11" s="147"/>
      <c r="S11" s="191"/>
      <c r="T11" s="148">
        <v>0.84836699046845621</v>
      </c>
      <c r="U11" s="149">
        <v>0.14128355851139779</v>
      </c>
      <c r="V11" s="146">
        <v>3</v>
      </c>
      <c r="W11" s="149" t="s">
        <v>14</v>
      </c>
      <c r="X11" s="148">
        <v>0.94902931733752161</v>
      </c>
      <c r="Y11" s="146">
        <v>3</v>
      </c>
      <c r="Z11" s="180" t="s">
        <v>54</v>
      </c>
      <c r="AA11" s="180">
        <v>0.19775873434549224</v>
      </c>
      <c r="AB11" s="191"/>
      <c r="AC11" s="146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</row>
    <row r="12" spans="1:85" ht="16.8" customHeight="1" x14ac:dyDescent="0.3">
      <c r="A12" s="37">
        <v>1</v>
      </c>
      <c r="B12" s="37">
        <v>12</v>
      </c>
      <c r="E12" s="128" t="s">
        <v>25</v>
      </c>
      <c r="F12" s="119" t="s">
        <v>155</v>
      </c>
      <c r="G12" s="165">
        <v>23238.024000000001</v>
      </c>
      <c r="H12" s="122">
        <v>2918695.8144</v>
      </c>
      <c r="I12" s="165">
        <v>2986524.1209</v>
      </c>
      <c r="J12" s="124">
        <v>0.9772885455619359</v>
      </c>
      <c r="K12" s="125">
        <v>11.9</v>
      </c>
      <c r="L12" s="125">
        <v>0.95</v>
      </c>
      <c r="M12" s="123">
        <v>9.4745222929936312E-2</v>
      </c>
      <c r="N12" s="170">
        <v>9.0764331210191077E-2</v>
      </c>
      <c r="O12" s="123">
        <v>-3.7842806802999999E-2</v>
      </c>
      <c r="P12" s="123">
        <v>5.3473535911999999E-2</v>
      </c>
      <c r="Q12" s="123">
        <v>0.11026055186</v>
      </c>
      <c r="R12" s="147"/>
      <c r="S12" s="191"/>
      <c r="T12" s="148">
        <v>0.84836699046845621</v>
      </c>
      <c r="U12" s="149">
        <v>0.14128355851139779</v>
      </c>
      <c r="V12" s="146">
        <v>4</v>
      </c>
      <c r="W12" s="149" t="s">
        <v>73</v>
      </c>
      <c r="X12" s="148">
        <v>0.94145077533505195</v>
      </c>
      <c r="Y12" s="146">
        <v>4</v>
      </c>
      <c r="Z12" s="180" t="s">
        <v>42</v>
      </c>
      <c r="AA12" s="180">
        <v>0.17132659131419201</v>
      </c>
      <c r="AB12" s="191"/>
      <c r="AC12" s="146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</row>
    <row r="13" spans="1:85" s="7" customFormat="1" ht="16.8" customHeight="1" x14ac:dyDescent="0.3">
      <c r="A13" s="126">
        <v>6</v>
      </c>
      <c r="B13" s="126">
        <v>5</v>
      </c>
      <c r="C13" s="126"/>
      <c r="E13" s="127" t="s">
        <v>439</v>
      </c>
      <c r="F13" s="66" t="s">
        <v>253</v>
      </c>
      <c r="G13" s="158">
        <v>15919.69</v>
      </c>
      <c r="H13" s="15">
        <v>1455696.4535999999</v>
      </c>
      <c r="I13" s="158">
        <v>1600433.8402</v>
      </c>
      <c r="J13" s="17">
        <v>0.90956365520119664</v>
      </c>
      <c r="K13" s="10">
        <v>12.6</v>
      </c>
      <c r="L13" s="10">
        <v>1.05</v>
      </c>
      <c r="M13" s="8">
        <v>0.13779527559055119</v>
      </c>
      <c r="N13" s="160">
        <v>0.13779527559055121</v>
      </c>
      <c r="O13" s="8">
        <v>4.2833607913000003E-3</v>
      </c>
      <c r="P13" s="8">
        <v>-1.8796045304E-2</v>
      </c>
      <c r="Q13" s="8">
        <v>0.12158825082999999</v>
      </c>
      <c r="R13" s="147"/>
      <c r="S13" s="191"/>
      <c r="T13" s="148">
        <v>0.84836699046845621</v>
      </c>
      <c r="U13" s="149">
        <v>0.14128355851139779</v>
      </c>
      <c r="V13" s="146">
        <v>5</v>
      </c>
      <c r="W13" s="149" t="s">
        <v>52</v>
      </c>
      <c r="X13" s="148">
        <v>0.92660749235103324</v>
      </c>
      <c r="Y13" s="146">
        <v>5</v>
      </c>
      <c r="Z13" s="180" t="s">
        <v>439</v>
      </c>
      <c r="AA13" s="180">
        <v>0.13779527559055121</v>
      </c>
      <c r="AB13" s="191"/>
      <c r="AC13" s="146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</row>
    <row r="14" spans="1:85" ht="16.8" customHeight="1" x14ac:dyDescent="0.3">
      <c r="A14" s="37">
        <v>3</v>
      </c>
      <c r="B14" s="37">
        <v>8</v>
      </c>
      <c r="E14" s="128" t="s">
        <v>14</v>
      </c>
      <c r="F14" s="119" t="s">
        <v>155</v>
      </c>
      <c r="G14" s="165">
        <v>28204.046999999999</v>
      </c>
      <c r="H14" s="122">
        <v>4376704.0135000004</v>
      </c>
      <c r="I14" s="165">
        <v>4611769.0291999998</v>
      </c>
      <c r="J14" s="124">
        <v>0.94902931733752161</v>
      </c>
      <c r="K14" s="125">
        <v>12.91</v>
      </c>
      <c r="L14" s="125">
        <v>1.38</v>
      </c>
      <c r="M14" s="123">
        <v>8.3193710528947085E-2</v>
      </c>
      <c r="N14" s="170">
        <v>0.10671478283186396</v>
      </c>
      <c r="O14" s="123">
        <v>1.8041068029999999E-2</v>
      </c>
      <c r="P14" s="123">
        <v>5.9626540075000005E-2</v>
      </c>
      <c r="Q14" s="123">
        <v>0.17492429289</v>
      </c>
      <c r="R14" s="147"/>
      <c r="S14" s="191"/>
      <c r="T14" s="148">
        <v>0.84836699046845621</v>
      </c>
      <c r="U14" s="149">
        <v>0.14128355851139779</v>
      </c>
      <c r="V14" s="146">
        <v>6</v>
      </c>
      <c r="W14" s="149" t="s">
        <v>439</v>
      </c>
      <c r="X14" s="148">
        <v>0.90956365520119664</v>
      </c>
      <c r="Y14" s="146">
        <v>6</v>
      </c>
      <c r="Z14" s="180" t="s">
        <v>33</v>
      </c>
      <c r="AA14" s="180">
        <v>0.12094064949526118</v>
      </c>
      <c r="AB14" s="191"/>
      <c r="AC14" s="146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</row>
    <row r="15" spans="1:85" s="7" customFormat="1" ht="16.8" customHeight="1" x14ac:dyDescent="0.3">
      <c r="A15" s="126">
        <v>10</v>
      </c>
      <c r="B15" s="126">
        <v>2</v>
      </c>
      <c r="C15" s="126"/>
      <c r="E15" s="127" t="s">
        <v>61</v>
      </c>
      <c r="F15" s="66" t="s">
        <v>245</v>
      </c>
      <c r="G15" s="158">
        <v>6800</v>
      </c>
      <c r="H15" s="15">
        <v>344760</v>
      </c>
      <c r="I15" s="158">
        <v>665382.54038000002</v>
      </c>
      <c r="J15" s="17">
        <v>0.51813803200052044</v>
      </c>
      <c r="K15" s="10">
        <v>12.29</v>
      </c>
      <c r="L15" s="10">
        <v>0.91</v>
      </c>
      <c r="M15" s="8">
        <v>0.24240631163708087</v>
      </c>
      <c r="N15" s="160">
        <v>0.2153846153846154</v>
      </c>
      <c r="O15" s="8">
        <v>-5.6873896838000003E-3</v>
      </c>
      <c r="P15" s="8">
        <v>-0.26780691531</v>
      </c>
      <c r="Q15" s="8">
        <v>-0.25038468418999998</v>
      </c>
      <c r="R15" s="147"/>
      <c r="S15" s="191"/>
      <c r="T15" s="148">
        <v>0.84836699046845621</v>
      </c>
      <c r="U15" s="149">
        <v>0.14128355851139779</v>
      </c>
      <c r="V15" s="146">
        <v>7</v>
      </c>
      <c r="W15" s="149" t="s">
        <v>33</v>
      </c>
      <c r="X15" s="148">
        <v>0.83682362156806611</v>
      </c>
      <c r="Y15" s="146">
        <v>7</v>
      </c>
      <c r="Z15" s="180" t="s">
        <v>68</v>
      </c>
      <c r="AA15" s="180">
        <v>0.11017964071856287</v>
      </c>
      <c r="AB15" s="191"/>
      <c r="AC15" s="146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</row>
    <row r="16" spans="1:85" ht="16.8" customHeight="1" x14ac:dyDescent="0.3">
      <c r="A16" s="37">
        <v>7</v>
      </c>
      <c r="B16" s="37">
        <v>6</v>
      </c>
      <c r="E16" s="128" t="s">
        <v>33</v>
      </c>
      <c r="F16" s="119" t="s">
        <v>253</v>
      </c>
      <c r="G16" s="165">
        <v>165268.14300000001</v>
      </c>
      <c r="H16" s="122">
        <v>1475844.517</v>
      </c>
      <c r="I16" s="165">
        <v>1763626.7416000001</v>
      </c>
      <c r="J16" s="124">
        <v>0.83682362156806611</v>
      </c>
      <c r="K16" s="125">
        <v>1.08</v>
      </c>
      <c r="L16" s="125">
        <v>0.09</v>
      </c>
      <c r="M16" s="123">
        <v>0.12094064949526118</v>
      </c>
      <c r="N16" s="170">
        <v>0.12094064949526118</v>
      </c>
      <c r="O16" s="6">
        <v>-9.9778270524000009E-3</v>
      </c>
      <c r="P16" s="6">
        <v>-8.1572471046999995E-2</v>
      </c>
      <c r="Q16" s="6">
        <v>0.19267382891000001</v>
      </c>
      <c r="R16" s="147"/>
      <c r="S16" s="191"/>
      <c r="T16" s="148">
        <v>0.84836699046845621</v>
      </c>
      <c r="U16" s="149">
        <v>0.14128355851139779</v>
      </c>
      <c r="V16" s="146">
        <v>8</v>
      </c>
      <c r="W16" s="149" t="s">
        <v>68</v>
      </c>
      <c r="X16" s="148">
        <v>0.59999579132914638</v>
      </c>
      <c r="Y16" s="146">
        <v>8</v>
      </c>
      <c r="Z16" s="180" t="s">
        <v>14</v>
      </c>
      <c r="AA16" s="180">
        <v>0.10671478283186396</v>
      </c>
      <c r="AB16" s="191"/>
      <c r="AC16" s="146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</row>
    <row r="17" spans="1:85" s="7" customFormat="1" ht="16.8" customHeight="1" x14ac:dyDescent="0.3">
      <c r="A17" s="126">
        <v>11</v>
      </c>
      <c r="B17" s="126">
        <v>4</v>
      </c>
      <c r="C17" s="126"/>
      <c r="E17" s="127" t="s">
        <v>42</v>
      </c>
      <c r="F17" s="66" t="s">
        <v>155</v>
      </c>
      <c r="G17" s="158">
        <v>23567.968364</v>
      </c>
      <c r="H17" s="15">
        <v>1188532.6446</v>
      </c>
      <c r="I17" s="158">
        <v>2546117.9679999999</v>
      </c>
      <c r="J17" s="17">
        <v>0.46680187624362268</v>
      </c>
      <c r="K17" s="10">
        <v>10.31</v>
      </c>
      <c r="L17" s="10">
        <v>0.72</v>
      </c>
      <c r="M17" s="8">
        <v>0.20444180051496755</v>
      </c>
      <c r="N17" s="160">
        <v>0.17132659131419201</v>
      </c>
      <c r="O17" s="8">
        <v>-4.0525114155999999E-2</v>
      </c>
      <c r="P17" s="8">
        <v>-0.41522724607999995</v>
      </c>
      <c r="Q17" s="8">
        <v>-0.29981788032000001</v>
      </c>
      <c r="R17" s="147"/>
      <c r="S17" s="191"/>
      <c r="T17" s="148">
        <v>0.84836699046845621</v>
      </c>
      <c r="U17" s="149">
        <v>0.14128355851139779</v>
      </c>
      <c r="V17" s="146">
        <v>9</v>
      </c>
      <c r="W17" s="149" t="s">
        <v>43</v>
      </c>
      <c r="X17" s="148">
        <v>0.57175201584991997</v>
      </c>
      <c r="Y17" s="146">
        <v>9</v>
      </c>
      <c r="Z17" s="180" t="s">
        <v>43</v>
      </c>
      <c r="AA17" s="180">
        <v>0.10617120106112971</v>
      </c>
      <c r="AB17" s="191"/>
      <c r="AC17" s="146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</row>
    <row r="18" spans="1:85" ht="16.8" customHeight="1" x14ac:dyDescent="0.3">
      <c r="A18" s="37">
        <v>9</v>
      </c>
      <c r="B18" s="37">
        <v>9</v>
      </c>
      <c r="E18" s="128" t="s">
        <v>43</v>
      </c>
      <c r="F18" s="119" t="s">
        <v>155</v>
      </c>
      <c r="G18" s="165">
        <v>12179.186938000001</v>
      </c>
      <c r="H18" s="122">
        <v>550621.04147000005</v>
      </c>
      <c r="I18" s="165">
        <v>963041.71424999996</v>
      </c>
      <c r="J18" s="124">
        <v>0.57175201584991997</v>
      </c>
      <c r="K18" s="125">
        <v>4.8</v>
      </c>
      <c r="L18" s="125">
        <v>0.4</v>
      </c>
      <c r="M18" s="123">
        <v>0.10617120106112969</v>
      </c>
      <c r="N18" s="170">
        <v>0.10617120106112971</v>
      </c>
      <c r="O18" s="123">
        <v>-4.2225301217000001E-2</v>
      </c>
      <c r="P18" s="123">
        <v>-0.14578758455999999</v>
      </c>
      <c r="Q18" s="123">
        <v>-1.062953979E-2</v>
      </c>
      <c r="R18" s="147"/>
      <c r="S18" s="191"/>
      <c r="T18" s="148">
        <v>0.84836699046845621</v>
      </c>
      <c r="U18" s="149">
        <v>0.14128355851139779</v>
      </c>
      <c r="V18" s="146">
        <v>10</v>
      </c>
      <c r="W18" s="149" t="s">
        <v>61</v>
      </c>
      <c r="X18" s="148">
        <v>0.51813803200052044</v>
      </c>
      <c r="Y18" s="146">
        <v>10</v>
      </c>
      <c r="Z18" s="180" t="s">
        <v>52</v>
      </c>
      <c r="AA18" s="180">
        <v>0.10036036035974961</v>
      </c>
      <c r="AB18" s="191"/>
      <c r="AC18" s="146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</row>
    <row r="19" spans="1:85" s="7" customFormat="1" ht="16.8" customHeight="1" x14ac:dyDescent="0.3">
      <c r="A19" s="126">
        <v>8</v>
      </c>
      <c r="B19" s="126">
        <v>7</v>
      </c>
      <c r="C19" s="126"/>
      <c r="E19" s="127" t="s">
        <v>68</v>
      </c>
      <c r="F19" s="66" t="s">
        <v>155</v>
      </c>
      <c r="G19" s="158">
        <v>1380.67</v>
      </c>
      <c r="H19" s="15">
        <v>207514.701</v>
      </c>
      <c r="I19" s="158">
        <v>345860.26101999998</v>
      </c>
      <c r="J19" s="17">
        <v>0.59999579132914638</v>
      </c>
      <c r="K19" s="10">
        <v>13.8</v>
      </c>
      <c r="L19" s="10">
        <v>1.38</v>
      </c>
      <c r="M19" s="8">
        <v>9.1816367265469073E-2</v>
      </c>
      <c r="N19" s="160">
        <v>0.11017964071856287</v>
      </c>
      <c r="O19" s="8">
        <v>-2.3487741212999999E-2</v>
      </c>
      <c r="P19" s="8">
        <v>-3.9726761379000001E-3</v>
      </c>
      <c r="Q19" s="8">
        <v>0.26418322573000003</v>
      </c>
      <c r="R19" s="147"/>
      <c r="S19" s="191"/>
      <c r="T19" s="148">
        <v>0.84836699046845621</v>
      </c>
      <c r="U19" s="149">
        <v>0.14128355851139779</v>
      </c>
      <c r="V19" s="146">
        <v>11</v>
      </c>
      <c r="W19" s="149" t="s">
        <v>42</v>
      </c>
      <c r="X19" s="148">
        <v>0.46680187624362268</v>
      </c>
      <c r="Y19" s="146">
        <v>11</v>
      </c>
      <c r="Z19" s="180" t="s">
        <v>223</v>
      </c>
      <c r="AA19" s="180">
        <v>9.3658536585365854E-2</v>
      </c>
      <c r="AB19" s="191"/>
      <c r="AC19" s="146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</row>
    <row r="20" spans="1:85" s="7" customFormat="1" ht="16.8" customHeight="1" x14ac:dyDescent="0.3">
      <c r="A20" s="126">
        <v>12</v>
      </c>
      <c r="B20" s="126">
        <v>11</v>
      </c>
      <c r="C20" s="126"/>
      <c r="E20" s="128" t="s">
        <v>223</v>
      </c>
      <c r="F20" s="119" t="s">
        <v>155</v>
      </c>
      <c r="G20" s="165">
        <v>5841.9336999999996</v>
      </c>
      <c r="H20" s="122">
        <v>7185.5784510000003</v>
      </c>
      <c r="I20" s="165">
        <v>212583.17434</v>
      </c>
      <c r="J20" s="124">
        <v>3.3801256723674532E-2</v>
      </c>
      <c r="K20" s="125">
        <v>9.3100000000000002E-2</v>
      </c>
      <c r="L20" s="125">
        <v>9.5999999999999992E-3</v>
      </c>
      <c r="M20" s="123">
        <v>7.5691056910569099E-2</v>
      </c>
      <c r="N20" s="170">
        <v>9.3658536585365854E-2</v>
      </c>
      <c r="O20" s="123">
        <v>0.17108441600999999</v>
      </c>
      <c r="P20" s="123">
        <v>-0.36895675429999997</v>
      </c>
      <c r="Q20" s="123">
        <v>-0.62257118964000002</v>
      </c>
      <c r="R20" s="147"/>
      <c r="S20" s="191"/>
      <c r="T20" s="148"/>
      <c r="U20" s="149"/>
      <c r="V20" s="146"/>
      <c r="W20" s="149"/>
      <c r="X20" s="148"/>
      <c r="Y20" s="146"/>
      <c r="Z20" s="180"/>
      <c r="AA20" s="180"/>
      <c r="AB20" s="191"/>
      <c r="AC20" s="146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</row>
    <row r="21" spans="1:85" hidden="1" x14ac:dyDescent="0.3">
      <c r="G21" s="157"/>
      <c r="H21" s="14"/>
      <c r="I21" s="157"/>
      <c r="J21" s="16"/>
      <c r="K21" s="9"/>
      <c r="L21" s="9"/>
      <c r="M21" s="6"/>
      <c r="N21" s="159"/>
      <c r="O21" s="6"/>
      <c r="P21" s="6"/>
      <c r="Q21" s="6"/>
      <c r="R21" s="171"/>
      <c r="S21" s="192"/>
      <c r="T21" s="149"/>
      <c r="U21" s="146"/>
      <c r="V21" s="146"/>
      <c r="W21" s="146"/>
      <c r="X21" s="146"/>
      <c r="Y21" s="146"/>
      <c r="Z21" s="146"/>
      <c r="AA21" s="180" t="e">
        <v>#N/A</v>
      </c>
      <c r="AB21" s="191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</row>
    <row r="22" spans="1:85" hidden="1" x14ac:dyDescent="0.3">
      <c r="D22" s="7"/>
      <c r="E22" s="7"/>
      <c r="F22" s="66"/>
      <c r="G22" s="158"/>
      <c r="H22" s="15"/>
      <c r="I22" s="158"/>
      <c r="J22" s="17"/>
      <c r="K22" s="10"/>
      <c r="L22" s="10"/>
      <c r="M22" s="8"/>
      <c r="N22" s="160"/>
      <c r="O22" s="8"/>
      <c r="P22" s="8"/>
      <c r="Q22" s="8"/>
      <c r="R22" s="171"/>
      <c r="S22" s="192"/>
      <c r="T22" s="149"/>
      <c r="U22" s="146"/>
      <c r="V22" s="146"/>
      <c r="W22" s="146"/>
      <c r="X22" s="146"/>
      <c r="Y22" s="146"/>
      <c r="Z22" s="146"/>
      <c r="AA22" s="180" t="e">
        <v>#N/A</v>
      </c>
      <c r="AB22" s="191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</row>
    <row r="23" spans="1:85" hidden="1" x14ac:dyDescent="0.3">
      <c r="D23" s="7"/>
      <c r="E23" s="7"/>
      <c r="F23" s="66"/>
      <c r="G23" s="158"/>
      <c r="H23" s="15"/>
      <c r="I23" s="158"/>
      <c r="J23" s="17"/>
      <c r="K23" s="10"/>
      <c r="L23" s="10"/>
      <c r="M23" s="8"/>
      <c r="N23" s="160"/>
      <c r="O23" s="8"/>
      <c r="P23" s="8"/>
      <c r="Q23" s="8"/>
      <c r="R23" s="171"/>
      <c r="S23" s="192"/>
      <c r="T23" s="149"/>
      <c r="U23" s="146"/>
      <c r="V23" s="146"/>
      <c r="W23" s="146"/>
      <c r="X23" s="146"/>
      <c r="Y23" s="146"/>
      <c r="Z23" s="146"/>
      <c r="AA23" s="180" t="e">
        <v>#N/A</v>
      </c>
      <c r="AB23" s="191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</row>
    <row r="24" spans="1:85" hidden="1" x14ac:dyDescent="0.3">
      <c r="D24" s="7"/>
      <c r="E24" s="7"/>
      <c r="F24" s="66"/>
      <c r="G24" s="158"/>
      <c r="H24" s="15"/>
      <c r="I24" s="158"/>
      <c r="J24" s="17"/>
      <c r="K24" s="10"/>
      <c r="L24" s="10"/>
      <c r="M24" s="8"/>
      <c r="N24" s="160"/>
      <c r="O24" s="8"/>
      <c r="P24" s="8"/>
      <c r="Q24" s="8"/>
      <c r="R24" s="171"/>
      <c r="S24" s="192"/>
      <c r="T24" s="149"/>
      <c r="U24" s="146"/>
      <c r="V24" s="146"/>
      <c r="W24" s="146"/>
      <c r="X24" s="146"/>
      <c r="Y24" s="146"/>
      <c r="Z24" s="146"/>
      <c r="AA24" s="180" t="e">
        <v>#N/A</v>
      </c>
      <c r="AB24" s="191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</row>
    <row r="25" spans="1:85" hidden="1" x14ac:dyDescent="0.3">
      <c r="D25" s="7"/>
      <c r="E25" s="7"/>
      <c r="F25" s="66"/>
      <c r="G25" s="158"/>
      <c r="H25" s="15"/>
      <c r="I25" s="158"/>
      <c r="J25" s="17"/>
      <c r="K25" s="10"/>
      <c r="L25" s="10"/>
      <c r="M25" s="8"/>
      <c r="N25" s="160"/>
      <c r="O25" s="8"/>
      <c r="P25" s="8"/>
      <c r="Q25" s="8"/>
      <c r="R25" s="171"/>
      <c r="S25" s="192"/>
      <c r="T25" s="149"/>
      <c r="U25" s="146"/>
      <c r="V25" s="146"/>
      <c r="W25" s="146"/>
      <c r="X25" s="146"/>
      <c r="Y25" s="146"/>
      <c r="Z25" s="146"/>
      <c r="AA25" s="180" t="e">
        <v>#N/A</v>
      </c>
      <c r="AB25" s="191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</row>
    <row r="26" spans="1:85" hidden="1" x14ac:dyDescent="0.3">
      <c r="D26" s="7"/>
      <c r="E26" s="7"/>
      <c r="F26" s="66"/>
      <c r="G26" s="158"/>
      <c r="H26" s="15"/>
      <c r="I26" s="158"/>
      <c r="J26" s="17"/>
      <c r="K26" s="10"/>
      <c r="L26" s="10"/>
      <c r="M26" s="8"/>
      <c r="N26" s="160"/>
      <c r="O26" s="8"/>
      <c r="P26" s="8"/>
      <c r="Q26" s="8"/>
      <c r="R26" s="171"/>
      <c r="S26" s="192"/>
      <c r="T26" s="149"/>
      <c r="U26" s="146"/>
      <c r="V26" s="146"/>
      <c r="W26" s="146"/>
      <c r="X26" s="146"/>
      <c r="Y26" s="146"/>
      <c r="Z26" s="146"/>
      <c r="AA26" s="180" t="e">
        <v>#N/A</v>
      </c>
      <c r="AB26" s="191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</row>
    <row r="27" spans="1:85" hidden="1" x14ac:dyDescent="0.3">
      <c r="G27" s="157"/>
      <c r="H27" s="14"/>
      <c r="I27" s="157"/>
      <c r="J27" s="16"/>
      <c r="K27" s="9"/>
      <c r="L27" s="9"/>
      <c r="M27" s="6"/>
      <c r="N27" s="159"/>
      <c r="O27" s="6"/>
      <c r="P27" s="6"/>
      <c r="Q27" s="6"/>
      <c r="R27" s="171"/>
      <c r="S27" s="192"/>
      <c r="T27" s="149"/>
      <c r="U27" s="146"/>
      <c r="V27" s="146"/>
      <c r="W27" s="146"/>
      <c r="X27" s="146"/>
      <c r="Y27" s="146"/>
      <c r="Z27" s="146"/>
      <c r="AA27" s="180" t="e">
        <v>#N/A</v>
      </c>
      <c r="AB27" s="191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</row>
    <row r="28" spans="1:85" hidden="1" x14ac:dyDescent="0.3">
      <c r="D28" s="7"/>
      <c r="E28" s="7"/>
      <c r="F28" s="66"/>
      <c r="G28" s="158"/>
      <c r="H28" s="15"/>
      <c r="I28" s="158"/>
      <c r="J28" s="17"/>
      <c r="K28" s="10"/>
      <c r="L28" s="10"/>
      <c r="M28" s="8"/>
      <c r="N28" s="160"/>
      <c r="O28" s="8"/>
      <c r="P28" s="8"/>
      <c r="Q28" s="8"/>
      <c r="R28" s="171"/>
      <c r="S28" s="192"/>
      <c r="T28" s="149"/>
      <c r="U28" s="146"/>
      <c r="V28" s="146"/>
      <c r="W28" s="146"/>
      <c r="X28" s="146"/>
      <c r="Y28" s="146"/>
      <c r="Z28" s="146"/>
      <c r="AA28" s="180" t="e">
        <v>#N/A</v>
      </c>
      <c r="AB28" s="191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</row>
    <row r="29" spans="1:85" hidden="1" x14ac:dyDescent="0.3">
      <c r="G29" s="157"/>
      <c r="H29" s="14"/>
      <c r="I29" s="157"/>
      <c r="J29" s="16"/>
      <c r="K29" s="9"/>
      <c r="L29" s="9"/>
      <c r="M29" s="6"/>
      <c r="N29" s="159"/>
      <c r="O29" s="6"/>
      <c r="P29" s="6"/>
      <c r="Q29" s="6"/>
      <c r="R29" s="171"/>
      <c r="S29" s="192"/>
      <c r="T29" s="149"/>
      <c r="U29" s="146"/>
      <c r="V29" s="146"/>
      <c r="W29" s="146"/>
      <c r="X29" s="146"/>
      <c r="Y29" s="146"/>
      <c r="Z29" s="146"/>
      <c r="AA29" s="180" t="e">
        <v>#N/A</v>
      </c>
      <c r="AB29" s="191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</row>
    <row r="30" spans="1:85" hidden="1" x14ac:dyDescent="0.3">
      <c r="G30" s="157"/>
      <c r="H30" s="14"/>
      <c r="I30" s="157"/>
      <c r="J30" s="16"/>
      <c r="K30" s="9"/>
      <c r="L30" s="9"/>
      <c r="M30" s="6"/>
      <c r="N30" s="159"/>
      <c r="O30" s="6"/>
      <c r="P30" s="6"/>
      <c r="Q30" s="6"/>
      <c r="R30" s="171"/>
      <c r="S30" s="192"/>
      <c r="T30" s="149"/>
      <c r="U30" s="146"/>
      <c r="V30" s="146"/>
      <c r="W30" s="146"/>
      <c r="X30" s="146"/>
      <c r="Y30" s="146"/>
      <c r="Z30" s="146"/>
      <c r="AA30" s="180" t="e">
        <v>#N/A</v>
      </c>
      <c r="AB30" s="191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</row>
    <row r="31" spans="1:85" hidden="1" x14ac:dyDescent="0.3">
      <c r="G31" s="157"/>
      <c r="H31" s="14"/>
      <c r="I31" s="157"/>
      <c r="J31" s="16"/>
      <c r="K31" s="9"/>
      <c r="L31" s="9"/>
      <c r="M31" s="6"/>
      <c r="N31" s="159"/>
      <c r="O31" s="6"/>
      <c r="P31" s="6"/>
      <c r="Q31" s="6"/>
      <c r="R31" s="171"/>
      <c r="S31" s="192"/>
      <c r="T31" s="146"/>
      <c r="U31" s="146"/>
      <c r="V31" s="146"/>
      <c r="W31" s="146"/>
      <c r="X31" s="146"/>
      <c r="Y31" s="146"/>
      <c r="Z31" s="146"/>
      <c r="AA31" s="180" t="e">
        <v>#N/A</v>
      </c>
      <c r="AB31" s="191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</row>
    <row r="32" spans="1:85" hidden="1" x14ac:dyDescent="0.3">
      <c r="G32" s="157"/>
      <c r="H32" s="14"/>
      <c r="I32" s="157"/>
      <c r="J32" s="16"/>
      <c r="K32" s="9"/>
      <c r="L32" s="9"/>
      <c r="M32" s="6"/>
      <c r="N32" s="159"/>
      <c r="O32" s="6"/>
      <c r="P32" s="6"/>
      <c r="Q32" s="6"/>
      <c r="R32" s="171"/>
      <c r="S32" s="192"/>
      <c r="T32" s="146"/>
      <c r="U32" s="146"/>
      <c r="V32" s="146"/>
      <c r="W32" s="146"/>
      <c r="X32" s="146"/>
      <c r="Y32" s="146"/>
      <c r="Z32" s="146"/>
      <c r="AA32" s="180" t="e">
        <v>#N/A</v>
      </c>
      <c r="AB32" s="191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</row>
    <row r="33" spans="4:85" x14ac:dyDescent="0.3">
      <c r="D33" s="18"/>
      <c r="E33" s="18"/>
      <c r="F33" s="60"/>
      <c r="G33" s="181"/>
      <c r="H33" s="18"/>
      <c r="I33" s="172"/>
      <c r="J33" s="20"/>
      <c r="K33" s="18"/>
      <c r="L33" s="21"/>
      <c r="M33" s="22"/>
      <c r="N33" s="173"/>
      <c r="O33" s="22"/>
      <c r="P33" s="22"/>
      <c r="Q33" s="22"/>
      <c r="R33" s="147"/>
      <c r="S33" s="191"/>
      <c r="T33" s="146"/>
      <c r="U33" s="146"/>
      <c r="V33" s="146"/>
      <c r="W33" s="146"/>
      <c r="X33" s="146"/>
      <c r="Y33" s="146"/>
      <c r="Z33" s="146"/>
      <c r="AA33" s="146"/>
      <c r="AB33" s="191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</row>
    <row r="34" spans="4:85" x14ac:dyDescent="0.3">
      <c r="R34" s="147"/>
      <c r="S34" s="191"/>
      <c r="T34" s="146"/>
      <c r="U34" s="146"/>
      <c r="V34" s="146"/>
      <c r="W34" s="146"/>
      <c r="X34" s="146"/>
      <c r="Y34" s="146"/>
      <c r="Z34" s="146"/>
      <c r="AA34" s="146"/>
      <c r="AB34" s="191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</row>
    <row r="35" spans="4:85" hidden="1" x14ac:dyDescent="0.3">
      <c r="R35" s="147"/>
      <c r="S35" s="147"/>
      <c r="T35" s="146"/>
      <c r="U35" s="146"/>
      <c r="V35" s="146"/>
      <c r="W35" s="146"/>
      <c r="X35" s="146"/>
      <c r="Y35" s="146"/>
      <c r="Z35" s="146"/>
      <c r="AA35" s="146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</row>
    <row r="36" spans="4:85" hidden="1" x14ac:dyDescent="0.3">
      <c r="R36" s="147"/>
      <c r="S36" s="147"/>
      <c r="T36" s="146"/>
      <c r="U36" s="146"/>
      <c r="V36" s="146"/>
      <c r="W36" s="146"/>
      <c r="X36" s="146"/>
      <c r="Y36" s="146"/>
      <c r="Z36" s="146"/>
      <c r="AA36" s="146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</row>
    <row r="37" spans="4:85" hidden="1" x14ac:dyDescent="0.3">
      <c r="R37" s="147"/>
      <c r="S37" s="147"/>
      <c r="T37" s="146"/>
      <c r="U37" s="146"/>
      <c r="V37" s="146"/>
      <c r="W37" s="146"/>
      <c r="X37" s="146"/>
      <c r="Y37" s="146"/>
      <c r="Z37" s="146"/>
      <c r="AA37" s="146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</row>
    <row r="38" spans="4:85" hidden="1" x14ac:dyDescent="0.3">
      <c r="R38" s="147"/>
      <c r="S38" s="147"/>
      <c r="T38" s="146"/>
      <c r="U38" s="146"/>
      <c r="V38" s="146"/>
      <c r="W38" s="146"/>
      <c r="X38" s="146"/>
      <c r="Y38" s="146"/>
      <c r="Z38" s="146"/>
      <c r="AA38" s="146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</row>
    <row r="39" spans="4:85" hidden="1" x14ac:dyDescent="0.3">
      <c r="R39" s="147"/>
      <c r="S39" s="147"/>
      <c r="T39" s="146"/>
      <c r="U39" s="146"/>
      <c r="V39" s="146"/>
      <c r="W39" s="146"/>
      <c r="X39" s="146"/>
      <c r="Y39" s="146"/>
      <c r="Z39" s="146"/>
      <c r="AA39" s="146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</row>
    <row r="40" spans="4:85" hidden="1" x14ac:dyDescent="0.3">
      <c r="R40" s="147"/>
      <c r="S40" s="147"/>
      <c r="T40" s="146"/>
      <c r="U40" s="146"/>
      <c r="V40" s="146"/>
      <c r="W40" s="146"/>
      <c r="X40" s="146"/>
      <c r="Y40" s="146"/>
      <c r="Z40" s="146"/>
      <c r="AA40" s="146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</row>
    <row r="41" spans="4:85" hidden="1" x14ac:dyDescent="0.3">
      <c r="R41" s="147"/>
      <c r="S41" s="147"/>
      <c r="T41" s="146"/>
      <c r="U41" s="146"/>
      <c r="V41" s="146"/>
      <c r="W41" s="146"/>
      <c r="X41" s="146"/>
      <c r="Y41" s="146"/>
      <c r="Z41" s="146"/>
      <c r="AA41" s="146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</row>
    <row r="42" spans="4:85" hidden="1" x14ac:dyDescent="0.3">
      <c r="R42" s="147"/>
      <c r="S42" s="147"/>
      <c r="T42" s="146"/>
      <c r="U42" s="146"/>
      <c r="V42" s="146"/>
      <c r="W42" s="146"/>
      <c r="X42" s="146"/>
      <c r="Y42" s="146"/>
      <c r="Z42" s="146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</row>
    <row r="43" spans="4:85" hidden="1" x14ac:dyDescent="0.3">
      <c r="R43" s="147"/>
      <c r="S43" s="147"/>
      <c r="T43" s="146"/>
      <c r="U43" s="146"/>
      <c r="V43" s="146"/>
      <c r="W43" s="146"/>
      <c r="X43" s="146"/>
      <c r="Y43" s="146"/>
      <c r="Z43" s="146"/>
      <c r="AA43" s="146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</row>
    <row r="44" spans="4:85" hidden="1" x14ac:dyDescent="0.3">
      <c r="R44" s="147"/>
      <c r="S44" s="147"/>
      <c r="T44" s="146"/>
      <c r="U44" s="146"/>
      <c r="V44" s="146"/>
      <c r="W44" s="146"/>
      <c r="X44" s="146"/>
      <c r="Y44" s="146"/>
      <c r="Z44" s="146"/>
      <c r="AA44" s="146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</row>
    <row r="45" spans="4:85" hidden="1" x14ac:dyDescent="0.3"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</row>
    <row r="46" spans="4:85" hidden="1" x14ac:dyDescent="0.3">
      <c r="R46" s="147"/>
      <c r="S46" s="147"/>
      <c r="T46" s="146"/>
      <c r="U46" s="146"/>
      <c r="V46" s="146"/>
      <c r="W46" s="146"/>
      <c r="X46" s="146"/>
      <c r="Y46" s="146"/>
      <c r="Z46" s="146"/>
      <c r="AA46" s="146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</row>
    <row r="47" spans="4:85" hidden="1" x14ac:dyDescent="0.3"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</row>
    <row r="48" spans="4:85" hidden="1" x14ac:dyDescent="0.3">
      <c r="R48" s="147"/>
      <c r="S48" s="147"/>
      <c r="T48" s="146"/>
      <c r="U48" s="146"/>
      <c r="V48" s="146"/>
      <c r="W48" s="146"/>
      <c r="X48" s="146"/>
      <c r="Y48" s="146"/>
      <c r="Z48" s="146"/>
      <c r="AA48" s="146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</row>
    <row r="49" spans="18:85" hidden="1" x14ac:dyDescent="0.3">
      <c r="R49" s="147"/>
      <c r="S49" s="147"/>
      <c r="T49" s="146"/>
      <c r="U49" s="146"/>
      <c r="V49" s="146"/>
      <c r="W49" s="146"/>
      <c r="X49" s="146"/>
      <c r="Y49" s="146"/>
      <c r="Z49" s="146"/>
      <c r="AA49" s="146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</row>
    <row r="50" spans="18:85" hidden="1" x14ac:dyDescent="0.3">
      <c r="R50" s="147"/>
      <c r="S50" s="147"/>
      <c r="T50" s="146"/>
      <c r="U50" s="146"/>
      <c r="V50" s="146"/>
      <c r="W50" s="146"/>
      <c r="X50" s="146"/>
      <c r="Y50" s="146"/>
      <c r="Z50" s="146"/>
      <c r="AA50" s="146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</row>
    <row r="51" spans="18:85" hidden="1" x14ac:dyDescent="0.3">
      <c r="R51" s="147"/>
      <c r="S51" s="147"/>
      <c r="T51" s="146"/>
      <c r="U51" s="146"/>
      <c r="V51" s="146"/>
      <c r="W51" s="146"/>
      <c r="X51" s="146"/>
      <c r="Y51" s="146"/>
      <c r="Z51" s="146"/>
      <c r="AA51" s="146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</row>
    <row r="52" spans="18:85" hidden="1" x14ac:dyDescent="0.3">
      <c r="R52" s="147"/>
      <c r="S52" s="147"/>
      <c r="T52" s="146"/>
      <c r="U52" s="146"/>
      <c r="V52" s="146"/>
      <c r="W52" s="146"/>
      <c r="X52" s="146"/>
      <c r="Y52" s="146"/>
      <c r="Z52" s="146"/>
      <c r="AA52" s="146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</row>
    <row r="53" spans="18:85" hidden="1" x14ac:dyDescent="0.3">
      <c r="R53" s="147"/>
      <c r="S53" s="147"/>
      <c r="T53" s="146"/>
      <c r="U53" s="146"/>
      <c r="V53" s="146"/>
      <c r="W53" s="146"/>
      <c r="X53" s="146"/>
      <c r="Y53" s="146"/>
      <c r="Z53" s="146"/>
      <c r="AA53" s="146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</row>
    <row r="54" spans="18:85" hidden="1" x14ac:dyDescent="0.3">
      <c r="R54" s="147"/>
      <c r="S54" s="147"/>
      <c r="T54" s="146"/>
      <c r="U54" s="146"/>
      <c r="V54" s="146"/>
      <c r="W54" s="146"/>
      <c r="X54" s="146"/>
      <c r="Y54" s="146"/>
      <c r="Z54" s="146"/>
      <c r="AA54" s="146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</row>
    <row r="55" spans="18:85" hidden="1" x14ac:dyDescent="0.3">
      <c r="R55" s="147"/>
      <c r="S55" s="147"/>
      <c r="T55" s="146"/>
      <c r="U55" s="146"/>
      <c r="V55" s="146"/>
      <c r="W55" s="146"/>
      <c r="X55" s="146"/>
      <c r="Y55" s="146"/>
      <c r="Z55" s="146"/>
      <c r="AA55" s="146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spans="18:85" hidden="1" x14ac:dyDescent="0.3">
      <c r="R56" s="147"/>
      <c r="S56" s="147"/>
      <c r="T56" s="146"/>
      <c r="U56" s="146"/>
      <c r="V56" s="146"/>
      <c r="W56" s="146"/>
      <c r="X56" s="146"/>
      <c r="Y56" s="146"/>
      <c r="Z56" s="146"/>
      <c r="AA56" s="146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</row>
    <row r="57" spans="18:85" hidden="1" x14ac:dyDescent="0.3">
      <c r="R57" s="147"/>
      <c r="S57" s="147"/>
      <c r="T57" s="146"/>
      <c r="U57" s="146"/>
      <c r="V57" s="146"/>
      <c r="W57" s="146"/>
      <c r="X57" s="146"/>
      <c r="Y57" s="146"/>
      <c r="Z57" s="146"/>
      <c r="AA57" s="146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</row>
    <row r="58" spans="18:85" hidden="1" x14ac:dyDescent="0.3">
      <c r="R58" s="147"/>
      <c r="S58" s="147"/>
      <c r="T58" s="146"/>
      <c r="U58" s="146"/>
      <c r="V58" s="146"/>
      <c r="W58" s="146"/>
      <c r="X58" s="146"/>
      <c r="Y58" s="146"/>
      <c r="Z58" s="146"/>
      <c r="AA58" s="146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spans="18:85" hidden="1" x14ac:dyDescent="0.3">
      <c r="R59" s="147"/>
      <c r="S59" s="147"/>
      <c r="T59" s="146"/>
      <c r="U59" s="146"/>
      <c r="V59" s="146"/>
      <c r="W59" s="146"/>
      <c r="X59" s="146"/>
      <c r="Y59" s="146"/>
      <c r="Z59" s="146"/>
      <c r="AA59" s="146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</row>
    <row r="60" spans="18:85" hidden="1" x14ac:dyDescent="0.3">
      <c r="R60" s="147"/>
      <c r="S60" s="147"/>
      <c r="T60" s="146"/>
      <c r="U60" s="146"/>
      <c r="V60" s="146"/>
      <c r="W60" s="146"/>
      <c r="X60" s="146"/>
      <c r="Y60" s="146"/>
      <c r="Z60" s="146"/>
      <c r="AA60" s="146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</row>
    <row r="61" spans="18:85" hidden="1" x14ac:dyDescent="0.3">
      <c r="R61" s="147"/>
      <c r="S61" s="147"/>
      <c r="T61" s="146"/>
      <c r="U61" s="146"/>
      <c r="V61" s="146"/>
      <c r="W61" s="146"/>
      <c r="X61" s="146"/>
      <c r="Y61" s="146"/>
      <c r="Z61" s="146"/>
      <c r="AA61" s="146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</row>
    <row r="62" spans="18:85" hidden="1" x14ac:dyDescent="0.3">
      <c r="R62" s="147"/>
      <c r="S62" s="147"/>
      <c r="T62" s="146"/>
      <c r="U62" s="146"/>
      <c r="V62" s="146"/>
      <c r="W62" s="146"/>
      <c r="X62" s="146"/>
      <c r="Y62" s="146"/>
      <c r="Z62" s="146"/>
      <c r="AA62" s="146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</row>
    <row r="63" spans="18:85" hidden="1" x14ac:dyDescent="0.3">
      <c r="R63" s="147"/>
      <c r="S63" s="147"/>
      <c r="T63" s="146"/>
      <c r="U63" s="146"/>
      <c r="V63" s="146"/>
      <c r="W63" s="146"/>
      <c r="X63" s="146"/>
      <c r="Y63" s="146"/>
      <c r="Z63" s="146"/>
      <c r="AA63" s="146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</row>
    <row r="64" spans="18:85" hidden="1" x14ac:dyDescent="0.3">
      <c r="R64" s="147"/>
      <c r="S64" s="147"/>
      <c r="T64" s="146"/>
      <c r="U64" s="146"/>
      <c r="V64" s="146"/>
      <c r="W64" s="146"/>
      <c r="X64" s="146"/>
      <c r="Y64" s="146"/>
      <c r="Z64" s="146"/>
      <c r="AA64" s="146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</row>
    <row r="65" spans="18:85" hidden="1" x14ac:dyDescent="0.3">
      <c r="R65" s="147"/>
      <c r="S65" s="147"/>
      <c r="T65" s="146"/>
      <c r="U65" s="146"/>
      <c r="V65" s="146"/>
      <c r="W65" s="146"/>
      <c r="X65" s="146"/>
      <c r="Y65" s="146"/>
      <c r="Z65" s="146"/>
      <c r="AA65" s="146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</row>
    <row r="66" spans="18:85" hidden="1" x14ac:dyDescent="0.3">
      <c r="R66" s="147"/>
      <c r="S66" s="147"/>
      <c r="T66" s="146"/>
      <c r="U66" s="146"/>
      <c r="V66" s="146"/>
      <c r="W66" s="146"/>
      <c r="X66" s="146"/>
      <c r="Y66" s="146"/>
      <c r="Z66" s="146"/>
      <c r="AA66" s="146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</row>
    <row r="67" spans="18:85" hidden="1" x14ac:dyDescent="0.3">
      <c r="R67" s="147"/>
      <c r="S67" s="147"/>
      <c r="T67" s="146"/>
      <c r="U67" s="146"/>
      <c r="V67" s="146"/>
      <c r="W67" s="146"/>
      <c r="X67" s="146"/>
      <c r="Y67" s="146"/>
      <c r="Z67" s="146"/>
      <c r="AA67" s="146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</row>
    <row r="68" spans="18:85" hidden="1" x14ac:dyDescent="0.3">
      <c r="R68" s="147"/>
      <c r="S68" s="147"/>
      <c r="T68" s="146"/>
      <c r="U68" s="146"/>
      <c r="V68" s="146"/>
      <c r="W68" s="146"/>
      <c r="X68" s="146"/>
      <c r="Y68" s="146"/>
      <c r="Z68" s="146"/>
      <c r="AA68" s="146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</row>
    <row r="69" spans="18:85" hidden="1" x14ac:dyDescent="0.3">
      <c r="R69" s="147"/>
      <c r="S69" s="147"/>
      <c r="T69" s="146"/>
      <c r="U69" s="146"/>
      <c r="V69" s="146"/>
      <c r="W69" s="146"/>
      <c r="X69" s="146"/>
      <c r="Y69" s="146"/>
      <c r="Z69" s="146"/>
      <c r="AA69" s="146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</row>
    <row r="70" spans="18:85" hidden="1" x14ac:dyDescent="0.3">
      <c r="R70" s="147"/>
      <c r="S70" s="147"/>
      <c r="T70" s="146"/>
      <c r="U70" s="146"/>
      <c r="V70" s="146"/>
      <c r="W70" s="146"/>
      <c r="X70" s="146"/>
      <c r="Y70" s="146"/>
      <c r="Z70" s="146"/>
      <c r="AA70" s="146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</row>
    <row r="71" spans="18:85" hidden="1" x14ac:dyDescent="0.3">
      <c r="R71" s="147"/>
      <c r="S71" s="147"/>
      <c r="T71" s="146"/>
      <c r="U71" s="146"/>
      <c r="V71" s="146"/>
      <c r="W71" s="146"/>
      <c r="X71" s="146"/>
      <c r="Y71" s="146"/>
      <c r="Z71" s="146"/>
      <c r="AA71" s="146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</row>
    <row r="72" spans="18:85" hidden="1" x14ac:dyDescent="0.3">
      <c r="R72" s="147"/>
      <c r="S72" s="147"/>
      <c r="T72" s="146"/>
      <c r="U72" s="146"/>
      <c r="V72" s="146"/>
      <c r="W72" s="146"/>
      <c r="X72" s="146"/>
      <c r="Y72" s="146"/>
      <c r="Z72" s="146"/>
      <c r="AA72" s="146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</row>
    <row r="73" spans="18:85" hidden="1" x14ac:dyDescent="0.3">
      <c r="R73" s="147"/>
      <c r="S73" s="147"/>
      <c r="T73" s="146"/>
      <c r="U73" s="146"/>
      <c r="V73" s="146"/>
      <c r="W73" s="146"/>
      <c r="X73" s="146"/>
      <c r="Y73" s="146"/>
      <c r="Z73" s="146"/>
      <c r="AA73" s="146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</row>
    <row r="74" spans="18:85" hidden="1" x14ac:dyDescent="0.3">
      <c r="R74" s="147"/>
      <c r="S74" s="147"/>
      <c r="T74" s="146"/>
      <c r="U74" s="146"/>
      <c r="V74" s="146"/>
      <c r="W74" s="146"/>
      <c r="X74" s="146"/>
      <c r="Y74" s="146"/>
      <c r="Z74" s="146"/>
      <c r="AA74" s="146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</row>
    <row r="75" spans="18:85" hidden="1" x14ac:dyDescent="0.3">
      <c r="R75" s="147"/>
      <c r="S75" s="147"/>
      <c r="T75" s="146"/>
      <c r="U75" s="146"/>
      <c r="V75" s="146"/>
      <c r="W75" s="146"/>
      <c r="X75" s="146"/>
      <c r="Y75" s="146"/>
      <c r="Z75" s="146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</row>
    <row r="76" spans="18:85" hidden="1" x14ac:dyDescent="0.3">
      <c r="R76" s="147"/>
      <c r="S76" s="147"/>
      <c r="T76" s="146"/>
      <c r="U76" s="146"/>
      <c r="V76" s="146"/>
      <c r="W76" s="146"/>
      <c r="X76" s="146"/>
      <c r="Y76" s="146"/>
      <c r="Z76" s="146"/>
      <c r="AA76" s="146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</row>
    <row r="77" spans="18:85" hidden="1" x14ac:dyDescent="0.3">
      <c r="R77" s="147"/>
      <c r="S77" s="147"/>
      <c r="T77" s="146"/>
      <c r="U77" s="146"/>
      <c r="V77" s="146"/>
      <c r="W77" s="146"/>
      <c r="X77" s="146"/>
      <c r="Y77" s="146"/>
      <c r="Z77" s="146"/>
      <c r="AA77" s="146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</row>
    <row r="78" spans="18:85" hidden="1" x14ac:dyDescent="0.3">
      <c r="R78" s="147"/>
      <c r="S78" s="147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</row>
    <row r="79" spans="18:85" hidden="1" x14ac:dyDescent="0.3">
      <c r="R79" s="147"/>
      <c r="S79" s="147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</row>
    <row r="80" spans="18:85" hidden="1" x14ac:dyDescent="0.3">
      <c r="R80" s="147"/>
      <c r="S80" s="147"/>
      <c r="T80" s="146"/>
      <c r="U80" s="146"/>
      <c r="V80" s="146"/>
      <c r="W80" s="146"/>
      <c r="X80" s="146"/>
      <c r="Y80" s="146"/>
      <c r="Z80" s="146"/>
      <c r="AA80" s="146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</row>
    <row r="81" spans="18:85" hidden="1" x14ac:dyDescent="0.3">
      <c r="R81" s="147"/>
      <c r="S81" s="147"/>
      <c r="T81" s="146"/>
      <c r="U81" s="146"/>
      <c r="V81" s="146"/>
      <c r="W81" s="146"/>
      <c r="X81" s="146"/>
      <c r="Y81" s="146"/>
      <c r="Z81" s="146"/>
      <c r="AA81" s="146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</row>
    <row r="82" spans="18:85" hidden="1" x14ac:dyDescent="0.3">
      <c r="R82" s="147"/>
      <c r="S82" s="147"/>
      <c r="T82" s="146"/>
      <c r="U82" s="146"/>
      <c r="V82" s="146"/>
      <c r="W82" s="146"/>
      <c r="X82" s="146"/>
      <c r="Y82" s="146"/>
      <c r="Z82" s="146"/>
      <c r="AA82" s="146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</row>
    <row r="83" spans="18:85" hidden="1" x14ac:dyDescent="0.3">
      <c r="R83" s="147"/>
      <c r="S83" s="147"/>
      <c r="T83" s="146"/>
      <c r="U83" s="146"/>
      <c r="V83" s="146"/>
      <c r="W83" s="146"/>
      <c r="X83" s="146"/>
      <c r="Y83" s="146"/>
      <c r="Z83" s="146"/>
      <c r="AA83" s="146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</row>
    <row r="84" spans="18:85" hidden="1" x14ac:dyDescent="0.3">
      <c r="R84" s="147"/>
      <c r="S84" s="147"/>
      <c r="T84" s="146"/>
      <c r="U84" s="146"/>
      <c r="V84" s="146"/>
      <c r="W84" s="146"/>
      <c r="X84" s="146"/>
      <c r="Y84" s="146"/>
      <c r="Z84" s="146"/>
      <c r="AA84" s="146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</row>
    <row r="85" spans="18:85" hidden="1" x14ac:dyDescent="0.3">
      <c r="R85" s="147"/>
      <c r="S85" s="147"/>
      <c r="T85" s="146"/>
      <c r="U85" s="146"/>
      <c r="V85" s="146"/>
      <c r="W85" s="146"/>
      <c r="X85" s="146"/>
      <c r="Y85" s="146"/>
      <c r="Z85" s="146"/>
      <c r="AA85" s="146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</row>
    <row r="86" spans="18:85" hidden="1" x14ac:dyDescent="0.3">
      <c r="R86" s="147"/>
      <c r="S86" s="147"/>
      <c r="T86" s="146"/>
      <c r="U86" s="146"/>
      <c r="V86" s="146"/>
      <c r="W86" s="146"/>
      <c r="X86" s="146"/>
      <c r="Y86" s="146"/>
      <c r="Z86" s="146"/>
      <c r="AA86" s="146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</row>
    <row r="87" spans="18:85" hidden="1" x14ac:dyDescent="0.3">
      <c r="R87" s="147"/>
      <c r="S87" s="147"/>
      <c r="T87" s="146"/>
      <c r="U87" s="146"/>
      <c r="V87" s="146"/>
      <c r="W87" s="146"/>
      <c r="X87" s="146"/>
      <c r="Y87" s="146"/>
      <c r="Z87" s="146"/>
      <c r="AA87" s="146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</row>
    <row r="88" spans="18:85" hidden="1" x14ac:dyDescent="0.3">
      <c r="R88" s="147"/>
      <c r="S88" s="147"/>
      <c r="T88" s="146"/>
      <c r="U88" s="146"/>
      <c r="V88" s="146"/>
      <c r="W88" s="146"/>
      <c r="X88" s="146"/>
      <c r="Y88" s="146"/>
      <c r="Z88" s="146"/>
      <c r="AA88" s="146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</row>
    <row r="89" spans="18:85" hidden="1" x14ac:dyDescent="0.3">
      <c r="R89" s="147"/>
      <c r="S89" s="147"/>
      <c r="T89" s="146"/>
      <c r="U89" s="146"/>
      <c r="V89" s="146"/>
      <c r="W89" s="146"/>
      <c r="X89" s="146"/>
      <c r="Y89" s="146"/>
      <c r="Z89" s="146"/>
      <c r="AA89" s="146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</row>
    <row r="90" spans="18:85" hidden="1" x14ac:dyDescent="0.3">
      <c r="R90" s="147"/>
      <c r="S90" s="147"/>
      <c r="T90" s="146"/>
      <c r="U90" s="146"/>
      <c r="V90" s="146"/>
      <c r="W90" s="146"/>
      <c r="X90" s="146"/>
      <c r="Y90" s="146"/>
      <c r="Z90" s="146"/>
      <c r="AA90" s="146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</row>
    <row r="91" spans="18:85" hidden="1" x14ac:dyDescent="0.3">
      <c r="R91" s="147"/>
      <c r="S91" s="147"/>
      <c r="T91" s="146"/>
      <c r="U91" s="146"/>
      <c r="V91" s="146"/>
      <c r="W91" s="146"/>
      <c r="X91" s="146"/>
      <c r="Y91" s="146"/>
      <c r="Z91" s="146"/>
      <c r="AA91" s="146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</row>
    <row r="92" spans="18:85" hidden="1" x14ac:dyDescent="0.3">
      <c r="R92" s="147"/>
      <c r="S92" s="147"/>
      <c r="T92" s="146"/>
      <c r="U92" s="146"/>
      <c r="V92" s="146"/>
      <c r="W92" s="146"/>
      <c r="X92" s="146"/>
      <c r="Y92" s="146"/>
      <c r="Z92" s="146"/>
      <c r="AA92" s="146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</row>
    <row r="93" spans="18:85" hidden="1" x14ac:dyDescent="0.3">
      <c r="R93" s="147"/>
      <c r="S93" s="147"/>
      <c r="T93" s="146"/>
      <c r="U93" s="146"/>
      <c r="V93" s="146"/>
      <c r="W93" s="146"/>
      <c r="X93" s="146"/>
      <c r="Y93" s="146"/>
      <c r="Z93" s="146"/>
      <c r="AA93" s="146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</row>
    <row r="94" spans="18:85" hidden="1" x14ac:dyDescent="0.3">
      <c r="R94" s="147"/>
      <c r="S94" s="147"/>
      <c r="T94" s="146"/>
      <c r="U94" s="146"/>
      <c r="V94" s="146"/>
      <c r="W94" s="146"/>
      <c r="X94" s="146"/>
      <c r="Y94" s="146"/>
      <c r="Z94" s="146"/>
      <c r="AA94" s="146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</row>
    <row r="95" spans="18:85" hidden="1" x14ac:dyDescent="0.3">
      <c r="R95" s="147"/>
      <c r="S95" s="147"/>
      <c r="T95" s="146"/>
      <c r="U95" s="146"/>
      <c r="V95" s="146"/>
      <c r="W95" s="146"/>
      <c r="X95" s="146"/>
      <c r="Y95" s="146"/>
      <c r="Z95" s="146"/>
      <c r="AA95" s="146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</row>
    <row r="96" spans="18:85" hidden="1" x14ac:dyDescent="0.3">
      <c r="R96" s="147"/>
      <c r="S96" s="147"/>
      <c r="T96" s="146"/>
      <c r="U96" s="146"/>
      <c r="V96" s="146"/>
      <c r="W96" s="146"/>
      <c r="X96" s="146"/>
      <c r="Y96" s="146"/>
      <c r="Z96" s="146"/>
      <c r="AA96" s="146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</row>
    <row r="97" spans="18:85" hidden="1" x14ac:dyDescent="0.3">
      <c r="R97" s="147"/>
      <c r="S97" s="147"/>
      <c r="T97" s="146"/>
      <c r="U97" s="146"/>
      <c r="V97" s="146"/>
      <c r="W97" s="146"/>
      <c r="X97" s="146"/>
      <c r="Y97" s="146"/>
      <c r="Z97" s="146"/>
      <c r="AA97" s="146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</row>
    <row r="98" spans="18:85" hidden="1" x14ac:dyDescent="0.3">
      <c r="R98" s="147"/>
      <c r="S98" s="147"/>
      <c r="T98" s="146"/>
      <c r="U98" s="146"/>
      <c r="V98" s="146"/>
      <c r="W98" s="146"/>
      <c r="X98" s="146"/>
      <c r="Y98" s="146"/>
      <c r="Z98" s="146"/>
      <c r="AA98" s="146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</row>
    <row r="99" spans="18:85" hidden="1" x14ac:dyDescent="0.3">
      <c r="R99" s="147"/>
      <c r="S99" s="147"/>
      <c r="T99" s="146"/>
      <c r="U99" s="146"/>
      <c r="V99" s="146"/>
      <c r="W99" s="146"/>
      <c r="X99" s="146"/>
      <c r="Y99" s="146"/>
      <c r="Z99" s="146"/>
      <c r="AA99" s="146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</row>
    <row r="100" spans="18:85" hidden="1" x14ac:dyDescent="0.3">
      <c r="R100" s="147"/>
      <c r="S100" s="147"/>
      <c r="T100" s="146"/>
      <c r="U100" s="146"/>
      <c r="V100" s="146"/>
      <c r="W100" s="146"/>
      <c r="X100" s="146"/>
      <c r="Y100" s="146"/>
      <c r="Z100" s="146"/>
      <c r="AA100" s="146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</row>
    <row r="101" spans="18:85" hidden="1" x14ac:dyDescent="0.3">
      <c r="R101" s="147"/>
      <c r="S101" s="147"/>
      <c r="T101" s="146"/>
      <c r="U101" s="146"/>
      <c r="V101" s="146"/>
      <c r="W101" s="146"/>
      <c r="X101" s="146"/>
      <c r="Y101" s="146"/>
      <c r="Z101" s="146"/>
      <c r="AA101" s="146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</row>
    <row r="102" spans="18:85" hidden="1" x14ac:dyDescent="0.3">
      <c r="R102" s="147"/>
      <c r="S102" s="147"/>
      <c r="T102" s="146"/>
      <c r="U102" s="146"/>
      <c r="V102" s="146"/>
      <c r="W102" s="146"/>
      <c r="X102" s="146"/>
      <c r="Y102" s="146"/>
      <c r="Z102" s="146"/>
      <c r="AA102" s="146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</row>
    <row r="103" spans="18:85" hidden="1" x14ac:dyDescent="0.3">
      <c r="R103" s="147"/>
      <c r="S103" s="147"/>
      <c r="T103" s="146"/>
      <c r="U103" s="146"/>
      <c r="V103" s="146"/>
      <c r="W103" s="146"/>
      <c r="X103" s="146"/>
      <c r="Y103" s="146"/>
      <c r="Z103" s="146"/>
      <c r="AA103" s="146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</row>
    <row r="104" spans="18:85" hidden="1" x14ac:dyDescent="0.3">
      <c r="R104" s="147"/>
      <c r="S104" s="147"/>
      <c r="T104" s="146"/>
      <c r="U104" s="146"/>
      <c r="V104" s="146"/>
      <c r="W104" s="146"/>
      <c r="X104" s="146"/>
      <c r="Y104" s="146"/>
      <c r="Z104" s="146"/>
      <c r="AA104" s="146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</row>
    <row r="105" spans="18:85" hidden="1" x14ac:dyDescent="0.3">
      <c r="R105" s="147"/>
      <c r="S105" s="147"/>
      <c r="T105" s="146"/>
      <c r="U105" s="146"/>
      <c r="V105" s="146"/>
      <c r="W105" s="146"/>
      <c r="X105" s="146"/>
      <c r="Y105" s="146"/>
      <c r="Z105" s="146"/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</row>
    <row r="106" spans="18:85" hidden="1" x14ac:dyDescent="0.3">
      <c r="R106" s="147"/>
      <c r="S106" s="147"/>
      <c r="T106" s="146"/>
      <c r="U106" s="146"/>
      <c r="V106" s="146"/>
      <c r="W106" s="146"/>
      <c r="X106" s="146"/>
      <c r="Y106" s="146"/>
      <c r="Z106" s="146"/>
      <c r="AA106" s="146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</row>
    <row r="107" spans="18:85" hidden="1" x14ac:dyDescent="0.3">
      <c r="R107" s="147"/>
      <c r="S107" s="147"/>
      <c r="T107" s="146"/>
      <c r="U107" s="146"/>
      <c r="V107" s="146"/>
      <c r="W107" s="146"/>
      <c r="X107" s="146"/>
      <c r="Y107" s="146"/>
      <c r="Z107" s="146"/>
      <c r="AA107" s="146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</row>
    <row r="108" spans="18:85" hidden="1" x14ac:dyDescent="0.3">
      <c r="R108" s="147"/>
      <c r="S108" s="147"/>
      <c r="T108" s="146"/>
      <c r="U108" s="146"/>
      <c r="V108" s="146"/>
      <c r="W108" s="146"/>
      <c r="X108" s="146"/>
      <c r="Y108" s="146"/>
      <c r="Z108" s="146"/>
      <c r="AA108" s="146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</row>
    <row r="109" spans="18:85" hidden="1" x14ac:dyDescent="0.3">
      <c r="R109" s="147"/>
      <c r="S109" s="147"/>
      <c r="T109" s="146"/>
      <c r="U109" s="146"/>
      <c r="V109" s="146"/>
      <c r="W109" s="146"/>
      <c r="X109" s="146"/>
      <c r="Y109" s="146"/>
      <c r="Z109" s="146"/>
      <c r="AA109" s="146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</row>
    <row r="110" spans="18:85" hidden="1" x14ac:dyDescent="0.3">
      <c r="R110" s="147"/>
      <c r="S110" s="147"/>
      <c r="T110" s="146"/>
      <c r="U110" s="146"/>
      <c r="V110" s="146"/>
      <c r="W110" s="146"/>
      <c r="X110" s="146"/>
      <c r="Y110" s="146"/>
      <c r="Z110" s="146"/>
      <c r="AA110" s="146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</row>
    <row r="111" spans="18:85" hidden="1" x14ac:dyDescent="0.3">
      <c r="R111" s="147"/>
      <c r="S111" s="147"/>
      <c r="T111" s="146"/>
      <c r="U111" s="146"/>
      <c r="V111" s="146"/>
      <c r="W111" s="146"/>
      <c r="X111" s="146"/>
      <c r="Y111" s="146"/>
      <c r="Z111" s="146"/>
      <c r="AA111" s="146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</row>
    <row r="112" spans="18:85" hidden="1" x14ac:dyDescent="0.3">
      <c r="R112" s="147"/>
      <c r="S112" s="147"/>
      <c r="T112" s="146"/>
      <c r="U112" s="146"/>
      <c r="V112" s="146"/>
      <c r="W112" s="146"/>
      <c r="X112" s="146"/>
      <c r="Y112" s="146"/>
      <c r="Z112" s="146"/>
      <c r="AA112" s="146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</row>
    <row r="113" spans="18:85" hidden="1" x14ac:dyDescent="0.3">
      <c r="R113" s="147"/>
      <c r="S113" s="147"/>
      <c r="T113" s="146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</row>
    <row r="114" spans="18:85" hidden="1" x14ac:dyDescent="0.3">
      <c r="R114" s="147"/>
      <c r="S114" s="147"/>
      <c r="T114" s="146"/>
      <c r="U114" s="146"/>
      <c r="V114" s="146"/>
      <c r="W114" s="146"/>
      <c r="X114" s="146"/>
      <c r="Y114" s="146"/>
      <c r="Z114" s="146"/>
      <c r="AA114" s="146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</row>
    <row r="115" spans="18:85" hidden="1" x14ac:dyDescent="0.3">
      <c r="R115" s="147"/>
      <c r="S115" s="147"/>
      <c r="T115" s="146"/>
      <c r="U115" s="146"/>
      <c r="V115" s="146"/>
      <c r="W115" s="146"/>
      <c r="X115" s="146"/>
      <c r="Y115" s="146"/>
      <c r="Z115" s="146"/>
      <c r="AA115" s="146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</row>
    <row r="116" spans="18:85" hidden="1" x14ac:dyDescent="0.3">
      <c r="R116" s="147"/>
      <c r="S116" s="147"/>
      <c r="T116" s="146"/>
      <c r="U116" s="146"/>
      <c r="V116" s="146"/>
      <c r="W116" s="146"/>
      <c r="X116" s="146"/>
      <c r="Y116" s="146"/>
      <c r="Z116" s="146"/>
      <c r="AA116" s="146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</row>
    <row r="117" spans="18:85" hidden="1" x14ac:dyDescent="0.3">
      <c r="R117" s="147"/>
      <c r="S117" s="147"/>
      <c r="T117" s="146"/>
      <c r="U117" s="146"/>
      <c r="V117" s="146"/>
      <c r="W117" s="146"/>
      <c r="X117" s="146"/>
      <c r="Y117" s="146"/>
      <c r="Z117" s="146"/>
      <c r="AA117" s="146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</row>
    <row r="118" spans="18:85" hidden="1" x14ac:dyDescent="0.3">
      <c r="R118" s="147"/>
      <c r="S118" s="147"/>
      <c r="T118" s="146"/>
      <c r="U118" s="146"/>
      <c r="V118" s="146"/>
      <c r="W118" s="146"/>
      <c r="X118" s="146"/>
      <c r="Y118" s="146"/>
      <c r="Z118" s="146"/>
      <c r="AA118" s="146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</row>
    <row r="119" spans="18:85" hidden="1" x14ac:dyDescent="0.3">
      <c r="R119" s="147"/>
      <c r="S119" s="147"/>
      <c r="T119" s="146"/>
      <c r="U119" s="146"/>
      <c r="V119" s="146"/>
      <c r="W119" s="146"/>
      <c r="X119" s="146"/>
      <c r="Y119" s="146"/>
      <c r="Z119" s="146"/>
      <c r="AA119" s="146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</row>
    <row r="120" spans="18:85" hidden="1" x14ac:dyDescent="0.3">
      <c r="R120" s="147"/>
      <c r="S120" s="147"/>
      <c r="T120" s="146"/>
      <c r="U120" s="146"/>
      <c r="V120" s="146"/>
      <c r="W120" s="146"/>
      <c r="X120" s="146"/>
      <c r="Y120" s="146"/>
      <c r="Z120" s="146"/>
      <c r="AA120" s="146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</row>
    <row r="121" spans="18:85" hidden="1" x14ac:dyDescent="0.3">
      <c r="R121" s="147"/>
      <c r="S121" s="147"/>
      <c r="T121" s="146"/>
      <c r="U121" s="146"/>
      <c r="V121" s="146"/>
      <c r="W121" s="146"/>
      <c r="X121" s="146"/>
      <c r="Y121" s="146"/>
      <c r="Z121" s="146"/>
      <c r="AA121" s="146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8:85" hidden="1" x14ac:dyDescent="0.3">
      <c r="R122" s="147"/>
      <c r="S122" s="147"/>
      <c r="T122" s="146"/>
      <c r="U122" s="146"/>
      <c r="V122" s="146"/>
      <c r="W122" s="146"/>
      <c r="X122" s="146"/>
      <c r="Y122" s="146"/>
      <c r="Z122" s="146"/>
      <c r="AA122" s="146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8:85" hidden="1" x14ac:dyDescent="0.3">
      <c r="R123" s="147"/>
      <c r="S123" s="147"/>
      <c r="T123" s="146"/>
      <c r="U123" s="146"/>
      <c r="V123" s="146"/>
      <c r="W123" s="146"/>
      <c r="X123" s="146"/>
      <c r="Y123" s="146"/>
      <c r="Z123" s="146"/>
      <c r="AA123" s="146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8:85" hidden="1" x14ac:dyDescent="0.3">
      <c r="R124" s="147"/>
      <c r="S124" s="147"/>
      <c r="T124" s="146"/>
      <c r="U124" s="146"/>
      <c r="V124" s="146"/>
      <c r="W124" s="146"/>
      <c r="X124" s="146"/>
      <c r="Y124" s="146"/>
      <c r="Z124" s="146"/>
      <c r="AA124" s="146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8:85" hidden="1" x14ac:dyDescent="0.3">
      <c r="R125" s="147"/>
      <c r="S125" s="147"/>
      <c r="T125" s="146"/>
      <c r="U125" s="146"/>
      <c r="V125" s="146"/>
      <c r="W125" s="146"/>
      <c r="X125" s="146"/>
      <c r="Y125" s="146"/>
      <c r="Z125" s="146"/>
      <c r="AA125" s="146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8:85" hidden="1" x14ac:dyDescent="0.3">
      <c r="R126" s="147"/>
      <c r="S126" s="147"/>
      <c r="T126" s="146"/>
      <c r="U126" s="146"/>
      <c r="V126" s="146"/>
      <c r="W126" s="146"/>
      <c r="X126" s="146"/>
      <c r="Y126" s="146"/>
      <c r="Z126" s="146"/>
      <c r="AA126" s="146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</row>
    <row r="127" spans="18:85" hidden="1" x14ac:dyDescent="0.3">
      <c r="R127" s="147"/>
      <c r="S127" s="147"/>
      <c r="T127" s="146"/>
      <c r="U127" s="146"/>
      <c r="V127" s="146"/>
      <c r="W127" s="146"/>
      <c r="X127" s="146"/>
      <c r="Y127" s="146"/>
      <c r="Z127" s="146"/>
      <c r="AA127" s="146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</row>
    <row r="128" spans="18:85" hidden="1" x14ac:dyDescent="0.3">
      <c r="R128" s="147"/>
      <c r="S128" s="147"/>
      <c r="T128" s="146"/>
      <c r="U128" s="146"/>
      <c r="V128" s="146"/>
      <c r="W128" s="146"/>
      <c r="X128" s="146"/>
      <c r="Y128" s="146"/>
      <c r="Z128" s="146"/>
      <c r="AA128" s="146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</row>
    <row r="129" spans="18:85" hidden="1" x14ac:dyDescent="0.3">
      <c r="R129" s="147"/>
      <c r="S129" s="147"/>
      <c r="T129" s="146"/>
      <c r="U129" s="146"/>
      <c r="V129" s="146"/>
      <c r="W129" s="146"/>
      <c r="X129" s="146"/>
      <c r="Y129" s="146"/>
      <c r="Z129" s="146"/>
      <c r="AA129" s="146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</row>
    <row r="130" spans="18:85" hidden="1" x14ac:dyDescent="0.3">
      <c r="R130" s="147"/>
      <c r="S130" s="147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</row>
    <row r="131" spans="18:85" hidden="1" x14ac:dyDescent="0.3">
      <c r="R131" s="147"/>
      <c r="S131" s="147"/>
      <c r="T131" s="146"/>
      <c r="U131" s="146"/>
      <c r="V131" s="146"/>
      <c r="W131" s="146"/>
      <c r="X131" s="146"/>
      <c r="Y131" s="146"/>
      <c r="Z131" s="146"/>
      <c r="AA131" s="146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</row>
    <row r="132" spans="18:85" hidden="1" x14ac:dyDescent="0.3">
      <c r="R132" s="147"/>
      <c r="S132" s="147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</row>
    <row r="133" spans="18:85" hidden="1" x14ac:dyDescent="0.3">
      <c r="R133" s="147"/>
      <c r="S133" s="147"/>
      <c r="T133" s="146"/>
      <c r="U133" s="146"/>
      <c r="V133" s="146"/>
      <c r="W133" s="146"/>
      <c r="X133" s="146"/>
      <c r="Y133" s="146"/>
      <c r="Z133" s="146"/>
      <c r="AA133" s="146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</row>
    <row r="134" spans="18:85" hidden="1" x14ac:dyDescent="0.3">
      <c r="R134" s="147"/>
      <c r="S134" s="147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</row>
    <row r="135" spans="18:85" hidden="1" x14ac:dyDescent="0.3">
      <c r="R135" s="147"/>
      <c r="S135" s="147"/>
      <c r="T135" s="146"/>
      <c r="U135" s="146"/>
      <c r="V135" s="146"/>
      <c r="W135" s="146"/>
      <c r="X135" s="146"/>
      <c r="Y135" s="146"/>
      <c r="Z135" s="146"/>
      <c r="AA135" s="146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</row>
    <row r="136" spans="18:85" hidden="1" x14ac:dyDescent="0.3">
      <c r="R136" s="147"/>
      <c r="S136" s="147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</row>
    <row r="137" spans="18:85" hidden="1" x14ac:dyDescent="0.3">
      <c r="R137" s="147"/>
      <c r="S137" s="147"/>
      <c r="T137" s="146"/>
      <c r="U137" s="146"/>
      <c r="V137" s="146"/>
      <c r="W137" s="146"/>
      <c r="X137" s="146"/>
      <c r="Y137" s="146"/>
      <c r="Z137" s="146"/>
      <c r="AA137" s="146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</row>
    <row r="138" spans="18:85" hidden="1" x14ac:dyDescent="0.3">
      <c r="R138" s="147"/>
      <c r="S138" s="147"/>
      <c r="T138" s="146"/>
      <c r="U138" s="146"/>
      <c r="V138" s="146"/>
      <c r="W138" s="146"/>
      <c r="X138" s="146"/>
      <c r="Y138" s="146"/>
      <c r="Z138" s="146"/>
      <c r="AA138" s="146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</row>
    <row r="139" spans="18:85" hidden="1" x14ac:dyDescent="0.3">
      <c r="R139" s="147"/>
      <c r="S139" s="147"/>
      <c r="T139" s="146"/>
      <c r="U139" s="146"/>
      <c r="V139" s="146"/>
      <c r="W139" s="146"/>
      <c r="X139" s="146"/>
      <c r="Y139" s="146"/>
      <c r="Z139" s="146"/>
      <c r="AA139" s="146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</row>
    <row r="140" spans="18:85" hidden="1" x14ac:dyDescent="0.3">
      <c r="R140" s="147"/>
      <c r="S140" s="147"/>
      <c r="T140" s="146"/>
      <c r="U140" s="146"/>
      <c r="V140" s="146"/>
      <c r="W140" s="146"/>
      <c r="X140" s="146"/>
      <c r="Y140" s="146"/>
      <c r="Z140" s="146"/>
      <c r="AA140" s="146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</row>
    <row r="141" spans="18:85" hidden="1" x14ac:dyDescent="0.3">
      <c r="R141" s="147"/>
      <c r="S141" s="147"/>
      <c r="T141" s="146"/>
      <c r="U141" s="146"/>
      <c r="V141" s="146"/>
      <c r="W141" s="146"/>
      <c r="X141" s="146"/>
      <c r="Y141" s="146"/>
      <c r="Z141" s="146"/>
      <c r="AA141" s="146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</row>
    <row r="142" spans="18:85" hidden="1" x14ac:dyDescent="0.3">
      <c r="R142" s="147"/>
      <c r="S142" s="147"/>
      <c r="T142" s="146"/>
      <c r="U142" s="146"/>
      <c r="V142" s="146"/>
      <c r="W142" s="146"/>
      <c r="X142" s="146"/>
      <c r="Y142" s="146"/>
      <c r="Z142" s="146"/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</row>
    <row r="143" spans="18:85" hidden="1" x14ac:dyDescent="0.3">
      <c r="R143" s="147"/>
      <c r="S143" s="147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</row>
    <row r="144" spans="18:85" hidden="1" x14ac:dyDescent="0.3">
      <c r="R144" s="147"/>
      <c r="S144" s="147"/>
      <c r="T144" s="146"/>
      <c r="U144" s="146"/>
      <c r="V144" s="146"/>
      <c r="W144" s="146"/>
      <c r="X144" s="146"/>
      <c r="Y144" s="146"/>
      <c r="Z144" s="146"/>
      <c r="AA144" s="146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</row>
    <row r="145" spans="18:85" hidden="1" x14ac:dyDescent="0.3">
      <c r="R145" s="147"/>
      <c r="S145" s="147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</row>
    <row r="146" spans="18:85" hidden="1" x14ac:dyDescent="0.3">
      <c r="R146" s="147"/>
      <c r="S146" s="147"/>
      <c r="T146" s="146"/>
      <c r="U146" s="146"/>
      <c r="V146" s="146"/>
      <c r="W146" s="146"/>
      <c r="X146" s="146"/>
      <c r="Y146" s="146"/>
      <c r="Z146" s="146"/>
      <c r="AA146" s="146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</row>
    <row r="147" spans="18:85" hidden="1" x14ac:dyDescent="0.3">
      <c r="R147" s="147"/>
      <c r="S147" s="147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</row>
    <row r="148" spans="18:85" hidden="1" x14ac:dyDescent="0.3">
      <c r="R148" s="147"/>
      <c r="S148" s="147"/>
      <c r="T148" s="146"/>
      <c r="U148" s="146"/>
      <c r="V148" s="146"/>
      <c r="W148" s="146"/>
      <c r="X148" s="146"/>
      <c r="Y148" s="146"/>
      <c r="Z148" s="146"/>
      <c r="AA148" s="146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8:85" hidden="1" x14ac:dyDescent="0.3">
      <c r="R149" s="147"/>
      <c r="S149" s="147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8:85" hidden="1" x14ac:dyDescent="0.3">
      <c r="R150" s="147"/>
      <c r="S150" s="147"/>
      <c r="T150" s="146"/>
      <c r="U150" s="146"/>
      <c r="V150" s="146"/>
      <c r="W150" s="146"/>
      <c r="X150" s="146"/>
      <c r="Y150" s="146"/>
      <c r="Z150" s="146"/>
      <c r="AA150" s="146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8:85" hidden="1" x14ac:dyDescent="0.3">
      <c r="R151" s="147"/>
      <c r="S151" s="147"/>
      <c r="T151" s="146"/>
      <c r="U151" s="146"/>
      <c r="V151" s="146"/>
      <c r="W151" s="146"/>
      <c r="X151" s="146"/>
      <c r="Y151" s="146"/>
      <c r="Z151" s="146"/>
      <c r="AA151" s="146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</row>
    <row r="152" spans="18:85" hidden="1" x14ac:dyDescent="0.3">
      <c r="R152" s="147"/>
      <c r="S152" s="147"/>
      <c r="T152" s="146"/>
      <c r="U152" s="146"/>
      <c r="V152" s="146"/>
      <c r="W152" s="146"/>
      <c r="X152" s="146"/>
      <c r="Y152" s="146"/>
      <c r="Z152" s="146"/>
      <c r="AA152" s="146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</row>
    <row r="153" spans="18:85" hidden="1" x14ac:dyDescent="0.3">
      <c r="R153" s="147"/>
      <c r="S153" s="147"/>
      <c r="T153" s="146"/>
      <c r="U153" s="146"/>
      <c r="V153" s="146"/>
      <c r="W153" s="146"/>
      <c r="X153" s="146"/>
      <c r="Y153" s="146"/>
      <c r="Z153" s="146"/>
      <c r="AA153" s="146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</row>
    <row r="154" spans="18:85" hidden="1" x14ac:dyDescent="0.3">
      <c r="R154" s="147"/>
      <c r="S154" s="147"/>
      <c r="T154" s="146"/>
      <c r="U154" s="146"/>
      <c r="V154" s="146"/>
      <c r="W154" s="146"/>
      <c r="X154" s="146"/>
      <c r="Y154" s="146"/>
      <c r="Z154" s="146"/>
      <c r="AA154" s="146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</row>
    <row r="155" spans="18:85" hidden="1" x14ac:dyDescent="0.3">
      <c r="R155" s="147"/>
      <c r="S155" s="147"/>
      <c r="T155" s="146"/>
      <c r="U155" s="146"/>
      <c r="V155" s="146"/>
      <c r="W155" s="146"/>
      <c r="X155" s="146"/>
      <c r="Y155" s="146"/>
      <c r="Z155" s="146"/>
      <c r="AA155" s="146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8:85" hidden="1" x14ac:dyDescent="0.3">
      <c r="R156" s="147"/>
      <c r="S156" s="147"/>
      <c r="T156" s="146"/>
      <c r="U156" s="146"/>
      <c r="V156" s="146"/>
      <c r="W156" s="146"/>
      <c r="X156" s="146"/>
      <c r="Y156" s="146"/>
      <c r="Z156" s="146"/>
      <c r="AA156" s="146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8:85" hidden="1" x14ac:dyDescent="0.3">
      <c r="R157" s="147"/>
      <c r="S157" s="147"/>
      <c r="T157" s="146"/>
      <c r="U157" s="146"/>
      <c r="V157" s="146"/>
      <c r="W157" s="146"/>
      <c r="X157" s="146"/>
      <c r="Y157" s="146"/>
      <c r="Z157" s="146"/>
      <c r="AA157" s="146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</row>
    <row r="158" spans="18:85" hidden="1" x14ac:dyDescent="0.3">
      <c r="R158" s="147"/>
      <c r="S158" s="147"/>
      <c r="T158" s="146"/>
      <c r="U158" s="146"/>
      <c r="V158" s="146"/>
      <c r="W158" s="146"/>
      <c r="X158" s="146"/>
      <c r="Y158" s="146"/>
      <c r="Z158" s="146"/>
      <c r="AA158" s="146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</row>
    <row r="159" spans="18:85" hidden="1" x14ac:dyDescent="0.3">
      <c r="R159" s="147"/>
      <c r="S159" s="147"/>
      <c r="T159" s="146"/>
      <c r="U159" s="146"/>
      <c r="V159" s="146"/>
      <c r="W159" s="146"/>
      <c r="X159" s="146"/>
      <c r="Y159" s="146"/>
      <c r="Z159" s="146"/>
      <c r="AA159" s="146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</row>
    <row r="160" spans="18:85" hidden="1" x14ac:dyDescent="0.3">
      <c r="R160" s="147"/>
      <c r="S160" s="147"/>
      <c r="T160" s="146"/>
      <c r="U160" s="146"/>
      <c r="V160" s="146"/>
      <c r="W160" s="146"/>
      <c r="X160" s="146"/>
      <c r="Y160" s="146"/>
      <c r="Z160" s="146"/>
      <c r="AA160" s="146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</row>
    <row r="161" spans="18:85" hidden="1" x14ac:dyDescent="0.3">
      <c r="R161" s="147"/>
      <c r="S161" s="147"/>
      <c r="T161" s="146"/>
      <c r="U161" s="146"/>
      <c r="V161" s="146"/>
      <c r="W161" s="146"/>
      <c r="X161" s="146"/>
      <c r="Y161" s="146"/>
      <c r="Z161" s="146"/>
      <c r="AA161" s="146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</row>
    <row r="162" spans="18:85" hidden="1" x14ac:dyDescent="0.3">
      <c r="R162" s="147"/>
      <c r="S162" s="147"/>
      <c r="T162" s="146"/>
      <c r="U162" s="146"/>
      <c r="V162" s="146"/>
      <c r="W162" s="146"/>
      <c r="X162" s="146"/>
      <c r="Y162" s="146"/>
      <c r="Z162" s="146"/>
      <c r="AA162" s="146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8:85" hidden="1" x14ac:dyDescent="0.3">
      <c r="R163" s="147"/>
      <c r="S163" s="147"/>
      <c r="T163" s="146"/>
      <c r="U163" s="146"/>
      <c r="V163" s="146"/>
      <c r="W163" s="146"/>
      <c r="X163" s="146"/>
      <c r="Y163" s="146"/>
      <c r="Z163" s="146"/>
      <c r="AA163" s="146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</row>
    <row r="164" spans="18:85" hidden="1" x14ac:dyDescent="0.3">
      <c r="R164" s="147"/>
      <c r="S164" s="147"/>
      <c r="T164" s="146"/>
      <c r="U164" s="146"/>
      <c r="V164" s="146"/>
      <c r="W164" s="146"/>
      <c r="X164" s="146"/>
      <c r="Y164" s="146"/>
      <c r="Z164" s="146"/>
      <c r="AA164" s="146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</row>
    <row r="165" spans="18:85" hidden="1" x14ac:dyDescent="0.3">
      <c r="R165" s="147"/>
      <c r="S165" s="147"/>
      <c r="T165" s="146"/>
      <c r="U165" s="146"/>
      <c r="V165" s="146"/>
      <c r="W165" s="146"/>
      <c r="X165" s="146"/>
      <c r="Y165" s="146"/>
      <c r="Z165" s="146"/>
      <c r="AA165" s="146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</row>
    <row r="166" spans="18:85" x14ac:dyDescent="0.3">
      <c r="R166" s="147"/>
      <c r="S166" s="147"/>
      <c r="T166" s="146"/>
      <c r="U166" s="146"/>
      <c r="V166" s="146"/>
      <c r="W166" s="146"/>
      <c r="X166" s="146"/>
      <c r="Y166" s="146"/>
      <c r="Z166" s="146"/>
      <c r="AA166" s="146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</row>
    <row r="167" spans="18:85" x14ac:dyDescent="0.3">
      <c r="R167" s="147"/>
      <c r="S167" s="147"/>
      <c r="T167" s="146"/>
      <c r="U167" s="146"/>
      <c r="V167" s="146"/>
      <c r="W167" s="146"/>
      <c r="X167" s="146"/>
      <c r="Y167" s="146"/>
      <c r="Z167" s="146"/>
      <c r="AA167" s="146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</row>
    <row r="168" spans="18:85" x14ac:dyDescent="0.3"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</row>
    <row r="169" spans="18:85" x14ac:dyDescent="0.3"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</row>
    <row r="170" spans="18:85" x14ac:dyDescent="0.3"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</row>
    <row r="171" spans="18:85" x14ac:dyDescent="0.3"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3"/>
      <c r="B6" s="113"/>
      <c r="C6" s="206" t="s">
        <v>1</v>
      </c>
      <c r="D6" s="208"/>
      <c r="E6" s="206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36" ht="18.600000000000001" customHeight="1" x14ac:dyDescent="0.3">
      <c r="C7" s="177" t="s">
        <v>613</v>
      </c>
      <c r="D7" s="181"/>
      <c r="E7" s="18" t="s">
        <v>207</v>
      </c>
      <c r="F7" s="172" t="s">
        <v>207</v>
      </c>
      <c r="G7" s="20">
        <v>0.8141080597993865</v>
      </c>
      <c r="H7" s="21">
        <v>4.7291111111111119</v>
      </c>
      <c r="I7" s="21">
        <v>0.4231111111111111</v>
      </c>
      <c r="J7" s="22">
        <v>0.12639166175955147</v>
      </c>
      <c r="K7" s="173">
        <v>0.12631789207300984</v>
      </c>
      <c r="L7" s="22">
        <v>-1.0032463626799999E-2</v>
      </c>
      <c r="M7" s="22">
        <v>-7.526791922688879E-4</v>
      </c>
      <c r="N7" s="22">
        <v>0.12439012424104447</v>
      </c>
    </row>
    <row r="8" spans="1:36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6">
        <v>8</v>
      </c>
      <c r="B9" s="126">
        <v>3</v>
      </c>
      <c r="C9" s="127" t="s">
        <v>392</v>
      </c>
      <c r="D9" s="158">
        <v>77523.289999999994</v>
      </c>
      <c r="E9" s="15">
        <v>557392.45510000002</v>
      </c>
      <c r="F9" s="158">
        <v>708097.80406999995</v>
      </c>
      <c r="G9" s="17">
        <v>0.78716873840904933</v>
      </c>
      <c r="H9" s="10">
        <v>0.98599999999999999</v>
      </c>
      <c r="I9" s="10">
        <v>0.08</v>
      </c>
      <c r="J9" s="8">
        <v>0.137134909596662</v>
      </c>
      <c r="K9" s="160">
        <v>0.13351877607788595</v>
      </c>
      <c r="L9" s="8">
        <v>-1.5068493149999999E-2</v>
      </c>
      <c r="M9" s="8">
        <v>-5.4910670369000001E-3</v>
      </c>
      <c r="N9" s="8">
        <v>8.1245235299999996E-2</v>
      </c>
      <c r="O9" s="126"/>
      <c r="P9" s="37"/>
      <c r="Q9" s="38">
        <v>0.8141080597993865</v>
      </c>
      <c r="R9" s="39">
        <v>0.12631789207300984</v>
      </c>
      <c r="S9" s="37">
        <v>1</v>
      </c>
      <c r="T9" s="37" t="s">
        <v>55</v>
      </c>
      <c r="U9" s="38">
        <v>0.89411690553592005</v>
      </c>
      <c r="V9" s="37">
        <v>1</v>
      </c>
      <c r="W9" s="194" t="s">
        <v>383</v>
      </c>
      <c r="X9" s="176">
        <v>0.18082191780821921</v>
      </c>
    </row>
    <row r="10" spans="1:36" ht="16.8" customHeight="1" x14ac:dyDescent="0.3">
      <c r="A10" s="37">
        <v>2</v>
      </c>
      <c r="B10" s="37">
        <v>7</v>
      </c>
      <c r="C10" s="5" t="s">
        <v>221</v>
      </c>
      <c r="D10" s="157">
        <v>7014.5649999999996</v>
      </c>
      <c r="E10" s="14">
        <v>547837.52650000004</v>
      </c>
      <c r="F10" s="157">
        <v>626469.21270999999</v>
      </c>
      <c r="G10" s="16">
        <v>0.87448435674938829</v>
      </c>
      <c r="H10" s="9">
        <v>9.5500000000000007</v>
      </c>
      <c r="I10" s="9">
        <v>0.8</v>
      </c>
      <c r="J10" s="6">
        <v>0.12227912932138285</v>
      </c>
      <c r="K10" s="159">
        <v>0.12291933418693983</v>
      </c>
      <c r="L10" s="6">
        <v>-2.0443998495000001E-2</v>
      </c>
      <c r="M10" s="6">
        <v>-4.1184070481999999E-2</v>
      </c>
      <c r="N10" s="6">
        <v>9.6706415596000003E-2</v>
      </c>
      <c r="Q10" s="38">
        <v>0.8141080597993865</v>
      </c>
      <c r="R10" s="39">
        <v>0.12631789207300984</v>
      </c>
      <c r="S10" s="37">
        <v>2</v>
      </c>
      <c r="T10" s="37" t="s">
        <v>221</v>
      </c>
      <c r="U10" s="38">
        <v>0.87448435674938829</v>
      </c>
      <c r="V10" s="37">
        <v>2</v>
      </c>
      <c r="W10" s="194" t="s">
        <v>64</v>
      </c>
      <c r="X10" s="99">
        <v>0.13747954173486091</v>
      </c>
    </row>
    <row r="11" spans="1:36" s="7" customFormat="1" ht="16.8" customHeight="1" x14ac:dyDescent="0.3">
      <c r="A11" s="126">
        <v>1</v>
      </c>
      <c r="B11" s="126">
        <v>5</v>
      </c>
      <c r="C11" s="127" t="s">
        <v>55</v>
      </c>
      <c r="D11" s="158">
        <v>3719.038</v>
      </c>
      <c r="E11" s="15">
        <v>330139.00326000003</v>
      </c>
      <c r="F11" s="158">
        <v>369234.71776000003</v>
      </c>
      <c r="G11" s="17">
        <v>0.89411690553592005</v>
      </c>
      <c r="H11" s="10">
        <v>10.37</v>
      </c>
      <c r="I11" s="10">
        <v>0.97</v>
      </c>
      <c r="J11" s="8">
        <v>0.11681874507153316</v>
      </c>
      <c r="K11" s="160">
        <v>0.13112538019601216</v>
      </c>
      <c r="L11" s="8">
        <v>8.2916855990000007E-3</v>
      </c>
      <c r="M11" s="8">
        <v>6.7993222002999995E-2</v>
      </c>
      <c r="N11" s="8">
        <v>0.18679642604000002</v>
      </c>
      <c r="O11" s="126"/>
      <c r="P11" s="37"/>
      <c r="Q11" s="38">
        <v>0.8141080597993865</v>
      </c>
      <c r="R11" s="39">
        <v>0.12631789207300984</v>
      </c>
      <c r="S11" s="37">
        <v>3</v>
      </c>
      <c r="T11" s="37" t="s">
        <v>383</v>
      </c>
      <c r="U11" s="38">
        <v>0.85562906038606212</v>
      </c>
      <c r="V11" s="37">
        <v>3</v>
      </c>
      <c r="W11" s="194" t="s">
        <v>392</v>
      </c>
      <c r="X11" s="176">
        <v>0.13351877607788595</v>
      </c>
    </row>
    <row r="12" spans="1:36" s="118" customFormat="1" ht="16.8" customHeight="1" x14ac:dyDescent="0.3">
      <c r="A12" s="146">
        <v>3</v>
      </c>
      <c r="B12" s="146">
        <v>1</v>
      </c>
      <c r="C12" s="5" t="s">
        <v>383</v>
      </c>
      <c r="D12" s="157">
        <v>4020.6350000000002</v>
      </c>
      <c r="E12" s="14">
        <v>293506.35499999998</v>
      </c>
      <c r="F12" s="157">
        <v>343029.90464999998</v>
      </c>
      <c r="G12" s="16">
        <v>0.85562906038606212</v>
      </c>
      <c r="H12" s="9">
        <v>10.24</v>
      </c>
      <c r="I12" s="9">
        <v>1.1000000000000001</v>
      </c>
      <c r="J12" s="6">
        <v>0.14027397260273974</v>
      </c>
      <c r="K12" s="159">
        <v>0.18082191780821921</v>
      </c>
      <c r="L12" s="6">
        <v>2.0665149064E-2</v>
      </c>
      <c r="M12" s="6">
        <v>3.1873856074999998E-2</v>
      </c>
      <c r="N12" s="6">
        <v>0.19713909556000001</v>
      </c>
      <c r="O12" s="146"/>
      <c r="P12" s="37"/>
      <c r="Q12" s="38">
        <v>0.8141080597993865</v>
      </c>
      <c r="R12" s="39">
        <v>0.12631789207300984</v>
      </c>
      <c r="S12" s="37">
        <v>4</v>
      </c>
      <c r="T12" s="37" t="s">
        <v>22</v>
      </c>
      <c r="U12" s="38">
        <v>0.82894305221808651</v>
      </c>
      <c r="V12" s="37">
        <v>4</v>
      </c>
      <c r="W12" s="194" t="s">
        <v>335</v>
      </c>
      <c r="X12" s="180">
        <v>0.1314553990610329</v>
      </c>
    </row>
    <row r="13" spans="1:36" s="7" customFormat="1" ht="16.8" customHeight="1" x14ac:dyDescent="0.3">
      <c r="A13" s="126">
        <v>7</v>
      </c>
      <c r="B13" s="126">
        <v>4</v>
      </c>
      <c r="C13" s="127" t="s">
        <v>335</v>
      </c>
      <c r="D13" s="158">
        <v>44196.05</v>
      </c>
      <c r="E13" s="15">
        <v>282412.75949999999</v>
      </c>
      <c r="F13" s="158">
        <v>356882.46097000001</v>
      </c>
      <c r="G13" s="17">
        <v>0.79133269461437605</v>
      </c>
      <c r="H13" s="10">
        <v>0.84</v>
      </c>
      <c r="I13" s="10">
        <v>7.0000000000000007E-2</v>
      </c>
      <c r="J13" s="8">
        <v>0.13145539906103287</v>
      </c>
      <c r="K13" s="160">
        <v>0.1314553990610329</v>
      </c>
      <c r="L13" s="8">
        <v>4.6316627157999999E-3</v>
      </c>
      <c r="M13" s="8">
        <v>-1.5836028382E-2</v>
      </c>
      <c r="N13" s="8">
        <v>4.8459943257000003E-2</v>
      </c>
      <c r="O13" s="126"/>
      <c r="P13" s="37"/>
      <c r="Q13" s="38">
        <v>0.8141080597993865</v>
      </c>
      <c r="R13" s="39">
        <v>0.12631789207300984</v>
      </c>
      <c r="S13" s="37">
        <v>5</v>
      </c>
      <c r="T13" s="37" t="s">
        <v>641</v>
      </c>
      <c r="U13" s="38">
        <v>0.82132050407815105</v>
      </c>
      <c r="V13" s="37">
        <v>5</v>
      </c>
      <c r="W13" s="194" t="s">
        <v>55</v>
      </c>
      <c r="X13" s="176">
        <v>0.13112538019601216</v>
      </c>
    </row>
    <row r="14" spans="1:36" ht="16.8" customHeight="1" x14ac:dyDescent="0.3">
      <c r="A14" s="37">
        <v>5</v>
      </c>
      <c r="B14" s="37">
        <v>6</v>
      </c>
      <c r="C14" s="5" t="s">
        <v>641</v>
      </c>
      <c r="D14" s="157">
        <v>18746.075000000001</v>
      </c>
      <c r="E14" s="14">
        <v>192334.72949999999</v>
      </c>
      <c r="F14" s="157">
        <v>234177.43565999999</v>
      </c>
      <c r="G14" s="16">
        <v>0.82132050407815105</v>
      </c>
      <c r="H14" s="9">
        <v>1.36</v>
      </c>
      <c r="I14" s="9">
        <v>0.108</v>
      </c>
      <c r="J14" s="6">
        <v>0.13255360623781678</v>
      </c>
      <c r="K14" s="159">
        <v>0.12631578947368424</v>
      </c>
      <c r="L14" s="6">
        <v>-1.2702078523E-2</v>
      </c>
      <c r="M14" s="6">
        <v>2.5607237283000003E-2</v>
      </c>
      <c r="N14" s="6">
        <v>0.12829120294000002</v>
      </c>
      <c r="Q14" s="38">
        <v>0.8141080597993865</v>
      </c>
      <c r="R14" s="39">
        <v>0.12631789207300984</v>
      </c>
      <c r="S14" s="37">
        <v>6</v>
      </c>
      <c r="T14" s="37" t="s">
        <v>64</v>
      </c>
      <c r="U14" s="38">
        <v>0.79893371170670457</v>
      </c>
      <c r="V14" s="37">
        <v>6</v>
      </c>
      <c r="W14" s="194" t="s">
        <v>641</v>
      </c>
      <c r="X14" s="99">
        <v>0.12631578947368424</v>
      </c>
    </row>
    <row r="15" spans="1:36" s="118" customFormat="1" ht="16.8" customHeight="1" x14ac:dyDescent="0.3">
      <c r="A15" s="146">
        <v>9</v>
      </c>
      <c r="B15" s="146">
        <v>8</v>
      </c>
      <c r="C15" s="127" t="s">
        <v>639</v>
      </c>
      <c r="D15" s="158">
        <v>18399.378000000001</v>
      </c>
      <c r="E15" s="15">
        <v>1010125.8522</v>
      </c>
      <c r="F15" s="158">
        <v>1334067.4409</v>
      </c>
      <c r="G15" s="17">
        <v>0.7571775018499366</v>
      </c>
      <c r="H15" s="10">
        <v>7.7</v>
      </c>
      <c r="I15" s="10">
        <v>0.55000000000000004</v>
      </c>
      <c r="J15" s="8">
        <v>0.14025500910746816</v>
      </c>
      <c r="K15" s="160">
        <v>0.12021857923497269</v>
      </c>
      <c r="L15" s="8">
        <v>-2.3935721002000001E-2</v>
      </c>
      <c r="M15" s="8">
        <v>-8.7702628400999988E-2</v>
      </c>
      <c r="N15" s="8">
        <v>-9.6451266136000011E-3</v>
      </c>
      <c r="O15" s="146"/>
      <c r="P15" s="37"/>
      <c r="Q15" s="38">
        <v>0.8141080597993865</v>
      </c>
      <c r="R15" s="39">
        <v>0.12631789207300984</v>
      </c>
      <c r="S15" s="37"/>
      <c r="T15" s="37"/>
      <c r="U15" s="38"/>
      <c r="V15" s="37"/>
      <c r="W15" s="194"/>
      <c r="X15" s="180"/>
    </row>
    <row r="16" spans="1:36" s="7" customFormat="1" ht="16.8" customHeight="1" x14ac:dyDescent="0.3">
      <c r="A16" s="126">
        <v>4</v>
      </c>
      <c r="B16" s="126">
        <v>9</v>
      </c>
      <c r="C16" s="5" t="s">
        <v>22</v>
      </c>
      <c r="D16" s="157">
        <v>218937</v>
      </c>
      <c r="E16" s="14">
        <v>1390249.95</v>
      </c>
      <c r="F16" s="157">
        <v>1677135.6564</v>
      </c>
      <c r="G16" s="16">
        <v>0.82894305221808651</v>
      </c>
      <c r="H16" s="9">
        <v>0.69599999999999995</v>
      </c>
      <c r="I16" s="9">
        <v>0.06</v>
      </c>
      <c r="J16" s="6">
        <v>0.10960629921259843</v>
      </c>
      <c r="K16" s="159">
        <v>0.11338582677165354</v>
      </c>
      <c r="L16" s="6">
        <v>-2.1571648690999999E-2</v>
      </c>
      <c r="M16" s="6">
        <v>1.8334219432000001E-2</v>
      </c>
      <c r="N16" s="6">
        <v>0.23599286679999998</v>
      </c>
      <c r="O16" s="126"/>
      <c r="P16" s="37"/>
      <c r="Q16" s="38">
        <v>0.8141080597993865</v>
      </c>
      <c r="R16" s="39">
        <v>0.12631789207300984</v>
      </c>
      <c r="S16" s="37"/>
      <c r="T16" s="37"/>
      <c r="U16" s="38"/>
      <c r="V16" s="37"/>
      <c r="W16" s="194"/>
      <c r="X16" s="176"/>
    </row>
    <row r="17" spans="1:24" s="7" customFormat="1" ht="16.8" customHeight="1" x14ac:dyDescent="0.3">
      <c r="A17" s="126">
        <v>6</v>
      </c>
      <c r="B17" s="126">
        <v>2</v>
      </c>
      <c r="C17" s="127" t="s">
        <v>64</v>
      </c>
      <c r="D17" s="158">
        <v>43302.14</v>
      </c>
      <c r="E17" s="15">
        <v>264576.07539999997</v>
      </c>
      <c r="F17" s="158">
        <v>331161.48626999999</v>
      </c>
      <c r="G17" s="17">
        <v>0.79893371170670457</v>
      </c>
      <c r="H17" s="10">
        <v>0.82</v>
      </c>
      <c r="I17" s="10">
        <v>7.0000000000000007E-2</v>
      </c>
      <c r="J17" s="8">
        <v>0.13420621931260229</v>
      </c>
      <c r="K17" s="160">
        <v>0.13747954173486091</v>
      </c>
      <c r="L17" s="8">
        <v>-3.0158730158999999E-2</v>
      </c>
      <c r="M17" s="8">
        <v>-3.6885322152000003E-4</v>
      </c>
      <c r="N17" s="8">
        <v>0.15452505929000002</v>
      </c>
      <c r="O17" s="126"/>
      <c r="P17" s="37"/>
      <c r="Q17" s="38">
        <v>0.8141080597993865</v>
      </c>
      <c r="R17" s="39">
        <v>0.12631789207300984</v>
      </c>
      <c r="S17" s="37"/>
      <c r="T17" s="37"/>
      <c r="U17" s="38"/>
      <c r="V17" s="37"/>
      <c r="W17" s="194"/>
      <c r="X17" s="176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2"/>
      <c r="F30" s="18"/>
      <c r="G30" s="155"/>
      <c r="H30" s="18"/>
      <c r="I30" s="21"/>
      <c r="J30" s="22"/>
      <c r="K30" s="22"/>
      <c r="L30" s="156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2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1985"/>
  <sheetViews>
    <sheetView showGridLines="0" topLeftCell="A235" zoomScaleNormal="100" workbookViewId="0">
      <selection activeCell="R189" sqref="R189:R256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375</v>
      </c>
      <c r="J1" s="92">
        <f ca="1">EDATE(J2,-12)+1</f>
        <v>45863</v>
      </c>
    </row>
    <row r="2" spans="1:28" ht="15.6" x14ac:dyDescent="0.3">
      <c r="A2" s="73" t="s">
        <v>357</v>
      </c>
      <c r="I2" s="92" t="s">
        <v>374</v>
      </c>
      <c r="J2" s="92">
        <f ca="1">TODAY()</f>
        <v>46227</v>
      </c>
      <c r="U2" s="30" t="s">
        <v>281</v>
      </c>
      <c r="V2" s="30" t="s">
        <v>280</v>
      </c>
      <c r="W2" s="30" t="s">
        <v>8</v>
      </c>
      <c r="X2" s="30" t="s">
        <v>9</v>
      </c>
      <c r="AB2" s="95" t="s">
        <v>376</v>
      </c>
    </row>
    <row r="3" spans="1:28" x14ac:dyDescent="0.3">
      <c r="A3" s="74" t="s">
        <v>358</v>
      </c>
      <c r="B3" s="75">
        <f>IF(C3="",EOMONTH(B4,-24),C3)</f>
        <v>43464</v>
      </c>
      <c r="C3" s="76">
        <v>43464</v>
      </c>
      <c r="D3" s="77" t="s">
        <v>359</v>
      </c>
      <c r="E3" s="78"/>
      <c r="U3" s="1" t="s">
        <v>279</v>
      </c>
      <c r="V3" s="16">
        <f>'Galpões Logísticos'!G7</f>
        <v>0.88711885736244989</v>
      </c>
      <c r="W3" s="31">
        <f>'Galpões Logísticos'!$J$7</f>
        <v>0.10004435024525972</v>
      </c>
      <c r="X3" s="31">
        <f>'Galpões Logísticos'!$K$7</f>
        <v>0.10854689279894167</v>
      </c>
      <c r="Z3" s="38" t="e">
        <f>V10</f>
        <v>#N/A</v>
      </c>
      <c r="AB3" s="96" t="s">
        <v>372</v>
      </c>
    </row>
    <row r="4" spans="1:28" x14ac:dyDescent="0.3">
      <c r="A4" s="74" t="s">
        <v>360</v>
      </c>
      <c r="B4" s="209">
        <f>IF(C4="",_xll.ECONOMATICA("IBOV","DATE OF LAST QUOTE"),C4)</f>
        <v>46227</v>
      </c>
      <c r="C4" s="79"/>
      <c r="D4" s="77" t="s">
        <v>359</v>
      </c>
      <c r="E4" s="78"/>
      <c r="O4" s="1" t="s">
        <v>219</v>
      </c>
      <c r="P4" s="1" t="s">
        <v>369</v>
      </c>
      <c r="Q4" s="1" t="s">
        <v>239</v>
      </c>
      <c r="R4" s="1" t="s">
        <v>606</v>
      </c>
      <c r="U4" s="1" t="s">
        <v>147</v>
      </c>
      <c r="V4" s="16">
        <f>Recebíveis!$H$7</f>
        <v>0.93147405115778859</v>
      </c>
      <c r="W4" s="31">
        <f>Recebíveis!$K$7</f>
        <v>0.13544759489679414</v>
      </c>
      <c r="X4" s="31">
        <f>Recebíveis!$L$7</f>
        <v>0.14151281989548614</v>
      </c>
      <c r="Z4" s="38" t="e">
        <f>Z3</f>
        <v>#N/A</v>
      </c>
      <c r="AB4" s="94">
        <v>36892</v>
      </c>
    </row>
    <row r="5" spans="1:28" x14ac:dyDescent="0.3">
      <c r="A5" s="74" t="s">
        <v>361</v>
      </c>
      <c r="B5" s="80" t="s">
        <v>362</v>
      </c>
      <c r="C5" s="81" t="s">
        <v>363</v>
      </c>
      <c r="D5" s="82"/>
      <c r="E5" s="82"/>
      <c r="I5" s="92">
        <f ca="1">J1</f>
        <v>45863</v>
      </c>
      <c r="J5" s="1">
        <f t="shared" ref="J5:J68" ca="1" si="0">VLOOKUP(I5,$A$10:$G$10000,2,FALSE)</f>
        <v>146.50130336999999</v>
      </c>
      <c r="K5" s="1">
        <f t="shared" ref="K5:K68" ca="1" si="1">VLOOKUP(I5,$A$10:$G$10000,6,FALSE)</f>
        <v>172.27805334000001</v>
      </c>
      <c r="L5" s="1">
        <f t="shared" ref="L5:L68" ca="1" si="2">VLOOKUP(I5,$A$10:$G$10000,7,FALSE)</f>
        <v>151.92664421000001</v>
      </c>
      <c r="M5" s="1">
        <f ca="1">VLOOKUP(I5,$A$10:$G$10000,3,FALSE)</f>
        <v>167.49859706999999</v>
      </c>
      <c r="U5" s="1" t="s">
        <v>148</v>
      </c>
      <c r="V5" s="16">
        <f>Outros!J7</f>
        <v>0.84836699046845621</v>
      </c>
      <c r="W5" s="31">
        <f>Outros!M7</f>
        <v>0.11728263110563894</v>
      </c>
      <c r="X5" s="31">
        <f>Outros!$N$7</f>
        <v>0.14128355851139779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364</v>
      </c>
      <c r="B6" s="83" t="s">
        <v>365</v>
      </c>
      <c r="C6" s="84" t="s">
        <v>366</v>
      </c>
      <c r="D6" s="82"/>
      <c r="E6" s="82"/>
      <c r="F6" s="85"/>
      <c r="I6" s="92">
        <f t="shared" ref="I6:I69" ca="1" si="4">WORKDAY(I5,1,$AB$4:$AB$467)</f>
        <v>45866</v>
      </c>
      <c r="J6" s="1">
        <f t="shared" ca="1" si="0"/>
        <v>145.90128381</v>
      </c>
      <c r="K6" s="1">
        <f t="shared" ca="1" si="1"/>
        <v>172.37303209999999</v>
      </c>
      <c r="L6" s="1">
        <f t="shared" ca="1" si="2"/>
        <v>150.33947465</v>
      </c>
      <c r="M6" s="1">
        <f t="shared" ref="M6:M69" ca="1" si="5">VLOOKUP(I6,$A$10:$G$10000,3,FALSE)</f>
        <v>167.58908099999999</v>
      </c>
      <c r="O6" s="1">
        <v>100</v>
      </c>
      <c r="P6" s="1">
        <v>100</v>
      </c>
      <c r="Q6" s="1">
        <v>100</v>
      </c>
      <c r="R6" s="1">
        <v>100</v>
      </c>
      <c r="U6" s="1" t="s">
        <v>278</v>
      </c>
      <c r="V6" s="16">
        <f>FoF!$G$7</f>
        <v>0.8141080597993865</v>
      </c>
      <c r="W6" s="31">
        <f>FoF!$J$7</f>
        <v>0.12639166175955147</v>
      </c>
      <c r="X6" s="31">
        <f>FoF!$K$7</f>
        <v>0.12631789207300984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219</v>
      </c>
      <c r="C7" s="72" t="s">
        <v>606</v>
      </c>
      <c r="D7" s="72" t="s">
        <v>367</v>
      </c>
      <c r="E7" s="72" t="s">
        <v>368</v>
      </c>
      <c r="F7" s="72" t="s">
        <v>369</v>
      </c>
      <c r="G7" s="72" t="s">
        <v>370</v>
      </c>
      <c r="I7" s="92">
        <f t="shared" ca="1" si="4"/>
        <v>45867</v>
      </c>
      <c r="J7" s="1">
        <f t="shared" ca="1" si="0"/>
        <v>145.44329581</v>
      </c>
      <c r="K7" s="1">
        <f t="shared" ca="1" si="1"/>
        <v>172.46806314</v>
      </c>
      <c r="L7" s="1">
        <f t="shared" ca="1" si="2"/>
        <v>151.01809397</v>
      </c>
      <c r="M7" s="1">
        <f t="shared" ca="1" si="5"/>
        <v>168.11461421999999</v>
      </c>
      <c r="O7" s="1">
        <f t="shared" ref="O7:O70" ca="1" si="6">J7/J6*O6</f>
        <v>99.686097347439102</v>
      </c>
      <c r="P7" s="1">
        <f t="shared" ref="P7:P70" ca="1" si="7">K7/K6*P6</f>
        <v>100.05513103693903</v>
      </c>
      <c r="Q7" s="1">
        <f t="shared" ref="Q7:R70" ca="1" si="8">L7/L6*Q6</f>
        <v>100.45139130729295</v>
      </c>
      <c r="R7" s="1">
        <f t="shared" ca="1" si="8"/>
        <v>100.31358440350897</v>
      </c>
      <c r="U7" s="1" t="s">
        <v>277</v>
      </c>
      <c r="V7" s="16">
        <f>Shopping!$G$7</f>
        <v>0.85400762894276283</v>
      </c>
      <c r="W7" s="31">
        <f>Shopping!$J$7</f>
        <v>0.10909124064428317</v>
      </c>
      <c r="X7" s="31">
        <f>Shopping!$K$7</f>
        <v>0.10176330809728329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219</v>
      </c>
      <c r="C8" s="86" t="s">
        <v>606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371</v>
      </c>
      <c r="G8" s="86" t="s">
        <v>370</v>
      </c>
      <c r="I8" s="92">
        <f t="shared" ca="1" si="4"/>
        <v>45868</v>
      </c>
      <c r="J8" s="1">
        <f t="shared" ca="1" si="0"/>
        <v>145.16220939999999</v>
      </c>
      <c r="K8" s="1">
        <f t="shared" ca="1" si="1"/>
        <v>172.56314664000001</v>
      </c>
      <c r="L8" s="1">
        <f t="shared" ca="1" si="2"/>
        <v>152.45636825</v>
      </c>
      <c r="M8" s="1">
        <f t="shared" ca="1" si="5"/>
        <v>168.16226692000001</v>
      </c>
      <c r="O8" s="1">
        <f t="shared" ca="1" si="6"/>
        <v>99.493442147525954</v>
      </c>
      <c r="P8" s="1">
        <f t="shared" ca="1" si="7"/>
        <v>100.1102925078731</v>
      </c>
      <c r="Q8" s="1">
        <f t="shared" ca="1" si="8"/>
        <v>101.40807569331226</v>
      </c>
      <c r="R8" s="1">
        <f t="shared" ca="1" si="8"/>
        <v>100.34201865454469</v>
      </c>
      <c r="U8" s="32" t="s">
        <v>252</v>
      </c>
      <c r="V8" s="34">
        <f>Escritórios!$G$7</f>
        <v>0.62722531003178073</v>
      </c>
      <c r="W8" s="33">
        <f>Escritórios!$J$7</f>
        <v>0.1068751939375249</v>
      </c>
      <c r="X8" s="33">
        <f>Escritórios!$K$7</f>
        <v>0.11225009399535947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372</v>
      </c>
      <c r="B9" s="88" t="s">
        <v>373</v>
      </c>
      <c r="C9" s="88" t="s">
        <v>373</v>
      </c>
      <c r="D9" s="88" t="s">
        <v>373</v>
      </c>
      <c r="E9" s="88" t="s">
        <v>373</v>
      </c>
      <c r="F9" s="88" t="s">
        <v>373</v>
      </c>
      <c r="G9" s="88" t="s">
        <v>373</v>
      </c>
      <c r="I9" s="92">
        <f t="shared" ca="1" si="4"/>
        <v>45869</v>
      </c>
      <c r="J9" s="1">
        <f t="shared" ca="1" si="0"/>
        <v>146.13006519000001</v>
      </c>
      <c r="K9" s="1">
        <f t="shared" ca="1" si="1"/>
        <v>172.65828260999999</v>
      </c>
      <c r="L9" s="1">
        <f t="shared" ca="1" si="2"/>
        <v>151.41106328999999</v>
      </c>
      <c r="M9" s="1">
        <f t="shared" ca="1" si="5"/>
        <v>167.94869578999999</v>
      </c>
      <c r="O9" s="1">
        <f t="shared" ca="1" si="6"/>
        <v>100.15680559761076</v>
      </c>
      <c r="P9" s="1">
        <f t="shared" ca="1" si="7"/>
        <v>100.16548441860354</v>
      </c>
      <c r="Q9" s="1">
        <f t="shared" ca="1" si="8"/>
        <v>100.71277928999999</v>
      </c>
      <c r="R9" s="1">
        <f t="shared" ca="1" si="8"/>
        <v>100.21458127692698</v>
      </c>
      <c r="V9" s="9"/>
      <c r="W9" s="31"/>
      <c r="X9" s="31"/>
      <c r="AB9" s="93">
        <v>43490</v>
      </c>
    </row>
    <row r="10" spans="1:28" ht="13.8" x14ac:dyDescent="0.3">
      <c r="A10" s="210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45870</v>
      </c>
      <c r="J10" s="1">
        <f t="shared" ca="1" si="0"/>
        <v>145.86046037</v>
      </c>
      <c r="K10" s="1">
        <f t="shared" ca="1" si="1"/>
        <v>172.75347102999999</v>
      </c>
      <c r="L10" s="1">
        <f t="shared" ca="1" si="2"/>
        <v>150.69007149999999</v>
      </c>
      <c r="M10" s="1">
        <f t="shared" ca="1" si="5"/>
        <v>168.42705024</v>
      </c>
      <c r="O10" s="1">
        <f t="shared" ca="1" si="6"/>
        <v>99.972019821255898</v>
      </c>
      <c r="P10" s="1">
        <f t="shared" ca="1" si="7"/>
        <v>100.22070675752764</v>
      </c>
      <c r="Q10" s="1">
        <f t="shared" ca="1" si="8"/>
        <v>100.23320345559021</v>
      </c>
      <c r="R10" s="1">
        <f t="shared" ca="1" si="8"/>
        <v>100.50001422228695</v>
      </c>
      <c r="U10" s="5" t="s">
        <v>219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45873</v>
      </c>
      <c r="J11" s="1">
        <f t="shared" ca="1" si="0"/>
        <v>145.40459859000001</v>
      </c>
      <c r="K11" s="1">
        <f t="shared" ca="1" si="1"/>
        <v>172.84871192</v>
      </c>
      <c r="L11" s="1">
        <f t="shared" ca="1" si="2"/>
        <v>151.29745184000001</v>
      </c>
      <c r="M11" s="1">
        <f t="shared" ca="1" si="5"/>
        <v>168.56836702999999</v>
      </c>
      <c r="O11" s="1">
        <f t="shared" ca="1" si="6"/>
        <v>99.659574469100093</v>
      </c>
      <c r="P11" s="1">
        <f t="shared" ca="1" si="7"/>
        <v>100.27595953624814</v>
      </c>
      <c r="Q11" s="1">
        <f t="shared" ca="1" si="8"/>
        <v>100.63720935052501</v>
      </c>
      <c r="R11" s="1">
        <f t="shared" ca="1" si="8"/>
        <v>100.58433760967993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45874</v>
      </c>
      <c r="J12" s="1">
        <f t="shared" ca="1" si="0"/>
        <v>144.95554071999999</v>
      </c>
      <c r="K12" s="1">
        <f t="shared" ca="1" si="1"/>
        <v>172.94400526999999</v>
      </c>
      <c r="L12" s="1">
        <f t="shared" ca="1" si="2"/>
        <v>151.50237344000001</v>
      </c>
      <c r="M12" s="1">
        <f t="shared" ca="1" si="5"/>
        <v>168.46691455000001</v>
      </c>
      <c r="O12" s="1">
        <f t="shared" ca="1" si="6"/>
        <v>99.351792482352934</v>
      </c>
      <c r="P12" s="1">
        <f t="shared" ca="1" si="7"/>
        <v>100.33124274896365</v>
      </c>
      <c r="Q12" s="1">
        <f t="shared" ca="1" si="8"/>
        <v>100.77351526783453</v>
      </c>
      <c r="R12" s="1">
        <f t="shared" ca="1" si="8"/>
        <v>100.52380115981423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45875</v>
      </c>
      <c r="J13" s="1">
        <f t="shared" ca="1" si="0"/>
        <v>144.76120412</v>
      </c>
      <c r="K13" s="1">
        <f t="shared" ca="1" si="1"/>
        <v>173.03935107000001</v>
      </c>
      <c r="L13" s="1">
        <f t="shared" ca="1" si="2"/>
        <v>153.07975773999999</v>
      </c>
      <c r="M13" s="1">
        <f t="shared" ca="1" si="5"/>
        <v>168.57073167999999</v>
      </c>
      <c r="O13" s="1">
        <f t="shared" ca="1" si="6"/>
        <v>99.218595162271043</v>
      </c>
      <c r="P13" s="1">
        <f t="shared" ca="1" si="7"/>
        <v>100.38655638987281</v>
      </c>
      <c r="Q13" s="1">
        <f t="shared" ca="1" si="8"/>
        <v>101.82273025523037</v>
      </c>
      <c r="R13" s="1">
        <f t="shared" ca="1" si="8"/>
        <v>100.58574859062566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45876</v>
      </c>
      <c r="J14" s="1">
        <f t="shared" ca="1" si="0"/>
        <v>145.01932735</v>
      </c>
      <c r="K14" s="1">
        <f t="shared" ca="1" si="1"/>
        <v>173.13474952000001</v>
      </c>
      <c r="L14" s="1">
        <f t="shared" ca="1" si="2"/>
        <v>155.34401056999999</v>
      </c>
      <c r="M14" s="1">
        <f t="shared" ca="1" si="5"/>
        <v>169.41787142999999</v>
      </c>
      <c r="O14" s="1">
        <f t="shared" ca="1" si="6"/>
        <v>99.395511515067597</v>
      </c>
      <c r="P14" s="1">
        <f t="shared" ca="1" si="7"/>
        <v>100.44190057500303</v>
      </c>
      <c r="Q14" s="1">
        <f t="shared" ca="1" si="8"/>
        <v>103.32882360514485</v>
      </c>
      <c r="R14" s="1">
        <f t="shared" ca="1" si="8"/>
        <v>101.09123483408803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45877</v>
      </c>
      <c r="J15" s="1">
        <f t="shared" ca="1" si="0"/>
        <v>145.42415982</v>
      </c>
      <c r="K15" s="1">
        <f t="shared" ca="1" si="1"/>
        <v>173.23020061</v>
      </c>
      <c r="L15" s="1">
        <f t="shared" ca="1" si="2"/>
        <v>154.64497872999999</v>
      </c>
      <c r="M15" s="1">
        <f t="shared" ca="1" si="5"/>
        <v>169.57247228</v>
      </c>
      <c r="O15" s="1">
        <f t="shared" ca="1" si="6"/>
        <v>99.672981636939312</v>
      </c>
      <c r="P15" s="1">
        <f t="shared" ca="1" si="7"/>
        <v>100.49727529855295</v>
      </c>
      <c r="Q15" s="1">
        <f t="shared" ca="1" si="8"/>
        <v>102.86385467956666</v>
      </c>
      <c r="R15" s="1">
        <f t="shared" ca="1" si="8"/>
        <v>101.18348478800955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45880</v>
      </c>
      <c r="J16" s="1">
        <f t="shared" ca="1" si="0"/>
        <v>145.34293818</v>
      </c>
      <c r="K16" s="1">
        <f t="shared" ca="1" si="1"/>
        <v>173.32570433000001</v>
      </c>
      <c r="L16" s="1">
        <f t="shared" ca="1" si="2"/>
        <v>154.31489680000001</v>
      </c>
      <c r="M16" s="1">
        <f t="shared" ca="1" si="5"/>
        <v>169.85010983999999</v>
      </c>
      <c r="O16" s="1">
        <f t="shared" ca="1" si="6"/>
        <v>99.617312736790524</v>
      </c>
      <c r="P16" s="1">
        <f t="shared" ca="1" si="7"/>
        <v>100.55268055472122</v>
      </c>
      <c r="Q16" s="1">
        <f t="shared" ca="1" si="8"/>
        <v>102.64429695477853</v>
      </c>
      <c r="R16" s="1">
        <f t="shared" ca="1" si="8"/>
        <v>101.34915044972411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45881</v>
      </c>
      <c r="J17" s="1">
        <f t="shared" ca="1" si="0"/>
        <v>145.07290811999999</v>
      </c>
      <c r="K17" s="1">
        <f t="shared" ca="1" si="1"/>
        <v>173.4212607</v>
      </c>
      <c r="L17" s="1">
        <f t="shared" ca="1" si="2"/>
        <v>156.92111041999999</v>
      </c>
      <c r="M17" s="1">
        <f t="shared" ca="1" si="5"/>
        <v>169.78648598999999</v>
      </c>
      <c r="O17" s="1">
        <f t="shared" ca="1" si="6"/>
        <v>99.432235503096223</v>
      </c>
      <c r="P17" s="1">
        <f t="shared" ca="1" si="7"/>
        <v>100.60811635511055</v>
      </c>
      <c r="Q17" s="1">
        <f t="shared" ca="1" si="8"/>
        <v>104.37784938740968</v>
      </c>
      <c r="R17" s="1">
        <f t="shared" ca="1" si="8"/>
        <v>101.31118625204466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45882</v>
      </c>
      <c r="J18" s="1">
        <f t="shared" ca="1" si="0"/>
        <v>145.03463614</v>
      </c>
      <c r="K18" s="1">
        <f t="shared" ca="1" si="1"/>
        <v>173.5168697</v>
      </c>
      <c r="L18" s="1">
        <f t="shared" ca="1" si="2"/>
        <v>155.525732</v>
      </c>
      <c r="M18" s="1">
        <f t="shared" ca="1" si="5"/>
        <v>169.92580538999999</v>
      </c>
      <c r="O18" s="1">
        <f t="shared" ca="1" si="6"/>
        <v>99.406004082096644</v>
      </c>
      <c r="P18" s="1">
        <f t="shared" ca="1" si="7"/>
        <v>100.66358268811823</v>
      </c>
      <c r="Q18" s="1">
        <f t="shared" ca="1" si="8"/>
        <v>103.44969766727861</v>
      </c>
      <c r="R18" s="1">
        <f t="shared" ca="1" si="8"/>
        <v>101.39431780164723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45883</v>
      </c>
      <c r="J19" s="1">
        <f t="shared" ca="1" si="0"/>
        <v>145.42798701999999</v>
      </c>
      <c r="K19" s="1">
        <f t="shared" ca="1" si="1"/>
        <v>173.61253135000001</v>
      </c>
      <c r="L19" s="1">
        <f t="shared" ca="1" si="2"/>
        <v>155.14849874999999</v>
      </c>
      <c r="M19" s="1">
        <f t="shared" ca="1" si="5"/>
        <v>170.11921279000001</v>
      </c>
      <c r="O19" s="1">
        <f t="shared" ca="1" si="6"/>
        <v>99.675604780410055</v>
      </c>
      <c r="P19" s="1">
        <f t="shared" ca="1" si="7"/>
        <v>100.71907956534697</v>
      </c>
      <c r="Q19" s="1">
        <f t="shared" ca="1" si="8"/>
        <v>103.19877670930782</v>
      </c>
      <c r="R19" s="1">
        <f t="shared" ca="1" si="8"/>
        <v>101.50972353025792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45884</v>
      </c>
      <c r="J20" s="1">
        <f t="shared" ca="1" si="0"/>
        <v>145.91829358000001</v>
      </c>
      <c r="K20" s="1">
        <f t="shared" ca="1" si="1"/>
        <v>173.70824580999999</v>
      </c>
      <c r="L20" s="1">
        <f t="shared" ca="1" si="2"/>
        <v>155.13142006000001</v>
      </c>
      <c r="M20" s="1">
        <f t="shared" ca="1" si="5"/>
        <v>170.03554446000001</v>
      </c>
      <c r="O20" s="1">
        <f t="shared" ca="1" si="6"/>
        <v>100.01165841009473</v>
      </c>
      <c r="P20" s="1">
        <f t="shared" ca="1" si="7"/>
        <v>100.77460707961872</v>
      </c>
      <c r="Q20" s="1">
        <f t="shared" ca="1" si="8"/>
        <v>103.18741662571053</v>
      </c>
      <c r="R20" s="1">
        <f t="shared" ca="1" si="8"/>
        <v>101.45979883975855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45887</v>
      </c>
      <c r="J21" s="1">
        <f t="shared" ca="1" si="0"/>
        <v>146.06075039000001</v>
      </c>
      <c r="K21" s="1">
        <f t="shared" ca="1" si="1"/>
        <v>173.80401309000001</v>
      </c>
      <c r="L21" s="1">
        <f t="shared" ca="1" si="2"/>
        <v>156.24747475000001</v>
      </c>
      <c r="M21" s="1">
        <f t="shared" ca="1" si="5"/>
        <v>169.60134253000001</v>
      </c>
      <c r="O21" s="1">
        <f t="shared" ca="1" si="6"/>
        <v>100.10929758521364</v>
      </c>
      <c r="P21" s="1">
        <f t="shared" ca="1" si="7"/>
        <v>100.83016523673489</v>
      </c>
      <c r="Q21" s="1">
        <f t="shared" ca="1" si="8"/>
        <v>103.92977301121623</v>
      </c>
      <c r="R21" s="1">
        <f t="shared" ca="1" si="8"/>
        <v>101.20071159647925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45888</v>
      </c>
      <c r="J22" s="1">
        <f t="shared" ca="1" si="0"/>
        <v>145.80475337999999</v>
      </c>
      <c r="K22" s="1">
        <f t="shared" ca="1" si="1"/>
        <v>173.89983301000001</v>
      </c>
      <c r="L22" s="1">
        <f t="shared" ca="1" si="2"/>
        <v>152.95987690000001</v>
      </c>
      <c r="M22" s="1">
        <f t="shared" ca="1" si="5"/>
        <v>168.30830011</v>
      </c>
      <c r="O22" s="1">
        <f t="shared" ca="1" si="6"/>
        <v>99.933838532822165</v>
      </c>
      <c r="P22" s="1">
        <f t="shared" ca="1" si="7"/>
        <v>100.88575393227075</v>
      </c>
      <c r="Q22" s="1">
        <f t="shared" ca="1" si="8"/>
        <v>101.74299016016947</v>
      </c>
      <c r="R22" s="1">
        <f t="shared" ca="1" si="8"/>
        <v>100.42915630643026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45889</v>
      </c>
      <c r="J23" s="1">
        <f t="shared" ca="1" si="0"/>
        <v>145.54833113000001</v>
      </c>
      <c r="K23" s="1">
        <f t="shared" ca="1" si="1"/>
        <v>173.99570593000001</v>
      </c>
      <c r="L23" s="1">
        <f t="shared" ca="1" si="2"/>
        <v>153.22635462</v>
      </c>
      <c r="M23" s="1">
        <f t="shared" ca="1" si="5"/>
        <v>168.10520485999999</v>
      </c>
      <c r="O23" s="1">
        <f t="shared" ca="1" si="6"/>
        <v>99.758088023091275</v>
      </c>
      <c r="P23" s="1">
        <f t="shared" ca="1" si="7"/>
        <v>100.94137337507568</v>
      </c>
      <c r="Q23" s="1">
        <f t="shared" ca="1" si="8"/>
        <v>101.92024082611755</v>
      </c>
      <c r="R23" s="1">
        <f t="shared" ca="1" si="8"/>
        <v>100.30796986111524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45890</v>
      </c>
      <c r="J24" s="1">
        <f t="shared" ca="1" si="0"/>
        <v>145.67250243000001</v>
      </c>
      <c r="K24" s="1">
        <f t="shared" ca="1" si="1"/>
        <v>174.09163165999999</v>
      </c>
      <c r="L24" s="1">
        <f t="shared" ca="1" si="2"/>
        <v>153.04929827000001</v>
      </c>
      <c r="M24" s="1">
        <f t="shared" ca="1" si="5"/>
        <v>167.76979469</v>
      </c>
      <c r="O24" s="1">
        <f t="shared" ca="1" si="6"/>
        <v>99.843194402389273</v>
      </c>
      <c r="P24" s="1">
        <f t="shared" ca="1" si="7"/>
        <v>100.99702345492364</v>
      </c>
      <c r="Q24" s="1">
        <f t="shared" ca="1" si="8"/>
        <v>101.80246979464881</v>
      </c>
      <c r="R24" s="1">
        <f t="shared" ca="1" si="8"/>
        <v>100.10783142250182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45891</v>
      </c>
      <c r="J25" s="1">
        <f t="shared" ca="1" si="0"/>
        <v>145.86258659000001</v>
      </c>
      <c r="K25" s="1">
        <f t="shared" ca="1" si="1"/>
        <v>174.18761021</v>
      </c>
      <c r="L25" s="1">
        <f t="shared" ca="1" si="2"/>
        <v>156.98308754000001</v>
      </c>
      <c r="M25" s="1">
        <f t="shared" ca="1" si="5"/>
        <v>168.54510930999999</v>
      </c>
      <c r="O25" s="1">
        <f t="shared" ca="1" si="6"/>
        <v>99.973477121660977</v>
      </c>
      <c r="P25" s="1">
        <f t="shared" ca="1" si="7"/>
        <v>101.05270417761599</v>
      </c>
      <c r="Q25" s="1">
        <f t="shared" ca="1" si="8"/>
        <v>104.41907416895445</v>
      </c>
      <c r="R25" s="1">
        <f t="shared" ca="1" si="8"/>
        <v>100.57045978431017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45894</v>
      </c>
      <c r="J26" s="1">
        <f t="shared" ca="1" si="0"/>
        <v>145.95784129</v>
      </c>
      <c r="K26" s="1">
        <f t="shared" ca="1" si="1"/>
        <v>174.28364175999999</v>
      </c>
      <c r="L26" s="1">
        <f t="shared" ca="1" si="2"/>
        <v>157.0479661</v>
      </c>
      <c r="M26" s="1">
        <f t="shared" ca="1" si="5"/>
        <v>168.97403702</v>
      </c>
      <c r="O26" s="1">
        <f t="shared" ca="1" si="6"/>
        <v>100.03876420996656</v>
      </c>
      <c r="P26" s="1">
        <f t="shared" ca="1" si="7"/>
        <v>101.10841564757742</v>
      </c>
      <c r="Q26" s="1">
        <f t="shared" ca="1" si="8"/>
        <v>104.46222887609376</v>
      </c>
      <c r="R26" s="1">
        <f t="shared" ca="1" si="8"/>
        <v>100.82639991324973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45895</v>
      </c>
      <c r="J27" s="1">
        <f t="shared" ca="1" si="0"/>
        <v>146.29718616</v>
      </c>
      <c r="K27" s="1">
        <f t="shared" ca="1" si="1"/>
        <v>174.37972611999999</v>
      </c>
      <c r="L27" s="1">
        <f t="shared" ca="1" si="2"/>
        <v>156.75920984000001</v>
      </c>
      <c r="M27" s="1">
        <f t="shared" ca="1" si="5"/>
        <v>169.11075984999999</v>
      </c>
      <c r="O27" s="1">
        <f t="shared" ca="1" si="6"/>
        <v>100.27134946291191</v>
      </c>
      <c r="P27" s="1">
        <f t="shared" ca="1" si="7"/>
        <v>101.16415775458186</v>
      </c>
      <c r="Q27" s="1">
        <f t="shared" ca="1" si="8"/>
        <v>104.27015938757637</v>
      </c>
      <c r="R27" s="1">
        <f t="shared" ca="1" si="8"/>
        <v>100.90798209580254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45896</v>
      </c>
      <c r="J28" s="1">
        <f t="shared" ca="1" si="0"/>
        <v>146.34864071000001</v>
      </c>
      <c r="K28" s="1">
        <f t="shared" ca="1" si="1"/>
        <v>174.47586347999999</v>
      </c>
      <c r="L28" s="1">
        <f t="shared" ca="1" si="2"/>
        <v>158.39132334000001</v>
      </c>
      <c r="M28" s="1">
        <f t="shared" ca="1" si="5"/>
        <v>169.15955747999999</v>
      </c>
      <c r="O28" s="1">
        <f t="shared" ca="1" si="6"/>
        <v>100.30661615053548</v>
      </c>
      <c r="P28" s="1">
        <f t="shared" ca="1" si="7"/>
        <v>101.21993060885539</v>
      </c>
      <c r="Q28" s="1">
        <f t="shared" ca="1" si="8"/>
        <v>105.35577812064676</v>
      </c>
      <c r="R28" s="1">
        <f t="shared" ca="1" si="8"/>
        <v>100.93709952380492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45897</v>
      </c>
      <c r="J29" s="1">
        <f t="shared" ca="1" si="0"/>
        <v>146.803652</v>
      </c>
      <c r="K29" s="1">
        <f t="shared" ca="1" si="1"/>
        <v>174.57205384</v>
      </c>
      <c r="L29" s="1">
        <f t="shared" ca="1" si="2"/>
        <v>160.48877157999999</v>
      </c>
      <c r="M29" s="1">
        <f t="shared" ca="1" si="5"/>
        <v>169.66030751</v>
      </c>
      <c r="O29" s="1">
        <f t="shared" ca="1" si="6"/>
        <v>100.61847858115846</v>
      </c>
      <c r="P29" s="1">
        <f t="shared" ca="1" si="7"/>
        <v>101.27573421039801</v>
      </c>
      <c r="Q29" s="1">
        <f t="shared" ca="1" si="8"/>
        <v>106.75091951307411</v>
      </c>
      <c r="R29" s="1">
        <f t="shared" ca="1" si="8"/>
        <v>101.23589585767824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45898</v>
      </c>
      <c r="J30" s="1">
        <f t="shared" ca="1" si="0"/>
        <v>147.83019149</v>
      </c>
      <c r="K30" s="1">
        <f t="shared" ca="1" si="1"/>
        <v>174.66829720000001</v>
      </c>
      <c r="L30" s="1">
        <f t="shared" ca="1" si="2"/>
        <v>160.91324716</v>
      </c>
      <c r="M30" s="1">
        <f t="shared" ca="1" si="5"/>
        <v>169.35206435000001</v>
      </c>
      <c r="O30" s="1">
        <f t="shared" ca="1" si="6"/>
        <v>101.32206354161488</v>
      </c>
      <c r="P30" s="1">
        <f t="shared" ca="1" si="7"/>
        <v>101.3315685592097</v>
      </c>
      <c r="Q30" s="1">
        <f t="shared" ca="1" si="8"/>
        <v>107.03326424055717</v>
      </c>
      <c r="R30" s="1">
        <f t="shared" ca="1" si="8"/>
        <v>101.05196790833888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45901</v>
      </c>
      <c r="J31" s="1">
        <f t="shared" ca="1" si="0"/>
        <v>147.96159194000001</v>
      </c>
      <c r="K31" s="1">
        <f t="shared" ca="1" si="1"/>
        <v>174.76459371999999</v>
      </c>
      <c r="L31" s="1">
        <f t="shared" ca="1" si="2"/>
        <v>160.75480555999999</v>
      </c>
      <c r="M31" s="1">
        <f t="shared" ca="1" si="5"/>
        <v>168.68592552000001</v>
      </c>
      <c r="O31" s="1">
        <f t="shared" ca="1" si="6"/>
        <v>101.412124743661</v>
      </c>
      <c r="P31" s="1">
        <f t="shared" ca="1" si="7"/>
        <v>101.38743374811241</v>
      </c>
      <c r="Q31" s="1">
        <f t="shared" ca="1" si="8"/>
        <v>106.92787502034813</v>
      </c>
      <c r="R31" s="1">
        <f t="shared" ca="1" si="8"/>
        <v>100.65448447682583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45902</v>
      </c>
      <c r="J32" s="1">
        <f t="shared" ca="1" si="0"/>
        <v>147.66477148999999</v>
      </c>
      <c r="K32" s="1">
        <f t="shared" ca="1" si="1"/>
        <v>174.86094324999999</v>
      </c>
      <c r="L32" s="1">
        <f t="shared" ca="1" si="2"/>
        <v>159.67632172</v>
      </c>
      <c r="M32" s="1">
        <f t="shared" ca="1" si="5"/>
        <v>168.53033235000001</v>
      </c>
      <c r="O32" s="1">
        <f t="shared" ca="1" si="6"/>
        <v>101.20868551252541</v>
      </c>
      <c r="P32" s="1">
        <f t="shared" ca="1" si="7"/>
        <v>101.44332969008556</v>
      </c>
      <c r="Q32" s="1">
        <f t="shared" ca="1" si="8"/>
        <v>106.21050931017071</v>
      </c>
      <c r="R32" s="1">
        <f t="shared" ca="1" si="8"/>
        <v>100.5616424079562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45903</v>
      </c>
      <c r="J33" s="1">
        <f t="shared" ca="1" si="0"/>
        <v>148.23800066999999</v>
      </c>
      <c r="K33" s="1">
        <f t="shared" ca="1" si="1"/>
        <v>174.95734594999999</v>
      </c>
      <c r="L33" s="1">
        <f t="shared" ca="1" si="2"/>
        <v>159.13980488999999</v>
      </c>
      <c r="M33" s="1">
        <f t="shared" ca="1" si="5"/>
        <v>168.24876793000001</v>
      </c>
      <c r="O33" s="1">
        <f t="shared" ca="1" si="6"/>
        <v>101.60157388542449</v>
      </c>
      <c r="P33" s="1">
        <f t="shared" ca="1" si="7"/>
        <v>101.49925647795114</v>
      </c>
      <c r="Q33" s="1">
        <f t="shared" ca="1" si="8"/>
        <v>105.85363907948175</v>
      </c>
      <c r="R33" s="1">
        <f t="shared" ca="1" si="8"/>
        <v>100.39363359836078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45904</v>
      </c>
      <c r="J34" s="1">
        <f t="shared" ca="1" si="0"/>
        <v>148.21376175</v>
      </c>
      <c r="K34" s="1">
        <f t="shared" ca="1" si="1"/>
        <v>175.05380181999999</v>
      </c>
      <c r="L34" s="1">
        <f t="shared" ca="1" si="2"/>
        <v>160.42511049000001</v>
      </c>
      <c r="M34" s="1">
        <f t="shared" ca="1" si="5"/>
        <v>168.19814303000001</v>
      </c>
      <c r="O34" s="1">
        <f t="shared" ca="1" si="6"/>
        <v>101.58496065258169</v>
      </c>
      <c r="P34" s="1">
        <f t="shared" ca="1" si="7"/>
        <v>101.55521411170911</v>
      </c>
      <c r="Q34" s="1">
        <f t="shared" ca="1" si="8"/>
        <v>106.70857461985949</v>
      </c>
      <c r="R34" s="1">
        <f t="shared" ca="1" si="8"/>
        <v>100.36342584276123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45905</v>
      </c>
      <c r="J35" s="1">
        <f t="shared" ca="1" si="0"/>
        <v>148.84950183000001</v>
      </c>
      <c r="K35" s="1">
        <f t="shared" ca="1" si="1"/>
        <v>175.15031087</v>
      </c>
      <c r="L35" s="1">
        <f t="shared" ca="1" si="2"/>
        <v>162.29897686000001</v>
      </c>
      <c r="M35" s="1">
        <f t="shared" ca="1" si="5"/>
        <v>168.57264029999999</v>
      </c>
      <c r="O35" s="1">
        <f t="shared" ca="1" si="6"/>
        <v>102.02069367932319</v>
      </c>
      <c r="P35" s="1">
        <f t="shared" ca="1" si="7"/>
        <v>101.61120259716084</v>
      </c>
      <c r="Q35" s="1">
        <f t="shared" ca="1" si="8"/>
        <v>107.95499800557538</v>
      </c>
      <c r="R35" s="1">
        <f t="shared" ca="1" si="8"/>
        <v>100.58688745957144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45908</v>
      </c>
      <c r="J36" s="1">
        <f t="shared" ca="1" si="0"/>
        <v>149.23349734000001</v>
      </c>
      <c r="K36" s="1">
        <f t="shared" ca="1" si="1"/>
        <v>175.24687309999999</v>
      </c>
      <c r="L36" s="1">
        <f t="shared" ca="1" si="2"/>
        <v>161.33346728999999</v>
      </c>
      <c r="M36" s="1">
        <f t="shared" ca="1" si="5"/>
        <v>168.96054934</v>
      </c>
      <c r="O36" s="1">
        <f t="shared" ca="1" si="6"/>
        <v>102.2838822544834</v>
      </c>
      <c r="P36" s="1">
        <f t="shared" ca="1" si="7"/>
        <v>101.66722193430634</v>
      </c>
      <c r="Q36" s="1">
        <f t="shared" ca="1" si="8"/>
        <v>107.31277840739746</v>
      </c>
      <c r="R36" s="1">
        <f t="shared" ca="1" si="8"/>
        <v>100.81835184715884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45909</v>
      </c>
      <c r="J37" s="1">
        <f t="shared" ca="1" si="0"/>
        <v>149.08678809</v>
      </c>
      <c r="K37" s="1">
        <f t="shared" ca="1" si="1"/>
        <v>175.34348849</v>
      </c>
      <c r="L37" s="1">
        <f t="shared" ca="1" si="2"/>
        <v>161.13629426</v>
      </c>
      <c r="M37" s="1">
        <f t="shared" ca="1" si="5"/>
        <v>169.11030409</v>
      </c>
      <c r="O37" s="1">
        <f t="shared" ca="1" si="6"/>
        <v>102.18332847855429</v>
      </c>
      <c r="P37" s="1">
        <f t="shared" ca="1" si="7"/>
        <v>101.72327211154287</v>
      </c>
      <c r="Q37" s="1">
        <f t="shared" ca="1" si="8"/>
        <v>107.18162653896169</v>
      </c>
      <c r="R37" s="1">
        <f t="shared" ca="1" si="8"/>
        <v>100.90771014491094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45910</v>
      </c>
      <c r="J38" s="1">
        <f t="shared" ca="1" si="0"/>
        <v>149.46227870999999</v>
      </c>
      <c r="K38" s="1">
        <f t="shared" ca="1" si="1"/>
        <v>175.44015725</v>
      </c>
      <c r="L38" s="1">
        <f t="shared" ca="1" si="2"/>
        <v>161.96737024999999</v>
      </c>
      <c r="M38" s="1">
        <f t="shared" ca="1" si="5"/>
        <v>169.61541697000001</v>
      </c>
      <c r="O38" s="1">
        <f t="shared" ca="1" si="6"/>
        <v>102.44068784524016</v>
      </c>
      <c r="P38" s="1">
        <f t="shared" ca="1" si="7"/>
        <v>101.7793532506992</v>
      </c>
      <c r="Q38" s="1">
        <f t="shared" ca="1" si="8"/>
        <v>107.73442612266039</v>
      </c>
      <c r="R38" s="1">
        <f t="shared" ca="1" si="8"/>
        <v>101.20910978084545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45911</v>
      </c>
      <c r="J39" s="1">
        <f t="shared" ca="1" si="0"/>
        <v>149.45632529</v>
      </c>
      <c r="K39" s="1">
        <f t="shared" ca="1" si="1"/>
        <v>175.53687934999999</v>
      </c>
      <c r="L39" s="1">
        <f t="shared" ca="1" si="2"/>
        <v>162.88006214999999</v>
      </c>
      <c r="M39" s="1">
        <f t="shared" ca="1" si="5"/>
        <v>169.83681702999999</v>
      </c>
      <c r="O39" s="1">
        <f t="shared" ca="1" si="6"/>
        <v>102.43660740136433</v>
      </c>
      <c r="P39" s="1">
        <f t="shared" ca="1" si="7"/>
        <v>101.83546533437124</v>
      </c>
      <c r="Q39" s="1">
        <f t="shared" ca="1" si="8"/>
        <v>108.34151345093849</v>
      </c>
      <c r="R39" s="1">
        <f t="shared" ca="1" si="8"/>
        <v>101.34121866209171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45912</v>
      </c>
      <c r="J40" s="1">
        <f t="shared" ca="1" si="0"/>
        <v>150.30936514999999</v>
      </c>
      <c r="K40" s="1">
        <f t="shared" ca="1" si="1"/>
        <v>175.63365463</v>
      </c>
      <c r="L40" s="1">
        <f t="shared" ca="1" si="2"/>
        <v>161.87962146999999</v>
      </c>
      <c r="M40" s="1">
        <f t="shared" ca="1" si="5"/>
        <v>169.95025194999999</v>
      </c>
      <c r="O40" s="1">
        <f t="shared" ca="1" si="6"/>
        <v>103.0212765953043</v>
      </c>
      <c r="P40" s="1">
        <f t="shared" ca="1" si="7"/>
        <v>101.89160826973706</v>
      </c>
      <c r="Q40" s="1">
        <f t="shared" ca="1" si="8"/>
        <v>107.67605903031537</v>
      </c>
      <c r="R40" s="1">
        <f t="shared" ca="1" si="8"/>
        <v>101.40890500497463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45915</v>
      </c>
      <c r="J41" s="1">
        <f t="shared" ca="1" si="0"/>
        <v>150.83624270999999</v>
      </c>
      <c r="K41" s="1">
        <f t="shared" ca="1" si="1"/>
        <v>175.73048326</v>
      </c>
      <c r="L41" s="1">
        <f t="shared" ca="1" si="2"/>
        <v>163.33034352000001</v>
      </c>
      <c r="M41" s="1">
        <f t="shared" ca="1" si="5"/>
        <v>170.22379617000001</v>
      </c>
      <c r="O41" s="1">
        <f t="shared" ca="1" si="6"/>
        <v>103.38239580292287</v>
      </c>
      <c r="P41" s="1">
        <f t="shared" ca="1" si="7"/>
        <v>101.94778215541996</v>
      </c>
      <c r="Q41" s="1">
        <f t="shared" ca="1" si="8"/>
        <v>108.64102319117693</v>
      </c>
      <c r="R41" s="1">
        <f t="shared" ca="1" si="8"/>
        <v>101.57212818059429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45916</v>
      </c>
      <c r="J42" s="1">
        <f t="shared" ca="1" si="0"/>
        <v>151.25510825000001</v>
      </c>
      <c r="K42" s="1">
        <f t="shared" ca="1" si="1"/>
        <v>175.82736542999999</v>
      </c>
      <c r="L42" s="1">
        <f t="shared" ca="1" si="2"/>
        <v>163.91650349</v>
      </c>
      <c r="M42" s="1">
        <f t="shared" ca="1" si="5"/>
        <v>170.72924087999999</v>
      </c>
      <c r="O42" s="1">
        <f t="shared" ca="1" si="6"/>
        <v>103.66948411980533</v>
      </c>
      <c r="P42" s="1">
        <f t="shared" ca="1" si="7"/>
        <v>102.00398710164599</v>
      </c>
      <c r="Q42" s="1">
        <f t="shared" ca="1" si="8"/>
        <v>109.0309141172724</v>
      </c>
      <c r="R42" s="1">
        <f t="shared" ca="1" si="8"/>
        <v>101.87372581868861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45917</v>
      </c>
      <c r="J43" s="1">
        <f t="shared" ca="1" si="0"/>
        <v>151.52768978</v>
      </c>
      <c r="K43" s="1">
        <f t="shared" ca="1" si="1"/>
        <v>175.92430095</v>
      </c>
      <c r="L43" s="1">
        <f t="shared" ca="1" si="2"/>
        <v>165.65952042999999</v>
      </c>
      <c r="M43" s="1">
        <f t="shared" ca="1" si="5"/>
        <v>171.09216366999999</v>
      </c>
      <c r="O43" s="1">
        <f t="shared" ca="1" si="6"/>
        <v>103.85631011809809</v>
      </c>
      <c r="P43" s="1">
        <f t="shared" ca="1" si="7"/>
        <v>102.06022299818912</v>
      </c>
      <c r="Q43" s="1">
        <f t="shared" ca="1" si="8"/>
        <v>110.19030152637295</v>
      </c>
      <c r="R43" s="1">
        <f t="shared" ca="1" si="8"/>
        <v>102.09028097122865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45918</v>
      </c>
      <c r="J44" s="1">
        <f t="shared" ca="1" si="0"/>
        <v>151.15560110000001</v>
      </c>
      <c r="K44" s="1">
        <f t="shared" ca="1" si="1"/>
        <v>176.02128981999999</v>
      </c>
      <c r="L44" s="1">
        <f t="shared" ca="1" si="2"/>
        <v>165.55240594</v>
      </c>
      <c r="M44" s="1">
        <f t="shared" ca="1" si="5"/>
        <v>170.73161639</v>
      </c>
      <c r="O44" s="1">
        <f t="shared" ca="1" si="6"/>
        <v>103.60128242383563</v>
      </c>
      <c r="P44" s="1">
        <f t="shared" ca="1" si="7"/>
        <v>102.11648984504932</v>
      </c>
      <c r="Q44" s="1">
        <f t="shared" ca="1" si="8"/>
        <v>110.11905311324037</v>
      </c>
      <c r="R44" s="1">
        <f t="shared" ca="1" si="8"/>
        <v>101.8751432797701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45919</v>
      </c>
      <c r="J45" s="1">
        <f t="shared" ca="1" si="0"/>
        <v>151.67907671</v>
      </c>
      <c r="K45" s="1">
        <f t="shared" ca="1" si="1"/>
        <v>176.11833222000001</v>
      </c>
      <c r="L45" s="1">
        <f t="shared" ca="1" si="2"/>
        <v>165.96841613000001</v>
      </c>
      <c r="M45" s="1">
        <f t="shared" ca="1" si="5"/>
        <v>170.41201778000001</v>
      </c>
      <c r="O45" s="1">
        <f t="shared" ca="1" si="6"/>
        <v>103.96006995217684</v>
      </c>
      <c r="P45" s="1">
        <f t="shared" ca="1" si="7"/>
        <v>102.17278774665131</v>
      </c>
      <c r="Q45" s="1">
        <f t="shared" ca="1" si="8"/>
        <v>110.39576699092852</v>
      </c>
      <c r="R45" s="1">
        <f t="shared" ca="1" si="8"/>
        <v>101.68443956083271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45922</v>
      </c>
      <c r="J46" s="1">
        <f t="shared" ca="1" si="0"/>
        <v>151.31038999</v>
      </c>
      <c r="K46" s="1">
        <f t="shared" ca="1" si="1"/>
        <v>176.21542815000001</v>
      </c>
      <c r="L46" s="1">
        <f t="shared" ca="1" si="2"/>
        <v>165.10838258999999</v>
      </c>
      <c r="M46" s="1">
        <f t="shared" ca="1" si="5"/>
        <v>169.92486937000001</v>
      </c>
      <c r="O46" s="1">
        <f t="shared" ca="1" si="6"/>
        <v>103.70737394404567</v>
      </c>
      <c r="P46" s="1">
        <f t="shared" ca="1" si="7"/>
        <v>102.22911670299504</v>
      </c>
      <c r="Q46" s="1">
        <f t="shared" ca="1" si="8"/>
        <v>109.82370596570397</v>
      </c>
      <c r="R46" s="1">
        <f t="shared" ca="1" si="8"/>
        <v>101.39375928077318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45923</v>
      </c>
      <c r="J47" s="1">
        <f t="shared" ca="1" si="0"/>
        <v>151.52896551000001</v>
      </c>
      <c r="K47" s="1">
        <f t="shared" ca="1" si="1"/>
        <v>176.31257762000001</v>
      </c>
      <c r="L47" s="1">
        <f t="shared" ca="1" si="2"/>
        <v>166.60540258</v>
      </c>
      <c r="M47" s="1">
        <f t="shared" ca="1" si="5"/>
        <v>170.58537507</v>
      </c>
      <c r="O47" s="1">
        <f t="shared" ca="1" si="6"/>
        <v>103.85718449697038</v>
      </c>
      <c r="P47" s="1">
        <f t="shared" ca="1" si="7"/>
        <v>102.28547671988193</v>
      </c>
      <c r="Q47" s="1">
        <f t="shared" ca="1" si="8"/>
        <v>110.8194657244002</v>
      </c>
      <c r="R47" s="1">
        <f t="shared" ca="1" si="8"/>
        <v>101.78788143721604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45924</v>
      </c>
      <c r="J48" s="1">
        <f t="shared" ca="1" si="0"/>
        <v>151.57404138999999</v>
      </c>
      <c r="K48" s="1">
        <f t="shared" ca="1" si="1"/>
        <v>176.40978061000001</v>
      </c>
      <c r="L48" s="1">
        <f t="shared" ca="1" si="2"/>
        <v>166.68142041999999</v>
      </c>
      <c r="M48" s="1">
        <f t="shared" ca="1" si="5"/>
        <v>170.664661</v>
      </c>
      <c r="O48" s="1">
        <f t="shared" ca="1" si="6"/>
        <v>103.88807927652468</v>
      </c>
      <c r="P48" s="1">
        <f t="shared" ca="1" si="7"/>
        <v>102.34186778570921</v>
      </c>
      <c r="Q48" s="1">
        <f t="shared" ca="1" si="8"/>
        <v>110.87002984947578</v>
      </c>
      <c r="R48" s="1">
        <f t="shared" ca="1" si="8"/>
        <v>101.83519116021643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45925</v>
      </c>
      <c r="J49" s="1">
        <f t="shared" ca="1" si="0"/>
        <v>151.76710226</v>
      </c>
      <c r="K49" s="1">
        <f t="shared" ca="1" si="1"/>
        <v>176.50703713999999</v>
      </c>
      <c r="L49" s="1">
        <f t="shared" ca="1" si="2"/>
        <v>165.33251061000001</v>
      </c>
      <c r="M49" s="1">
        <f t="shared" ca="1" si="5"/>
        <v>170.59899304000001</v>
      </c>
      <c r="O49" s="1">
        <f t="shared" ca="1" si="6"/>
        <v>104.02040221773431</v>
      </c>
      <c r="P49" s="1">
        <f t="shared" ca="1" si="7"/>
        <v>102.39828991207963</v>
      </c>
      <c r="Q49" s="1">
        <f t="shared" ca="1" si="8"/>
        <v>109.97278725025802</v>
      </c>
      <c r="R49" s="1">
        <f t="shared" ca="1" si="8"/>
        <v>101.79600724703536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45926</v>
      </c>
      <c r="J50" s="1">
        <f t="shared" ca="1" si="0"/>
        <v>152.18043961999999</v>
      </c>
      <c r="K50" s="1">
        <f t="shared" ca="1" si="1"/>
        <v>176.60434738000001</v>
      </c>
      <c r="L50" s="1">
        <f t="shared" ca="1" si="2"/>
        <v>165.49229485000001</v>
      </c>
      <c r="M50" s="1">
        <f t="shared" ca="1" si="5"/>
        <v>170.72759443000001</v>
      </c>
      <c r="O50" s="1">
        <f t="shared" ca="1" si="6"/>
        <v>104.30370154808034</v>
      </c>
      <c r="P50" s="1">
        <f t="shared" ca="1" si="7"/>
        <v>102.45474319761654</v>
      </c>
      <c r="Q50" s="1">
        <f t="shared" ca="1" si="8"/>
        <v>110.07906954263133</v>
      </c>
      <c r="R50" s="1">
        <f t="shared" ca="1" si="8"/>
        <v>101.87274338594887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45929</v>
      </c>
      <c r="J51" s="1">
        <f t="shared" ca="1" si="0"/>
        <v>152.32799935</v>
      </c>
      <c r="K51" s="1">
        <f t="shared" ca="1" si="1"/>
        <v>176.70171114999999</v>
      </c>
      <c r="L51" s="1">
        <f t="shared" ca="1" si="2"/>
        <v>166.50511502000001</v>
      </c>
      <c r="M51" s="1">
        <f t="shared" ca="1" si="5"/>
        <v>170.35891092</v>
      </c>
      <c r="O51" s="1">
        <f t="shared" ca="1" si="6"/>
        <v>104.40483823868834</v>
      </c>
      <c r="P51" s="1">
        <f t="shared" ca="1" si="7"/>
        <v>102.51122753789519</v>
      </c>
      <c r="Q51" s="1">
        <f t="shared" ca="1" si="8"/>
        <v>110.7527583208833</v>
      </c>
      <c r="R51" s="1">
        <f t="shared" ca="1" si="8"/>
        <v>101.65275082569369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45930</v>
      </c>
      <c r="J52" s="1">
        <f t="shared" ca="1" si="0"/>
        <v>152.63885285999999</v>
      </c>
      <c r="K52" s="1">
        <f t="shared" ca="1" si="1"/>
        <v>176.79912863000001</v>
      </c>
      <c r="L52" s="1">
        <f t="shared" ca="1" si="2"/>
        <v>166.39158322</v>
      </c>
      <c r="M52" s="1">
        <f t="shared" ca="1" si="5"/>
        <v>170.26283785000001</v>
      </c>
      <c r="O52" s="1">
        <f t="shared" ca="1" si="6"/>
        <v>104.61789565798068</v>
      </c>
      <c r="P52" s="1">
        <f t="shared" ca="1" si="7"/>
        <v>102.56774303734031</v>
      </c>
      <c r="Q52" s="1">
        <f t="shared" ca="1" si="8"/>
        <v>110.67724136150566</v>
      </c>
      <c r="R52" s="1">
        <f t="shared" ca="1" si="8"/>
        <v>101.59542425678674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45931</v>
      </c>
      <c r="J53" s="1">
        <f t="shared" ca="1" si="0"/>
        <v>151.93805043</v>
      </c>
      <c r="K53" s="1">
        <f t="shared" ca="1" si="1"/>
        <v>176.89659982000001</v>
      </c>
      <c r="L53" s="1">
        <f t="shared" ca="1" si="2"/>
        <v>165.57272742999999</v>
      </c>
      <c r="M53" s="1">
        <f t="shared" ca="1" si="5"/>
        <v>170.45572887</v>
      </c>
      <c r="O53" s="1">
        <f t="shared" ca="1" si="6"/>
        <v>104.13756922650623</v>
      </c>
      <c r="P53" s="1">
        <f t="shared" ca="1" si="7"/>
        <v>102.62428969595189</v>
      </c>
      <c r="Q53" s="1">
        <f t="shared" ca="1" si="8"/>
        <v>110.13257018189275</v>
      </c>
      <c r="R53" s="1">
        <f t="shared" ca="1" si="8"/>
        <v>101.71052186269817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45932</v>
      </c>
      <c r="J54" s="1">
        <f t="shared" ca="1" si="0"/>
        <v>151.98525253</v>
      </c>
      <c r="K54" s="1">
        <f t="shared" ca="1" si="1"/>
        <v>176.99412472</v>
      </c>
      <c r="L54" s="1">
        <f t="shared" ca="1" si="2"/>
        <v>163.78895374000001</v>
      </c>
      <c r="M54" s="1">
        <f t="shared" ca="1" si="5"/>
        <v>170.09700995</v>
      </c>
      <c r="O54" s="1">
        <f t="shared" ca="1" si="6"/>
        <v>104.16992130646561</v>
      </c>
      <c r="P54" s="1">
        <f t="shared" ca="1" si="7"/>
        <v>102.68086751372991</v>
      </c>
      <c r="Q54" s="1">
        <f t="shared" ca="1" si="8"/>
        <v>108.94607296008675</v>
      </c>
      <c r="R54" s="1">
        <f t="shared" ca="1" si="8"/>
        <v>101.49647514923717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45933</v>
      </c>
      <c r="J55" s="1">
        <f t="shared" ca="1" si="0"/>
        <v>152.44536675000001</v>
      </c>
      <c r="K55" s="1">
        <f t="shared" ca="1" si="1"/>
        <v>177.09170351</v>
      </c>
      <c r="L55" s="1">
        <f t="shared" ca="1" si="2"/>
        <v>164.07455823999999</v>
      </c>
      <c r="M55" s="1">
        <f t="shared" ca="1" si="5"/>
        <v>170.09686224000001</v>
      </c>
      <c r="O55" s="1">
        <f t="shared" ca="1" si="6"/>
        <v>104.4852812594316</v>
      </c>
      <c r="P55" s="1">
        <f t="shared" ca="1" si="7"/>
        <v>102.7374765950991</v>
      </c>
      <c r="Q55" s="1">
        <f t="shared" ca="1" si="8"/>
        <v>109.13604601983363</v>
      </c>
      <c r="R55" s="1">
        <f t="shared" ca="1" si="8"/>
        <v>101.4963870110368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45936</v>
      </c>
      <c r="J56" s="1">
        <f t="shared" ca="1" si="0"/>
        <v>152.35734120000001</v>
      </c>
      <c r="K56" s="1">
        <f t="shared" ca="1" si="1"/>
        <v>177.18933601000001</v>
      </c>
      <c r="L56" s="1">
        <f t="shared" ca="1" si="2"/>
        <v>163.40031952000001</v>
      </c>
      <c r="M56" s="1">
        <f t="shared" ca="1" si="5"/>
        <v>170.14368848999999</v>
      </c>
      <c r="O56" s="1">
        <f t="shared" ca="1" si="6"/>
        <v>104.42494899387414</v>
      </c>
      <c r="P56" s="1">
        <f t="shared" ca="1" si="7"/>
        <v>102.79411683563472</v>
      </c>
      <c r="Q56" s="1">
        <f t="shared" ca="1" si="8"/>
        <v>108.68756851811983</v>
      </c>
      <c r="R56" s="1">
        <f t="shared" ca="1" si="8"/>
        <v>101.52432812135292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45937</v>
      </c>
      <c r="J57" s="1">
        <f t="shared" ca="1" si="0"/>
        <v>152.04521195999999</v>
      </c>
      <c r="K57" s="1">
        <f t="shared" ca="1" si="1"/>
        <v>177.28702239</v>
      </c>
      <c r="L57" s="1">
        <f t="shared" ca="1" si="2"/>
        <v>160.83834439</v>
      </c>
      <c r="M57" s="1">
        <f t="shared" ca="1" si="5"/>
        <v>169.70458162</v>
      </c>
      <c r="O57" s="1">
        <f t="shared" ca="1" si="6"/>
        <v>104.2110171957095</v>
      </c>
      <c r="P57" s="1">
        <f t="shared" ca="1" si="7"/>
        <v>102.85078833396014</v>
      </c>
      <c r="Q57" s="1">
        <f t="shared" ca="1" si="8"/>
        <v>106.98344181688952</v>
      </c>
      <c r="R57" s="1">
        <f t="shared" ca="1" si="8"/>
        <v>101.26231411221829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45938</v>
      </c>
      <c r="J58" s="1">
        <f t="shared" ca="1" si="0"/>
        <v>152.12600835999999</v>
      </c>
      <c r="K58" s="1">
        <f t="shared" ca="1" si="1"/>
        <v>177.38476266999999</v>
      </c>
      <c r="L58" s="1">
        <f t="shared" ca="1" si="2"/>
        <v>161.73602844000001</v>
      </c>
      <c r="M58" s="1">
        <f t="shared" ca="1" si="5"/>
        <v>169.89154300000001</v>
      </c>
      <c r="O58" s="1">
        <f t="shared" ca="1" si="6"/>
        <v>104.26639463851886</v>
      </c>
      <c r="P58" s="1">
        <f t="shared" ca="1" si="7"/>
        <v>102.90749110167805</v>
      </c>
      <c r="Q58" s="1">
        <f t="shared" ca="1" si="8"/>
        <v>107.5805465041913</v>
      </c>
      <c r="R58" s="1">
        <f t="shared" ca="1" si="8"/>
        <v>101.37387351625847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45939</v>
      </c>
      <c r="J59" s="1">
        <f t="shared" ca="1" si="0"/>
        <v>151.95548543999999</v>
      </c>
      <c r="K59" s="1">
        <f t="shared" ca="1" si="1"/>
        <v>177.48255682999999</v>
      </c>
      <c r="L59" s="1">
        <f t="shared" ca="1" si="2"/>
        <v>161.23858437999999</v>
      </c>
      <c r="M59" s="1">
        <f t="shared" ca="1" si="5"/>
        <v>169.96926932</v>
      </c>
      <c r="O59" s="1">
        <f t="shared" ca="1" si="6"/>
        <v>104.14951909394034</v>
      </c>
      <c r="P59" s="1">
        <f t="shared" ca="1" si="7"/>
        <v>102.96422512718576</v>
      </c>
      <c r="Q59" s="1">
        <f t="shared" ca="1" si="8"/>
        <v>107.24966596788632</v>
      </c>
      <c r="R59" s="1">
        <f t="shared" ca="1" si="8"/>
        <v>101.42025262373741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45940</v>
      </c>
      <c r="J60" s="1">
        <f t="shared" ca="1" si="0"/>
        <v>152.12600835999999</v>
      </c>
      <c r="K60" s="1">
        <f t="shared" ca="1" si="1"/>
        <v>177.58040489000001</v>
      </c>
      <c r="L60" s="1">
        <f t="shared" ca="1" si="2"/>
        <v>160.06907484999999</v>
      </c>
      <c r="M60" s="1">
        <f t="shared" ca="1" si="5"/>
        <v>169.62373722000001</v>
      </c>
      <c r="O60" s="1">
        <f t="shared" ca="1" si="6"/>
        <v>104.26639463851886</v>
      </c>
      <c r="P60" s="1">
        <f t="shared" ca="1" si="7"/>
        <v>103.02099042208599</v>
      </c>
      <c r="Q60" s="1">
        <f t="shared" ca="1" si="8"/>
        <v>106.47175349165697</v>
      </c>
      <c r="R60" s="1">
        <f t="shared" ca="1" si="8"/>
        <v>101.21407445393172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45943</v>
      </c>
      <c r="J61" s="1">
        <f t="shared" ca="1" si="0"/>
        <v>151.81047717000001</v>
      </c>
      <c r="K61" s="1">
        <f t="shared" ca="1" si="1"/>
        <v>177.67830683</v>
      </c>
      <c r="L61" s="1">
        <f t="shared" ca="1" si="2"/>
        <v>161.32411440000001</v>
      </c>
      <c r="M61" s="1">
        <f t="shared" ca="1" si="5"/>
        <v>169.43697277000001</v>
      </c>
      <c r="O61" s="1">
        <f t="shared" ca="1" si="6"/>
        <v>104.05013116107691</v>
      </c>
      <c r="P61" s="1">
        <f t="shared" ca="1" si="7"/>
        <v>103.07778697477596</v>
      </c>
      <c r="Q61" s="1">
        <f t="shared" ca="1" si="8"/>
        <v>107.30655722695127</v>
      </c>
      <c r="R61" s="1">
        <f t="shared" ca="1" si="8"/>
        <v>101.10263255754708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45944</v>
      </c>
      <c r="J62" s="1">
        <f t="shared" ca="1" si="0"/>
        <v>152.04436147000001</v>
      </c>
      <c r="K62" s="1">
        <f t="shared" ca="1" si="1"/>
        <v>177.77626283000001</v>
      </c>
      <c r="L62" s="1">
        <f t="shared" ca="1" si="2"/>
        <v>161.20991129000001</v>
      </c>
      <c r="M62" s="1">
        <f t="shared" ca="1" si="5"/>
        <v>169.46381389999999</v>
      </c>
      <c r="O62" s="1">
        <f t="shared" ca="1" si="6"/>
        <v>104.21043427417671</v>
      </c>
      <c r="P62" s="1">
        <f t="shared" ca="1" si="7"/>
        <v>103.13461488968041</v>
      </c>
      <c r="Q62" s="1">
        <f t="shared" ca="1" si="8"/>
        <v>107.23059373814311</v>
      </c>
      <c r="R62" s="1">
        <f t="shared" ca="1" si="8"/>
        <v>101.11864859501193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45945</v>
      </c>
      <c r="J63" s="1">
        <f t="shared" ca="1" si="0"/>
        <v>152.49512032000001</v>
      </c>
      <c r="K63" s="1">
        <f t="shared" ca="1" si="1"/>
        <v>177.87427273</v>
      </c>
      <c r="L63" s="1">
        <f t="shared" ca="1" si="2"/>
        <v>162.25746914000001</v>
      </c>
      <c r="M63" s="1">
        <f t="shared" ca="1" si="5"/>
        <v>169.92015788</v>
      </c>
      <c r="O63" s="1">
        <f t="shared" ca="1" si="6"/>
        <v>104.5193821039895</v>
      </c>
      <c r="P63" s="1">
        <f t="shared" ca="1" si="7"/>
        <v>103.19147407397736</v>
      </c>
      <c r="Q63" s="1">
        <f t="shared" ca="1" si="8"/>
        <v>107.92738867669055</v>
      </c>
      <c r="R63" s="1">
        <f t="shared" ca="1" si="8"/>
        <v>101.39094794606572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45946</v>
      </c>
      <c r="J64" s="1">
        <f t="shared" ca="1" si="0"/>
        <v>152.16470558</v>
      </c>
      <c r="K64" s="1">
        <f t="shared" ca="1" si="1"/>
        <v>177.97233668999999</v>
      </c>
      <c r="L64" s="1">
        <f t="shared" ca="1" si="2"/>
        <v>161.79819899</v>
      </c>
      <c r="M64" s="1">
        <f t="shared" ca="1" si="5"/>
        <v>169.73443119000001</v>
      </c>
      <c r="O64" s="1">
        <f t="shared" ca="1" si="6"/>
        <v>104.29291751685791</v>
      </c>
      <c r="P64" s="1">
        <f t="shared" ca="1" si="7"/>
        <v>103.24836462048877</v>
      </c>
      <c r="Q64" s="1">
        <f t="shared" ca="1" si="8"/>
        <v>107.62189994788581</v>
      </c>
      <c r="R64" s="1">
        <f t="shared" ca="1" si="8"/>
        <v>101.28012527856748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45947</v>
      </c>
      <c r="J65" s="1">
        <f t="shared" ca="1" si="0"/>
        <v>152.13153653000001</v>
      </c>
      <c r="K65" s="1">
        <f t="shared" ca="1" si="1"/>
        <v>178.07045471999999</v>
      </c>
      <c r="L65" s="1">
        <f t="shared" ca="1" si="2"/>
        <v>163.16200287000001</v>
      </c>
      <c r="M65" s="1">
        <f t="shared" ca="1" si="5"/>
        <v>169.55745862000001</v>
      </c>
      <c r="O65" s="1">
        <f t="shared" ca="1" si="6"/>
        <v>104.27018361820134</v>
      </c>
      <c r="P65" s="1">
        <f t="shared" ca="1" si="7"/>
        <v>103.30528653501602</v>
      </c>
      <c r="Q65" s="1">
        <f t="shared" ca="1" si="8"/>
        <v>108.52904950602749</v>
      </c>
      <c r="R65" s="1">
        <f t="shared" ca="1" si="8"/>
        <v>101.17452617333699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45950</v>
      </c>
      <c r="J66" s="1">
        <f t="shared" ca="1" si="0"/>
        <v>151.712671</v>
      </c>
      <c r="K66" s="1">
        <f t="shared" ca="1" si="1"/>
        <v>178.16862681999999</v>
      </c>
      <c r="L66" s="1">
        <f t="shared" ca="1" si="2"/>
        <v>164.42576951000001</v>
      </c>
      <c r="M66" s="1">
        <f t="shared" ca="1" si="5"/>
        <v>170.05806494000001</v>
      </c>
      <c r="O66" s="1">
        <f t="shared" ca="1" si="6"/>
        <v>103.98309530817285</v>
      </c>
      <c r="P66" s="1">
        <f t="shared" ca="1" si="7"/>
        <v>103.3622398175591</v>
      </c>
      <c r="Q66" s="1">
        <f t="shared" ca="1" si="8"/>
        <v>109.36965816382819</v>
      </c>
      <c r="R66" s="1">
        <f t="shared" ca="1" si="8"/>
        <v>101.47323675580029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45951</v>
      </c>
      <c r="J67" s="1">
        <f t="shared" ca="1" si="0"/>
        <v>151.91381150999999</v>
      </c>
      <c r="K67" s="1">
        <f t="shared" ca="1" si="1"/>
        <v>178.26685316000001</v>
      </c>
      <c r="L67" s="1">
        <f t="shared" ca="1" si="2"/>
        <v>163.94313989</v>
      </c>
      <c r="M67" s="1">
        <f t="shared" ca="1" si="5"/>
        <v>170.28974835</v>
      </c>
      <c r="O67" s="1">
        <f t="shared" ca="1" si="6"/>
        <v>104.1209559936634</v>
      </c>
      <c r="P67" s="1">
        <f t="shared" ca="1" si="7"/>
        <v>103.41922456674135</v>
      </c>
      <c r="Q67" s="1">
        <f t="shared" ca="1" si="8"/>
        <v>109.04863161965301</v>
      </c>
      <c r="R67" s="1">
        <f t="shared" ca="1" si="8"/>
        <v>101.61148168716308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45952</v>
      </c>
      <c r="J68" s="1">
        <f t="shared" ca="1" si="0"/>
        <v>151.72585357</v>
      </c>
      <c r="K68" s="1">
        <f t="shared" ca="1" si="1"/>
        <v>178.36513357000001</v>
      </c>
      <c r="L68" s="1">
        <f t="shared" ca="1" si="2"/>
        <v>164.83933339000001</v>
      </c>
      <c r="M68" s="1">
        <f t="shared" ca="1" si="5"/>
        <v>170.95694498</v>
      </c>
      <c r="O68" s="1">
        <f t="shared" ca="1" si="6"/>
        <v>103.99213057479679</v>
      </c>
      <c r="P68" s="1">
        <f t="shared" ca="1" si="7"/>
        <v>103.47624068393942</v>
      </c>
      <c r="Q68" s="1">
        <f t="shared" ca="1" si="8"/>
        <v>109.64474485078301</v>
      </c>
      <c r="R68" s="1">
        <f t="shared" ca="1" si="8"/>
        <v>102.00959630538216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45953</v>
      </c>
      <c r="J69" s="1">
        <f t="shared" ref="J69:J132" ca="1" si="9">VLOOKUP(I69,$A$10:$G$10000,2,FALSE)</f>
        <v>151.72330210999999</v>
      </c>
      <c r="K69" s="1">
        <f t="shared" ref="K69:K132" ca="1" si="10">VLOOKUP(I69,$A$10:$G$10000,6,FALSE)</f>
        <v>178.46346822999999</v>
      </c>
      <c r="L69" s="1">
        <f t="shared" ref="L69:L132" ca="1" si="11">VLOOKUP(I69,$A$10:$G$10000,7,FALSE)</f>
        <v>165.80442196000001</v>
      </c>
      <c r="M69" s="1">
        <f t="shared" ca="1" si="5"/>
        <v>171.44659837</v>
      </c>
      <c r="O69" s="1">
        <f t="shared" ca="1" si="6"/>
        <v>103.99038181705225</v>
      </c>
      <c r="P69" s="1">
        <f t="shared" ca="1" si="7"/>
        <v>103.53328827357799</v>
      </c>
      <c r="Q69" s="1">
        <f t="shared" ca="1" si="8"/>
        <v>110.28668441605475</v>
      </c>
      <c r="R69" s="1">
        <f t="shared" ca="1" si="8"/>
        <v>102.30177130095959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12">WORKDAY(I69,1,$AB$4:$AB$467)</f>
        <v>45954</v>
      </c>
      <c r="J70" s="1">
        <f t="shared" ca="1" si="9"/>
        <v>152.18043961999999</v>
      </c>
      <c r="K70" s="1">
        <f t="shared" ca="1" si="10"/>
        <v>178.56185694999999</v>
      </c>
      <c r="L70" s="1">
        <f t="shared" ca="1" si="11"/>
        <v>166.31784103000001</v>
      </c>
      <c r="M70" s="1">
        <f t="shared" ref="M70:M133" ca="1" si="13">VLOOKUP(I70,$A$10:$G$10000,3,FALSE)</f>
        <v>172.1658372</v>
      </c>
      <c r="O70" s="1">
        <f t="shared" ca="1" si="6"/>
        <v>104.30370154808031</v>
      </c>
      <c r="P70" s="1">
        <f t="shared" ca="1" si="7"/>
        <v>103.59036722543105</v>
      </c>
      <c r="Q70" s="1">
        <f t="shared" ca="1" si="8"/>
        <v>110.62819091073639</v>
      </c>
      <c r="R70" s="1">
        <f t="shared" ca="1" si="8"/>
        <v>102.73093937426623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12"/>
        <v>45957</v>
      </c>
      <c r="J71" s="1">
        <f t="shared" ca="1" si="9"/>
        <v>152.35946741999999</v>
      </c>
      <c r="K71" s="1">
        <f t="shared" ca="1" si="10"/>
        <v>178.66029990999999</v>
      </c>
      <c r="L71" s="1">
        <f t="shared" ca="1" si="11"/>
        <v>167.22455937000001</v>
      </c>
      <c r="M71" s="1">
        <f t="shared" ca="1" si="13"/>
        <v>172.27110116</v>
      </c>
      <c r="O71" s="1">
        <f t="shared" ref="O71:O134" ca="1" si="14">J71/J70*O70</f>
        <v>104.4264062942792</v>
      </c>
      <c r="P71" s="1">
        <f t="shared" ref="P71:P134" ca="1" si="15">K71/K70*P70</f>
        <v>103.64747764392325</v>
      </c>
      <c r="Q71" s="1">
        <f t="shared" ref="Q71:R134" ca="1" si="16">L71/L70*Q70</f>
        <v>111.23130485809513</v>
      </c>
      <c r="R71" s="1">
        <f t="shared" ca="1" si="16"/>
        <v>102.79375012504539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12"/>
        <v>45958</v>
      </c>
      <c r="J72" s="1">
        <f t="shared" ca="1" si="9"/>
        <v>152.42750649999999</v>
      </c>
      <c r="K72" s="1">
        <f t="shared" ca="1" si="10"/>
        <v>178.7587973</v>
      </c>
      <c r="L72" s="1">
        <f t="shared" ca="1" si="11"/>
        <v>167.74772956000001</v>
      </c>
      <c r="M72" s="1">
        <f t="shared" ca="1" si="13"/>
        <v>172.01058226000001</v>
      </c>
      <c r="O72" s="1">
        <f t="shared" ca="1" si="14"/>
        <v>104.47303993465799</v>
      </c>
      <c r="P72" s="1">
        <f t="shared" ca="1" si="15"/>
        <v>103.70461963928065</v>
      </c>
      <c r="Q72" s="1">
        <f t="shared" ca="1" si="16"/>
        <v>111.57929742040652</v>
      </c>
      <c r="R72" s="1">
        <f t="shared" ca="1" si="16"/>
        <v>102.63829912642096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12"/>
        <v>45959</v>
      </c>
      <c r="J73" s="1">
        <f t="shared" ca="1" si="9"/>
        <v>152.64905872</v>
      </c>
      <c r="K73" s="1">
        <f t="shared" ca="1" si="10"/>
        <v>178.85734894000001</v>
      </c>
      <c r="L73" s="1">
        <f t="shared" ca="1" si="11"/>
        <v>169.11770043999999</v>
      </c>
      <c r="M73" s="1">
        <f t="shared" ca="1" si="13"/>
        <v>171.85538291</v>
      </c>
      <c r="O73" s="1">
        <f t="shared" ca="1" si="14"/>
        <v>104.62489070266666</v>
      </c>
      <c r="P73" s="1">
        <f t="shared" ca="1" si="15"/>
        <v>103.76179310707857</v>
      </c>
      <c r="Q73" s="1">
        <f t="shared" ca="1" si="16"/>
        <v>112.49054902826889</v>
      </c>
      <c r="R73" s="1">
        <f t="shared" ca="1" si="16"/>
        <v>102.54569204899448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12"/>
        <v>45960</v>
      </c>
      <c r="J74" s="1">
        <f t="shared" ca="1" si="9"/>
        <v>152.47938629000001</v>
      </c>
      <c r="K74" s="1">
        <f t="shared" ca="1" si="10"/>
        <v>178.95595481999999</v>
      </c>
      <c r="L74" s="1">
        <f t="shared" ca="1" si="11"/>
        <v>169.28529012000001</v>
      </c>
      <c r="M74" s="1">
        <f t="shared" ca="1" si="13"/>
        <v>171.68385859</v>
      </c>
      <c r="O74" s="1">
        <f t="shared" ca="1" si="14"/>
        <v>104.50859807962097</v>
      </c>
      <c r="P74" s="1">
        <f t="shared" ca="1" si="15"/>
        <v>103.81899804151564</v>
      </c>
      <c r="Q74" s="1">
        <f t="shared" ca="1" si="16"/>
        <v>112.60202319723894</v>
      </c>
      <c r="R74" s="1">
        <f t="shared" ca="1" si="16"/>
        <v>102.44334390138455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12"/>
        <v>45961</v>
      </c>
      <c r="J75" s="1">
        <f t="shared" ca="1" si="9"/>
        <v>152.81490396000001</v>
      </c>
      <c r="K75" s="1">
        <f t="shared" ca="1" si="10"/>
        <v>179.05461513</v>
      </c>
      <c r="L75" s="1">
        <f t="shared" ca="1" si="11"/>
        <v>170.15027319000001</v>
      </c>
      <c r="M75" s="1">
        <f t="shared" ca="1" si="13"/>
        <v>172.04299906</v>
      </c>
      <c r="O75" s="1">
        <f t="shared" ca="1" si="14"/>
        <v>104.73856018909557</v>
      </c>
      <c r="P75" s="1">
        <f t="shared" ca="1" si="15"/>
        <v>103.87623455281792</v>
      </c>
      <c r="Q75" s="1">
        <f t="shared" ca="1" si="16"/>
        <v>113.17737645825953</v>
      </c>
      <c r="R75" s="1">
        <f t="shared" ca="1" si="16"/>
        <v>102.65764215271275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12"/>
        <v>45964</v>
      </c>
      <c r="J76" s="1">
        <f t="shared" ca="1" si="9"/>
        <v>152.72517743</v>
      </c>
      <c r="K76" s="1">
        <f t="shared" ca="1" si="10"/>
        <v>179.15332985000001</v>
      </c>
      <c r="L76" s="1">
        <f t="shared" ca="1" si="11"/>
        <v>171.19002559</v>
      </c>
      <c r="M76" s="1">
        <f t="shared" ca="1" si="13"/>
        <v>171.96367823</v>
      </c>
      <c r="O76" s="1">
        <f t="shared" ca="1" si="14"/>
        <v>104.67706208047244</v>
      </c>
      <c r="P76" s="1">
        <f t="shared" ca="1" si="15"/>
        <v>103.93350262938267</v>
      </c>
      <c r="Q76" s="1">
        <f t="shared" ca="1" si="16"/>
        <v>113.86897951355863</v>
      </c>
      <c r="R76" s="1">
        <f t="shared" ca="1" si="16"/>
        <v>102.61031160496663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12"/>
        <v>45965</v>
      </c>
      <c r="J77" s="1">
        <f t="shared" ca="1" si="9"/>
        <v>152.64268006</v>
      </c>
      <c r="K77" s="1">
        <f t="shared" ca="1" si="10"/>
        <v>179.25209900999999</v>
      </c>
      <c r="L77" s="1">
        <f t="shared" ca="1" si="11"/>
        <v>171.47443537999999</v>
      </c>
      <c r="M77" s="1">
        <f t="shared" ca="1" si="13"/>
        <v>171.81262269999999</v>
      </c>
      <c r="O77" s="1">
        <f t="shared" ca="1" si="14"/>
        <v>104.62051880145138</v>
      </c>
      <c r="P77" s="1">
        <f t="shared" ca="1" si="15"/>
        <v>103.99080228861399</v>
      </c>
      <c r="Q77" s="1">
        <f t="shared" ca="1" si="16"/>
        <v>114.05815789845194</v>
      </c>
      <c r="R77" s="1">
        <f t="shared" ca="1" si="16"/>
        <v>102.52017713492917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12"/>
        <v>45966</v>
      </c>
      <c r="J78" s="1">
        <f t="shared" ca="1" si="9"/>
        <v>152.69285887000001</v>
      </c>
      <c r="K78" s="1">
        <f t="shared" ca="1" si="10"/>
        <v>179.35092258</v>
      </c>
      <c r="L78" s="1">
        <f t="shared" ca="1" si="11"/>
        <v>174.42166538999999</v>
      </c>
      <c r="M78" s="1">
        <f t="shared" ca="1" si="13"/>
        <v>172.08455875999999</v>
      </c>
      <c r="O78" s="1">
        <f t="shared" ca="1" si="14"/>
        <v>104.6549111033487</v>
      </c>
      <c r="P78" s="1">
        <f t="shared" ca="1" si="15"/>
        <v>104.04813351310777</v>
      </c>
      <c r="Q78" s="1">
        <f t="shared" ca="1" si="16"/>
        <v>116.01854123547061</v>
      </c>
      <c r="R78" s="1">
        <f t="shared" ca="1" si="16"/>
        <v>102.68244072535963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12"/>
        <v>45967</v>
      </c>
      <c r="J79" s="1">
        <f t="shared" ca="1" si="9"/>
        <v>152.77620673999999</v>
      </c>
      <c r="K79" s="1">
        <f t="shared" ca="1" si="10"/>
        <v>179.44980057999999</v>
      </c>
      <c r="L79" s="1">
        <f t="shared" ca="1" si="11"/>
        <v>174.47194571</v>
      </c>
      <c r="M79" s="1">
        <f t="shared" ca="1" si="13"/>
        <v>172.48142161999999</v>
      </c>
      <c r="O79" s="1">
        <f t="shared" ca="1" si="14"/>
        <v>104.71203731075653</v>
      </c>
      <c r="P79" s="1">
        <f t="shared" ca="1" si="15"/>
        <v>104.10549631446675</v>
      </c>
      <c r="Q79" s="1">
        <f t="shared" ca="1" si="16"/>
        <v>116.05198575835261</v>
      </c>
      <c r="R79" s="1">
        <f t="shared" ca="1" si="16"/>
        <v>102.91924783572262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12"/>
        <v>45968</v>
      </c>
      <c r="J80" s="1">
        <f t="shared" ca="1" si="9"/>
        <v>152.94332771000001</v>
      </c>
      <c r="K80" s="1">
        <f t="shared" ca="1" si="10"/>
        <v>179.54873318</v>
      </c>
      <c r="L80" s="1">
        <f t="shared" ca="1" si="11"/>
        <v>175.29675230999999</v>
      </c>
      <c r="M80" s="1">
        <f t="shared" ca="1" si="13"/>
        <v>172.80329728000001</v>
      </c>
      <c r="O80" s="1">
        <f t="shared" ca="1" si="14"/>
        <v>104.8265811760577</v>
      </c>
      <c r="P80" s="1">
        <f t="shared" ca="1" si="15"/>
        <v>104.16289079131427</v>
      </c>
      <c r="Q80" s="1">
        <f t="shared" ca="1" si="16"/>
        <v>116.60061518646536</v>
      </c>
      <c r="R80" s="1">
        <f t="shared" ca="1" si="16"/>
        <v>103.11131026489724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12"/>
        <v>45971</v>
      </c>
      <c r="J81" s="1">
        <f t="shared" ca="1" si="9"/>
        <v>152.79279126</v>
      </c>
      <c r="K81" s="1">
        <f t="shared" ca="1" si="10"/>
        <v>179.64772038999999</v>
      </c>
      <c r="L81" s="1">
        <f t="shared" ca="1" si="11"/>
        <v>176.65506051</v>
      </c>
      <c r="M81" s="1">
        <f t="shared" ca="1" si="13"/>
        <v>173.12888140999999</v>
      </c>
      <c r="O81" s="1">
        <f t="shared" ca="1" si="14"/>
        <v>104.72340425665784</v>
      </c>
      <c r="P81" s="1">
        <f t="shared" ca="1" si="15"/>
        <v>104.22031694945167</v>
      </c>
      <c r="Q81" s="1">
        <f t="shared" ca="1" si="16"/>
        <v>117.50410923096848</v>
      </c>
      <c r="R81" s="1">
        <f t="shared" ca="1" si="16"/>
        <v>103.30558552916699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12"/>
        <v>45972</v>
      </c>
      <c r="J82" s="1">
        <f t="shared" ca="1" si="9"/>
        <v>152.77663197999999</v>
      </c>
      <c r="K82" s="1">
        <f t="shared" ca="1" si="10"/>
        <v>179.74676202000001</v>
      </c>
      <c r="L82" s="1">
        <f t="shared" ca="1" si="11"/>
        <v>179.48970312</v>
      </c>
      <c r="M82" s="1">
        <f t="shared" ca="1" si="13"/>
        <v>173.97642328000001</v>
      </c>
      <c r="O82" s="1">
        <f t="shared" ca="1" si="14"/>
        <v>104.71232876809597</v>
      </c>
      <c r="P82" s="1">
        <f t="shared" ca="1" si="15"/>
        <v>104.27777467865292</v>
      </c>
      <c r="Q82" s="1">
        <f t="shared" ca="1" si="16"/>
        <v>119.38960378693874</v>
      </c>
      <c r="R82" s="1">
        <f t="shared" ca="1" si="16"/>
        <v>103.81131171666246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12"/>
        <v>45973</v>
      </c>
      <c r="J83" s="1">
        <f t="shared" ca="1" si="9"/>
        <v>152.96288894</v>
      </c>
      <c r="K83" s="1">
        <f t="shared" ca="1" si="10"/>
        <v>179.84585824999999</v>
      </c>
      <c r="L83" s="1">
        <f t="shared" ca="1" si="11"/>
        <v>179.35805719999999</v>
      </c>
      <c r="M83" s="1">
        <f t="shared" ca="1" si="13"/>
        <v>174.46738409</v>
      </c>
      <c r="O83" s="1">
        <f t="shared" ca="1" si="14"/>
        <v>104.83998834389693</v>
      </c>
      <c r="P83" s="1">
        <f t="shared" ca="1" si="15"/>
        <v>104.33526408334268</v>
      </c>
      <c r="Q83" s="1">
        <f t="shared" ca="1" si="16"/>
        <v>119.30203801600166</v>
      </c>
      <c r="R83" s="1">
        <f t="shared" ca="1" si="16"/>
        <v>104.1042668465972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12"/>
        <v>45974</v>
      </c>
      <c r="J84" s="1">
        <f t="shared" ca="1" si="9"/>
        <v>152.70859290999999</v>
      </c>
      <c r="K84" s="1">
        <f t="shared" ca="1" si="10"/>
        <v>179.94500926000001</v>
      </c>
      <c r="L84" s="1">
        <f t="shared" ca="1" si="11"/>
        <v>178.82274645999999</v>
      </c>
      <c r="M84" s="1">
        <f t="shared" ca="1" si="13"/>
        <v>174.2603671</v>
      </c>
      <c r="O84" s="1">
        <f t="shared" ca="1" si="14"/>
        <v>104.66569513457112</v>
      </c>
      <c r="P84" s="1">
        <f t="shared" ca="1" si="15"/>
        <v>104.39278526794567</v>
      </c>
      <c r="Q84" s="1">
        <f t="shared" ca="1" si="16"/>
        <v>118.94597002970183</v>
      </c>
      <c r="R84" s="1">
        <f t="shared" ca="1" si="16"/>
        <v>103.98074030849297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12"/>
        <v>45975</v>
      </c>
      <c r="J85" s="1">
        <f t="shared" ca="1" si="9"/>
        <v>153.79891903000001</v>
      </c>
      <c r="K85" s="1">
        <f t="shared" ca="1" si="10"/>
        <v>180.04421486999999</v>
      </c>
      <c r="L85" s="1">
        <f t="shared" ca="1" si="11"/>
        <v>179.47842731</v>
      </c>
      <c r="M85" s="1">
        <f t="shared" ca="1" si="13"/>
        <v>174.5133056</v>
      </c>
      <c r="O85" s="1">
        <f t="shared" ca="1" si="14"/>
        <v>105.41299912774221</v>
      </c>
      <c r="P85" s="1">
        <f t="shared" ca="1" si="15"/>
        <v>104.45033812803716</v>
      </c>
      <c r="Q85" s="1">
        <f t="shared" ca="1" si="16"/>
        <v>119.38210355453053</v>
      </c>
      <c r="R85" s="1">
        <f t="shared" ca="1" si="16"/>
        <v>104.13166810073977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12"/>
        <v>45978</v>
      </c>
      <c r="J86" s="1">
        <f t="shared" ca="1" si="9"/>
        <v>153.78913840999999</v>
      </c>
      <c r="K86" s="1">
        <f t="shared" ca="1" si="10"/>
        <v>180.14347509000001</v>
      </c>
      <c r="L86" s="1">
        <f t="shared" ca="1" si="11"/>
        <v>178.62988576000001</v>
      </c>
      <c r="M86" s="1">
        <f t="shared" ca="1" si="13"/>
        <v>174.21827571</v>
      </c>
      <c r="O86" s="1">
        <f t="shared" ca="1" si="14"/>
        <v>105.4062955403956</v>
      </c>
      <c r="P86" s="1">
        <f t="shared" ca="1" si="15"/>
        <v>104.50792266941858</v>
      </c>
      <c r="Q86" s="1">
        <f t="shared" ca="1" si="16"/>
        <v>118.81768655628342</v>
      </c>
      <c r="R86" s="1">
        <f t="shared" ca="1" si="16"/>
        <v>103.95562447770685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12"/>
        <v>45979</v>
      </c>
      <c r="J87" s="1">
        <f t="shared" ca="1" si="9"/>
        <v>153.76447425000001</v>
      </c>
      <c r="K87" s="1">
        <f t="shared" ca="1" si="10"/>
        <v>180.24279007999999</v>
      </c>
      <c r="L87" s="1">
        <f t="shared" ca="1" si="11"/>
        <v>178.09419954000001</v>
      </c>
      <c r="M87" s="1">
        <f t="shared" ca="1" si="13"/>
        <v>174.2999331</v>
      </c>
      <c r="O87" s="1">
        <f t="shared" ca="1" si="14"/>
        <v>105.38939085021337</v>
      </c>
      <c r="P87" s="1">
        <f t="shared" ca="1" si="15"/>
        <v>104.56553898491181</v>
      </c>
      <c r="Q87" s="1">
        <f t="shared" ca="1" si="16"/>
        <v>118.46136881521966</v>
      </c>
      <c r="R87" s="1">
        <f t="shared" ca="1" si="16"/>
        <v>104.00434924516351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12"/>
        <v>45980</v>
      </c>
      <c r="J88" s="1">
        <f t="shared" ca="1" si="9"/>
        <v>153.92223985000001</v>
      </c>
      <c r="K88" s="1">
        <f t="shared" ca="1" si="10"/>
        <v>180.34215986000001</v>
      </c>
      <c r="L88" s="1">
        <f t="shared" ca="1" si="11"/>
        <v>176.79541076000001</v>
      </c>
      <c r="M88" s="1">
        <f t="shared" ca="1" si="13"/>
        <v>174.71200967999999</v>
      </c>
      <c r="O88" s="1">
        <f t="shared" ca="1" si="14"/>
        <v>105.49752259236135</v>
      </c>
      <c r="P88" s="1">
        <f t="shared" ca="1" si="15"/>
        <v>104.62318708611964</v>
      </c>
      <c r="Q88" s="1">
        <f t="shared" ca="1" si="16"/>
        <v>117.59746478534083</v>
      </c>
      <c r="R88" s="1">
        <f t="shared" ca="1" si="16"/>
        <v>104.25023434551797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12"/>
        <v>45981</v>
      </c>
      <c r="J89" s="1">
        <v>153.92223985000001</v>
      </c>
      <c r="K89" s="1">
        <v>180.34215986000001</v>
      </c>
      <c r="L89" s="1">
        <v>176.79541076000001</v>
      </c>
      <c r="M89" s="1">
        <v>174.71200967999999</v>
      </c>
      <c r="O89" s="1">
        <v>105.49752259236135</v>
      </c>
      <c r="P89" s="1">
        <v>104.62318708611964</v>
      </c>
      <c r="Q89" s="1">
        <v>117.59746478534083</v>
      </c>
      <c r="R89" s="1">
        <v>104.25023434551797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12"/>
        <v>45982</v>
      </c>
      <c r="J90" s="1">
        <f t="shared" ca="1" si="9"/>
        <v>154.17015721000001</v>
      </c>
      <c r="K90" s="1">
        <f t="shared" ca="1" si="10"/>
        <v>180.44158442</v>
      </c>
      <c r="L90" s="1">
        <f t="shared" ca="1" si="11"/>
        <v>176.10070264000001</v>
      </c>
      <c r="M90" s="1">
        <f t="shared" ca="1" si="13"/>
        <v>174.76834690999999</v>
      </c>
      <c r="O90" s="1">
        <f t="shared" ca="1" si="14"/>
        <v>105.66744389361794</v>
      </c>
      <c r="P90" s="1">
        <f t="shared" ca="1" si="15"/>
        <v>104.68086696724068</v>
      </c>
      <c r="Q90" s="1">
        <f t="shared" ca="1" si="16"/>
        <v>117.13537183096719</v>
      </c>
      <c r="R90" s="1">
        <f t="shared" ca="1" si="16"/>
        <v>104.28385063463648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12"/>
        <v>45985</v>
      </c>
      <c r="J91" s="1">
        <f t="shared" ca="1" si="9"/>
        <v>154.20545247999999</v>
      </c>
      <c r="K91" s="1">
        <f t="shared" ca="1" si="10"/>
        <v>180.54106375000001</v>
      </c>
      <c r="L91" s="1">
        <f t="shared" ca="1" si="11"/>
        <v>176.67810138999999</v>
      </c>
      <c r="M91" s="1">
        <f t="shared" ca="1" si="13"/>
        <v>174.83756063000001</v>
      </c>
      <c r="O91" s="1">
        <f t="shared" ca="1" si="14"/>
        <v>105.6916350926796</v>
      </c>
      <c r="P91" s="1">
        <f t="shared" ca="1" si="15"/>
        <v>104.73857862247355</v>
      </c>
      <c r="Q91" s="1">
        <f t="shared" ca="1" si="16"/>
        <v>117.51943513260116</v>
      </c>
      <c r="R91" s="1">
        <f t="shared" ca="1" si="16"/>
        <v>104.32515029424857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12"/>
        <v>45986</v>
      </c>
      <c r="J92" s="1">
        <f t="shared" ca="1" si="9"/>
        <v>154.41594835999999</v>
      </c>
      <c r="K92" s="1">
        <f t="shared" ca="1" si="10"/>
        <v>180.64059804999999</v>
      </c>
      <c r="L92" s="1">
        <f t="shared" ca="1" si="11"/>
        <v>177.39790984999999</v>
      </c>
      <c r="M92" s="1">
        <f t="shared" ca="1" si="13"/>
        <v>175.36730768999999</v>
      </c>
      <c r="O92" s="1">
        <f t="shared" ca="1" si="14"/>
        <v>105.83590790132337</v>
      </c>
      <c r="P92" s="1">
        <f t="shared" ca="1" si="15"/>
        <v>104.79632216784569</v>
      </c>
      <c r="Q92" s="1">
        <f t="shared" ca="1" si="16"/>
        <v>117.99822386169294</v>
      </c>
      <c r="R92" s="1">
        <f t="shared" ca="1" si="16"/>
        <v>104.64124908591148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12"/>
        <v>45987</v>
      </c>
      <c r="J93" s="1">
        <f t="shared" ca="1" si="9"/>
        <v>153.85845322</v>
      </c>
      <c r="K93" s="1">
        <f t="shared" ca="1" si="10"/>
        <v>180.74018713000001</v>
      </c>
      <c r="L93" s="1">
        <f t="shared" ca="1" si="11"/>
        <v>180.40717387000001</v>
      </c>
      <c r="M93" s="1">
        <f t="shared" ca="1" si="13"/>
        <v>175.68809114000001</v>
      </c>
      <c r="O93" s="1">
        <f t="shared" ca="1" si="14"/>
        <v>105.4538035596467</v>
      </c>
      <c r="P93" s="1">
        <f t="shared" ca="1" si="15"/>
        <v>104.85409749313104</v>
      </c>
      <c r="Q93" s="1">
        <f t="shared" ca="1" si="16"/>
        <v>119.99986982128256</v>
      </c>
      <c r="R93" s="1">
        <f t="shared" ca="1" si="16"/>
        <v>104.83265979601616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12"/>
        <v>45988</v>
      </c>
      <c r="J94" s="1">
        <f ca="1">J93</f>
        <v>153.85845322</v>
      </c>
      <c r="K94" s="1">
        <f t="shared" ref="K94:M94" ca="1" si="17">K93</f>
        <v>180.74018713000001</v>
      </c>
      <c r="L94" s="1">
        <f t="shared" ca="1" si="17"/>
        <v>180.40717387000001</v>
      </c>
      <c r="M94" s="1">
        <f t="shared" ca="1" si="17"/>
        <v>175.68809114000001</v>
      </c>
      <c r="O94" s="1">
        <f t="shared" ca="1" si="14"/>
        <v>105.4538035596467</v>
      </c>
      <c r="P94" s="1">
        <f t="shared" ca="1" si="15"/>
        <v>104.85409749313104</v>
      </c>
      <c r="Q94" s="1">
        <f t="shared" ca="1" si="16"/>
        <v>119.99986982128256</v>
      </c>
      <c r="R94" s="1">
        <f t="shared" ca="1" si="16"/>
        <v>104.83265979601616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12"/>
        <v>45989</v>
      </c>
      <c r="J95" s="1">
        <f t="shared" ca="1" si="9"/>
        <v>155.65681092</v>
      </c>
      <c r="K95" s="1">
        <f t="shared" ca="1" si="10"/>
        <v>180.93953016</v>
      </c>
      <c r="L95" s="1">
        <f t="shared" ca="1" si="11"/>
        <v>180.99564362000001</v>
      </c>
      <c r="M95" s="1">
        <f t="shared" ca="1" si="13"/>
        <v>175.55472331000001</v>
      </c>
      <c r="O95" s="1">
        <f t="shared" ca="1" si="14"/>
        <v>106.68638880704034</v>
      </c>
      <c r="P95" s="1">
        <f t="shared" ca="1" si="15"/>
        <v>104.96974379091405</v>
      </c>
      <c r="Q95" s="1">
        <f t="shared" ca="1" si="16"/>
        <v>120.39129712363945</v>
      </c>
      <c r="R95" s="1">
        <f t="shared" ca="1" si="16"/>
        <v>104.75307953386293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12"/>
        <v>45992</v>
      </c>
      <c r="J96" s="1">
        <f t="shared" ca="1" si="9"/>
        <v>155.64915653</v>
      </c>
      <c r="K96" s="1">
        <f t="shared" ca="1" si="10"/>
        <v>181.03928411999999</v>
      </c>
      <c r="L96" s="1">
        <f t="shared" ca="1" si="11"/>
        <v>180.47097151</v>
      </c>
      <c r="M96" s="1">
        <f t="shared" ca="1" si="13"/>
        <v>175.38475761000001</v>
      </c>
      <c r="O96" s="1">
        <f t="shared" ca="1" si="14"/>
        <v>106.6811425269528</v>
      </c>
      <c r="P96" s="1">
        <f t="shared" ca="1" si="15"/>
        <v>105.0276147692131</v>
      </c>
      <c r="Q96" s="1">
        <f t="shared" ca="1" si="16"/>
        <v>120.04230554227236</v>
      </c>
      <c r="R96" s="1">
        <f t="shared" ca="1" si="16"/>
        <v>104.65166141104382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12"/>
        <v>45993</v>
      </c>
      <c r="J97" s="1">
        <f t="shared" ca="1" si="9"/>
        <v>155.99147811</v>
      </c>
      <c r="K97" s="1">
        <f t="shared" ca="1" si="10"/>
        <v>181.13909303</v>
      </c>
      <c r="L97" s="1">
        <f t="shared" ca="1" si="11"/>
        <v>183.29417900999999</v>
      </c>
      <c r="M97" s="1">
        <f t="shared" ca="1" si="13"/>
        <v>176.12018272</v>
      </c>
      <c r="O97" s="1">
        <f t="shared" ca="1" si="14"/>
        <v>106.91576800183606</v>
      </c>
      <c r="P97" s="1">
        <f t="shared" ca="1" si="15"/>
        <v>105.08551762604867</v>
      </c>
      <c r="Q97" s="1">
        <f t="shared" ca="1" si="16"/>
        <v>121.92019390563975</v>
      </c>
      <c r="R97" s="1">
        <f t="shared" ca="1" si="16"/>
        <v>105.09048779854575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12"/>
        <v>45994</v>
      </c>
      <c r="J98" s="1">
        <f t="shared" ca="1" si="9"/>
        <v>155.94512649000001</v>
      </c>
      <c r="K98" s="1">
        <f t="shared" ca="1" si="10"/>
        <v>181.23895690000001</v>
      </c>
      <c r="L98" s="1">
        <f t="shared" ca="1" si="11"/>
        <v>184.04847482</v>
      </c>
      <c r="M98" s="1">
        <f t="shared" ca="1" si="13"/>
        <v>176.63618982</v>
      </c>
      <c r="O98" s="1">
        <f t="shared" ca="1" si="14"/>
        <v>106.88399883655553</v>
      </c>
      <c r="P98" s="1">
        <f t="shared" ca="1" si="15"/>
        <v>105.14345236722214</v>
      </c>
      <c r="Q98" s="1">
        <f t="shared" ca="1" si="16"/>
        <v>122.42192228519943</v>
      </c>
      <c r="R98" s="1">
        <f t="shared" ca="1" si="16"/>
        <v>105.39838798925089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12"/>
        <v>45995</v>
      </c>
      <c r="J99" s="1">
        <f t="shared" ca="1" si="9"/>
        <v>156.31678991999999</v>
      </c>
      <c r="K99" s="1">
        <f t="shared" ca="1" si="10"/>
        <v>181.33887591000001</v>
      </c>
      <c r="L99" s="1">
        <f t="shared" ca="1" si="11"/>
        <v>187.12108136000001</v>
      </c>
      <c r="M99" s="1">
        <f t="shared" ca="1" si="13"/>
        <v>177.04970041000001</v>
      </c>
      <c r="O99" s="1">
        <f t="shared" ca="1" si="14"/>
        <v>107.1387350666246</v>
      </c>
      <c r="P99" s="1">
        <f t="shared" ca="1" si="15"/>
        <v>105.20141909715821</v>
      </c>
      <c r="Q99" s="1">
        <f t="shared" ca="1" si="16"/>
        <v>124.46570123756922</v>
      </c>
      <c r="R99" s="1">
        <f t="shared" ca="1" si="16"/>
        <v>105.64512875991005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12"/>
        <v>45996</v>
      </c>
      <c r="J100" s="1">
        <f t="shared" ca="1" si="9"/>
        <v>156.07907840999999</v>
      </c>
      <c r="K100" s="1">
        <f t="shared" ca="1" si="10"/>
        <v>181.43884987999999</v>
      </c>
      <c r="L100" s="1">
        <f t="shared" ca="1" si="11"/>
        <v>179.05819579999999</v>
      </c>
      <c r="M100" s="1">
        <f t="shared" ca="1" si="13"/>
        <v>175.14660193</v>
      </c>
      <c r="O100" s="1">
        <f t="shared" ca="1" si="14"/>
        <v>106.97580880320011</v>
      </c>
      <c r="P100" s="1">
        <f t="shared" ca="1" si="15"/>
        <v>105.25941771143216</v>
      </c>
      <c r="Q100" s="1">
        <f t="shared" ca="1" si="16"/>
        <v>119.10258181815463</v>
      </c>
      <c r="R100" s="1">
        <f t="shared" ca="1" si="16"/>
        <v>104.50955449179887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12"/>
        <v>45999</v>
      </c>
      <c r="J101" s="1">
        <f t="shared" ca="1" si="9"/>
        <v>156.38993192000001</v>
      </c>
      <c r="K101" s="1">
        <f t="shared" ca="1" si="10"/>
        <v>181.53887899</v>
      </c>
      <c r="L101" s="1">
        <f t="shared" ca="1" si="11"/>
        <v>179.98901319999999</v>
      </c>
      <c r="M101" s="1">
        <f t="shared" ca="1" si="13"/>
        <v>175.26570186999999</v>
      </c>
      <c r="O101" s="1">
        <f t="shared" ca="1" si="14"/>
        <v>107.18886622249248</v>
      </c>
      <c r="P101" s="1">
        <f t="shared" ca="1" si="15"/>
        <v>105.31744831446872</v>
      </c>
      <c r="Q101" s="1">
        <f t="shared" ca="1" si="16"/>
        <v>119.7217255275277</v>
      </c>
      <c r="R101" s="1">
        <f t="shared" ca="1" si="16"/>
        <v>104.58062113843798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12"/>
        <v>46000</v>
      </c>
      <c r="J102" s="1">
        <f t="shared" ca="1" si="9"/>
        <v>156.30190637000001</v>
      </c>
      <c r="K102" s="1">
        <f t="shared" ca="1" si="10"/>
        <v>181.63896324000001</v>
      </c>
      <c r="L102" s="1">
        <f t="shared" ca="1" si="11"/>
        <v>179.75428067999999</v>
      </c>
      <c r="M102" s="1">
        <f t="shared" ca="1" si="13"/>
        <v>174.71476881999999</v>
      </c>
      <c r="O102" s="1">
        <f t="shared" ca="1" si="14"/>
        <v>107.12853395693502</v>
      </c>
      <c r="P102" s="1">
        <f t="shared" ca="1" si="15"/>
        <v>105.37551090626785</v>
      </c>
      <c r="Q102" s="1">
        <f t="shared" ca="1" si="16"/>
        <v>119.56559053999601</v>
      </c>
      <c r="R102" s="1">
        <f t="shared" ca="1" si="16"/>
        <v>104.25188071769422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12"/>
        <v>46001</v>
      </c>
      <c r="J103" s="1">
        <f t="shared" ca="1" si="9"/>
        <v>156.33635115000001</v>
      </c>
      <c r="K103" s="1">
        <f t="shared" ca="1" si="10"/>
        <v>181.73910280000001</v>
      </c>
      <c r="L103" s="1">
        <f t="shared" ca="1" si="11"/>
        <v>180.99887504</v>
      </c>
      <c r="M103" s="1">
        <f t="shared" ca="1" si="13"/>
        <v>174.61436673</v>
      </c>
      <c r="O103" s="1">
        <f t="shared" ca="1" si="14"/>
        <v>107.15214223446385</v>
      </c>
      <c r="P103" s="1">
        <f t="shared" ca="1" si="15"/>
        <v>105.43360558545288</v>
      </c>
      <c r="Q103" s="1">
        <f t="shared" ca="1" si="16"/>
        <v>120.3934465391589</v>
      </c>
      <c r="R103" s="1">
        <f t="shared" ca="1" si="16"/>
        <v>104.1919710330054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12"/>
        <v>46002</v>
      </c>
      <c r="J104" s="1">
        <f t="shared" ca="1" si="9"/>
        <v>156.40949315</v>
      </c>
      <c r="K104" s="1">
        <f t="shared" ca="1" si="10"/>
        <v>181.83929749999999</v>
      </c>
      <c r="L104" s="1">
        <f t="shared" ca="1" si="11"/>
        <v>181.12873457000001</v>
      </c>
      <c r="M104" s="1">
        <f t="shared" ca="1" si="13"/>
        <v>175.44768142000001</v>
      </c>
      <c r="O104" s="1">
        <f t="shared" ca="1" si="14"/>
        <v>107.2022733903317</v>
      </c>
      <c r="P104" s="1">
        <f t="shared" ca="1" si="15"/>
        <v>105.49173225340049</v>
      </c>
      <c r="Q104" s="1">
        <f t="shared" ca="1" si="16"/>
        <v>120.47982407260601</v>
      </c>
      <c r="R104" s="1">
        <f t="shared" ca="1" si="16"/>
        <v>104.68920789654547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12"/>
        <v>46003</v>
      </c>
      <c r="J105" s="1">
        <f t="shared" ca="1" si="9"/>
        <v>156.74330985</v>
      </c>
      <c r="K105" s="1">
        <f t="shared" ca="1" si="10"/>
        <v>181.93954751000001</v>
      </c>
      <c r="L105" s="1">
        <f t="shared" ca="1" si="11"/>
        <v>182.92338583</v>
      </c>
      <c r="M105" s="1">
        <f t="shared" ca="1" si="13"/>
        <v>175.84304123999999</v>
      </c>
      <c r="O105" s="1">
        <f t="shared" ca="1" si="14"/>
        <v>107.43106966359458</v>
      </c>
      <c r="P105" s="1">
        <f t="shared" ca="1" si="15"/>
        <v>105.54989100873402</v>
      </c>
      <c r="Q105" s="1">
        <f t="shared" ca="1" si="16"/>
        <v>121.67355663298515</v>
      </c>
      <c r="R105" s="1">
        <f t="shared" ca="1" si="16"/>
        <v>104.92511814656943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12"/>
        <v>46006</v>
      </c>
      <c r="J106" s="1">
        <f t="shared" ca="1" si="9"/>
        <v>156.92659008999999</v>
      </c>
      <c r="K106" s="1">
        <f t="shared" ca="1" si="10"/>
        <v>182.03985266000001</v>
      </c>
      <c r="L106" s="1">
        <f t="shared" ca="1" si="11"/>
        <v>184.87517020000001</v>
      </c>
      <c r="M106" s="1">
        <f t="shared" ca="1" si="13"/>
        <v>176.08439641000001</v>
      </c>
      <c r="O106" s="1">
        <f t="shared" ca="1" si="14"/>
        <v>107.55668901060365</v>
      </c>
      <c r="P106" s="1">
        <f t="shared" ca="1" si="15"/>
        <v>105.60808175283013</v>
      </c>
      <c r="Q106" s="1">
        <f t="shared" ca="1" si="16"/>
        <v>122.97180805666738</v>
      </c>
      <c r="R106" s="1">
        <f t="shared" ca="1" si="16"/>
        <v>105.06913419377241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12"/>
        <v>46007</v>
      </c>
      <c r="J107" s="1">
        <f t="shared" ca="1" si="9"/>
        <v>156.98102134999999</v>
      </c>
      <c r="K107" s="1">
        <f t="shared" ca="1" si="10"/>
        <v>182.14021313000001</v>
      </c>
      <c r="L107" s="1">
        <f t="shared" ca="1" si="11"/>
        <v>180.43327549</v>
      </c>
      <c r="M107" s="1">
        <f t="shared" ca="1" si="13"/>
        <v>175.55377204000001</v>
      </c>
      <c r="O107" s="1">
        <f t="shared" ca="1" si="14"/>
        <v>107.59399592016511</v>
      </c>
      <c r="P107" s="1">
        <f t="shared" ca="1" si="15"/>
        <v>105.6663045901135</v>
      </c>
      <c r="Q107" s="1">
        <f t="shared" ca="1" si="16"/>
        <v>120.01723160870451</v>
      </c>
      <c r="R107" s="1">
        <f t="shared" ca="1" si="16"/>
        <v>104.7525119133507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12"/>
        <v>46008</v>
      </c>
      <c r="J108" s="1">
        <f t="shared" ca="1" si="9"/>
        <v>156.78625951000001</v>
      </c>
      <c r="K108" s="1">
        <f t="shared" ca="1" si="10"/>
        <v>182.24062891</v>
      </c>
      <c r="L108" s="1">
        <f t="shared" ca="1" si="11"/>
        <v>179.01029353000001</v>
      </c>
      <c r="M108" s="1">
        <f t="shared" ca="1" si="13"/>
        <v>174.13452050000001</v>
      </c>
      <c r="O108" s="1">
        <f t="shared" ca="1" si="14"/>
        <v>107.46050714274379</v>
      </c>
      <c r="P108" s="1">
        <f t="shared" ca="1" si="15"/>
        <v>105.72455951478277</v>
      </c>
      <c r="Q108" s="1">
        <f t="shared" ca="1" si="16"/>
        <v>119.07071908209578</v>
      </c>
      <c r="R108" s="1">
        <f t="shared" ca="1" si="16"/>
        <v>103.90564794612123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12"/>
        <v>46009</v>
      </c>
      <c r="J109" s="1">
        <f t="shared" ca="1" si="9"/>
        <v>157.21745712000001</v>
      </c>
      <c r="K109" s="1">
        <f t="shared" ca="1" si="10"/>
        <v>182.34110018999999</v>
      </c>
      <c r="L109" s="1">
        <f t="shared" ca="1" si="11"/>
        <v>179.68852598999999</v>
      </c>
      <c r="M109" s="1">
        <f t="shared" ca="1" si="13"/>
        <v>174.3164554</v>
      </c>
      <c r="O109" s="1">
        <f t="shared" ca="1" si="14"/>
        <v>107.7560477978634</v>
      </c>
      <c r="P109" s="1">
        <f t="shared" ca="1" si="15"/>
        <v>105.78284663706401</v>
      </c>
      <c r="Q109" s="1">
        <f t="shared" ca="1" si="16"/>
        <v>119.52185306508923</v>
      </c>
      <c r="R109" s="1">
        <f t="shared" ca="1" si="16"/>
        <v>104.0142080616815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12"/>
        <v>46010</v>
      </c>
      <c r="J110" s="1">
        <f t="shared" ca="1" si="9"/>
        <v>157.65248194</v>
      </c>
      <c r="K110" s="1">
        <f t="shared" ca="1" si="10"/>
        <v>182.44162678000001</v>
      </c>
      <c r="L110" s="1">
        <f t="shared" ca="1" si="11"/>
        <v>180.31396355999999</v>
      </c>
      <c r="M110" s="1">
        <f t="shared" ca="1" si="13"/>
        <v>175.04356849000001</v>
      </c>
      <c r="O110" s="1">
        <f t="shared" ca="1" si="14"/>
        <v>108.05421160330771</v>
      </c>
      <c r="P110" s="1">
        <f t="shared" ca="1" si="15"/>
        <v>105.84116584673116</v>
      </c>
      <c r="Q110" s="1">
        <f t="shared" ca="1" si="16"/>
        <v>119.93786993055723</v>
      </c>
      <c r="R110" s="1">
        <f t="shared" ca="1" si="16"/>
        <v>104.44807468691828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12"/>
        <v>46013</v>
      </c>
      <c r="J111" s="1">
        <f t="shared" ca="1" si="9"/>
        <v>158.83253457999999</v>
      </c>
      <c r="K111" s="1">
        <f t="shared" ca="1" si="10"/>
        <v>182.54220887</v>
      </c>
      <c r="L111" s="1">
        <f t="shared" ca="1" si="11"/>
        <v>179.93692374</v>
      </c>
      <c r="M111" s="1">
        <f t="shared" ca="1" si="13"/>
        <v>174.56982593999999</v>
      </c>
      <c r="O111" s="1">
        <f t="shared" ca="1" si="14"/>
        <v>108.86301369824794</v>
      </c>
      <c r="P111" s="1">
        <f t="shared" ca="1" si="15"/>
        <v>105.89951725401026</v>
      </c>
      <c r="Q111" s="1">
        <f t="shared" ca="1" si="16"/>
        <v>119.6870776347362</v>
      </c>
      <c r="R111" s="1">
        <f t="shared" ca="1" si="16"/>
        <v>104.16539365115317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12"/>
        <v>46014</v>
      </c>
      <c r="J112" s="1">
        <f ca="1">VLOOKUP(I112,$A$10:$G$10000,2,FALSE)</f>
        <v>159.68557444000001</v>
      </c>
      <c r="K112" s="1">
        <f t="shared" ca="1" si="10"/>
        <v>182.64284627999999</v>
      </c>
      <c r="L112" s="1">
        <f t="shared" ca="1" si="11"/>
        <v>182.57004683</v>
      </c>
      <c r="M112" s="1">
        <f t="shared" ca="1" si="13"/>
        <v>174.85822769999999</v>
      </c>
      <c r="O112" s="1">
        <f t="shared" ca="1" si="14"/>
        <v>109.44768289218793</v>
      </c>
      <c r="P112" s="1">
        <f t="shared" ca="1" si="15"/>
        <v>105.95790075447663</v>
      </c>
      <c r="Q112" s="1">
        <f t="shared" ca="1" si="16"/>
        <v>121.43852920534339</v>
      </c>
      <c r="R112" s="1">
        <f t="shared" ca="1" si="16"/>
        <v>104.33748228501827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12"/>
        <v>46015</v>
      </c>
      <c r="J113" s="1">
        <v>159.68557444000001</v>
      </c>
      <c r="K113" s="1">
        <v>182.64284627999999</v>
      </c>
      <c r="L113" s="1">
        <v>182.57004683</v>
      </c>
      <c r="M113" s="1">
        <v>174.85822769999999</v>
      </c>
      <c r="O113" s="1">
        <v>109.44768289218793</v>
      </c>
      <c r="P113" s="1">
        <v>105.95790075447663</v>
      </c>
      <c r="Q113" s="1">
        <v>121.43852920534339</v>
      </c>
      <c r="R113" s="1">
        <v>104.33748228501827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12"/>
        <v>46017</v>
      </c>
      <c r="J114" s="1">
        <f t="shared" ca="1" si="9"/>
        <v>160.55349785000001</v>
      </c>
      <c r="K114" s="1">
        <f t="shared" ca="1" si="10"/>
        <v>182.84428757000001</v>
      </c>
      <c r="L114" s="1">
        <f t="shared" ca="1" si="11"/>
        <v>183.0716098</v>
      </c>
      <c r="M114" s="1">
        <f t="shared" ca="1" si="13"/>
        <v>175.45740294000001</v>
      </c>
      <c r="O114" s="1">
        <f t="shared" ca="1" si="14"/>
        <v>110.04255319581752</v>
      </c>
      <c r="P114" s="1">
        <f t="shared" ca="1" si="15"/>
        <v>106.07476433084115</v>
      </c>
      <c r="Q114" s="1">
        <f t="shared" ca="1" si="16"/>
        <v>121.77214948116759</v>
      </c>
      <c r="R114" s="1">
        <f t="shared" ca="1" si="16"/>
        <v>104.69500870405747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12"/>
        <v>46020</v>
      </c>
      <c r="J115" s="1">
        <f t="shared" ca="1" si="9"/>
        <v>160.41486824</v>
      </c>
      <c r="K115" s="1">
        <f t="shared" ca="1" si="10"/>
        <v>182.94509163999999</v>
      </c>
      <c r="L115" s="1">
        <f t="shared" ca="1" si="11"/>
        <v>182.60926753000001</v>
      </c>
      <c r="M115" s="1">
        <f t="shared" ca="1" si="13"/>
        <v>175.83471716</v>
      </c>
      <c r="O115" s="1">
        <f t="shared" ca="1" si="14"/>
        <v>109.94753716416935</v>
      </c>
      <c r="P115" s="1">
        <f t="shared" ca="1" si="15"/>
        <v>106.13324451696535</v>
      </c>
      <c r="Q115" s="1">
        <f t="shared" ca="1" si="16"/>
        <v>121.46461729703807</v>
      </c>
      <c r="R115" s="1">
        <f t="shared" ca="1" si="16"/>
        <v>104.92015118813136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12"/>
        <v>46021</v>
      </c>
      <c r="J116" s="1">
        <f t="shared" ca="1" si="9"/>
        <v>160.54286673999999</v>
      </c>
      <c r="K116" s="1">
        <f t="shared" ca="1" si="10"/>
        <v>183.04595119999999</v>
      </c>
      <c r="L116" s="1">
        <f t="shared" ca="1" si="11"/>
        <v>183.33186365</v>
      </c>
      <c r="M116" s="1">
        <f t="shared" ca="1" si="13"/>
        <v>176.01070797</v>
      </c>
      <c r="O116" s="1">
        <f t="shared" ca="1" si="14"/>
        <v>110.0352666869381</v>
      </c>
      <c r="P116" s="1">
        <f t="shared" ca="1" si="15"/>
        <v>106.19175689490014</v>
      </c>
      <c r="Q116" s="1">
        <f t="shared" ca="1" si="16"/>
        <v>121.945260269672</v>
      </c>
      <c r="R116" s="1">
        <f t="shared" ca="1" si="16"/>
        <v>105.02516447954024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12"/>
        <v>46022</v>
      </c>
      <c r="J117" s="1">
        <v>160.54286673999999</v>
      </c>
      <c r="K117" s="1">
        <v>183.04595119999999</v>
      </c>
      <c r="L117" s="1">
        <v>183.33186365</v>
      </c>
      <c r="M117" s="1">
        <v>176.01070797</v>
      </c>
      <c r="O117" s="1">
        <v>110.0352666869381</v>
      </c>
      <c r="P117" s="1">
        <v>106.19175689490014</v>
      </c>
      <c r="Q117" s="1">
        <v>121.945260269672</v>
      </c>
      <c r="R117" s="1">
        <v>105.02516447954024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12"/>
        <v>46024</v>
      </c>
      <c r="J118" s="1">
        <f>J117</f>
        <v>160.54286673999999</v>
      </c>
      <c r="K118" s="1">
        <f t="shared" ca="1" si="10"/>
        <v>183.24783715999999</v>
      </c>
      <c r="L118" s="1">
        <f>L117</f>
        <v>183.33186365</v>
      </c>
      <c r="M118" s="1">
        <f t="shared" ca="1" si="13"/>
        <v>176.43021071000001</v>
      </c>
      <c r="O118" s="1">
        <f t="shared" si="14"/>
        <v>110.0352666869381</v>
      </c>
      <c r="P118" s="1">
        <f t="shared" ca="1" si="15"/>
        <v>106.30887844085223</v>
      </c>
      <c r="Q118" s="1">
        <f t="shared" si="16"/>
        <v>121.945260269672</v>
      </c>
      <c r="R118" s="1">
        <f t="shared" ca="1" si="16"/>
        <v>105.27548075163676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12"/>
        <v>46027</v>
      </c>
      <c r="J119" s="1">
        <f t="shared" ca="1" si="9"/>
        <v>160.86690282000001</v>
      </c>
      <c r="K119" s="1">
        <f t="shared" ca="1" si="10"/>
        <v>183.34886356000001</v>
      </c>
      <c r="L119" s="1">
        <f t="shared" ca="1" si="11"/>
        <v>184.17884638000001</v>
      </c>
      <c r="M119" s="1">
        <f t="shared" ca="1" si="13"/>
        <v>176.03744085</v>
      </c>
      <c r="O119" s="1">
        <f t="shared" ca="1" si="14"/>
        <v>110.25735937285442</v>
      </c>
      <c r="P119" s="1">
        <f t="shared" ca="1" si="15"/>
        <v>106.36748760886954</v>
      </c>
      <c r="Q119" s="1">
        <f t="shared" ca="1" si="16"/>
        <v>122.50864040118559</v>
      </c>
      <c r="R119" s="1">
        <f t="shared" ca="1" si="16"/>
        <v>105.04111592449148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12"/>
        <v>46028</v>
      </c>
      <c r="J120" s="1">
        <f t="shared" ca="1" si="9"/>
        <v>161.10163761999999</v>
      </c>
      <c r="K120" s="1">
        <f t="shared" ca="1" si="10"/>
        <v>183.44994581</v>
      </c>
      <c r="L120" s="1">
        <f t="shared" ca="1" si="11"/>
        <v>186.22023417</v>
      </c>
      <c r="M120" s="1">
        <f t="shared" ca="1" si="13"/>
        <v>175.59566798</v>
      </c>
      <c r="O120" s="1">
        <f t="shared" ca="1" si="14"/>
        <v>110.41824541434097</v>
      </c>
      <c r="P120" s="1">
        <f t="shared" ca="1" si="15"/>
        <v>106.4261291775468</v>
      </c>
      <c r="Q120" s="1">
        <f t="shared" ca="1" si="16"/>
        <v>123.86649255196133</v>
      </c>
      <c r="R120" s="1">
        <f t="shared" ca="1" si="16"/>
        <v>104.77751111959373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12"/>
        <v>46029</v>
      </c>
      <c r="J121" s="1">
        <f t="shared" ca="1" si="9"/>
        <v>160.78780739999999</v>
      </c>
      <c r="K121" s="1">
        <f t="shared" ca="1" si="10"/>
        <v>183.55108372999999</v>
      </c>
      <c r="L121" s="1">
        <f t="shared" ca="1" si="11"/>
        <v>184.29886375999999</v>
      </c>
      <c r="M121" s="1">
        <f t="shared" ca="1" si="13"/>
        <v>175.5845885</v>
      </c>
      <c r="O121" s="1">
        <f t="shared" ca="1" si="14"/>
        <v>110.2031477731107</v>
      </c>
      <c r="P121" s="1">
        <f t="shared" ca="1" si="15"/>
        <v>106.48480304245933</v>
      </c>
      <c r="Q121" s="1">
        <f t="shared" ca="1" si="16"/>
        <v>122.58847131737002</v>
      </c>
      <c r="R121" s="1">
        <f t="shared" ca="1" si="16"/>
        <v>104.77090002062839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12"/>
        <v>46030</v>
      </c>
      <c r="J122" s="1">
        <f ca="1">J121</f>
        <v>160.78780739999999</v>
      </c>
      <c r="K122" s="1">
        <f t="shared" ca="1" si="10"/>
        <v>183.65227733</v>
      </c>
      <c r="L122" s="1">
        <f ca="1">L121</f>
        <v>184.29886375999999</v>
      </c>
      <c r="M122" s="1">
        <f t="shared" ca="1" si="13"/>
        <v>175.76633683</v>
      </c>
      <c r="O122" s="1">
        <f t="shared" ca="1" si="14"/>
        <v>110.2031477731107</v>
      </c>
      <c r="P122" s="1">
        <f t="shared" ca="1" si="15"/>
        <v>106.54350920940853</v>
      </c>
      <c r="Q122" s="1">
        <f t="shared" ca="1" si="16"/>
        <v>122.58847131737002</v>
      </c>
      <c r="R122" s="1">
        <f t="shared" ca="1" si="16"/>
        <v>104.87934881032012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12"/>
        <v>46031</v>
      </c>
      <c r="J123" s="1">
        <f t="shared" ca="1" si="9"/>
        <v>161.14458728</v>
      </c>
      <c r="K123" s="1">
        <f t="shared" ca="1" si="10"/>
        <v>183.75352677999999</v>
      </c>
      <c r="L123" s="1">
        <f t="shared" ca="1" si="11"/>
        <v>185.88620399999999</v>
      </c>
      <c r="M123" s="1">
        <f t="shared" ca="1" si="13"/>
        <v>175.48137173000001</v>
      </c>
      <c r="O123" s="1">
        <f t="shared" ca="1" si="14"/>
        <v>110.4476828934902</v>
      </c>
      <c r="P123" s="1">
        <f t="shared" ca="1" si="15"/>
        <v>106.60224777701768</v>
      </c>
      <c r="Q123" s="1">
        <f t="shared" ca="1" si="16"/>
        <v>123.64430861073257</v>
      </c>
      <c r="R123" s="1">
        <f t="shared" ca="1" si="16"/>
        <v>104.70931082317942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12"/>
        <v>46034</v>
      </c>
      <c r="J124" s="1">
        <f t="shared" ca="1" si="9"/>
        <v>161.08632882000001</v>
      </c>
      <c r="K124" s="1">
        <f t="shared" ca="1" si="10"/>
        <v>183.85483207999999</v>
      </c>
      <c r="L124" s="1">
        <f t="shared" ca="1" si="11"/>
        <v>185.63592883999999</v>
      </c>
      <c r="M124" s="1">
        <f t="shared" ca="1" si="13"/>
        <v>175.5044115</v>
      </c>
      <c r="O124" s="1">
        <f t="shared" ca="1" si="14"/>
        <v>110.407752840458</v>
      </c>
      <c r="P124" s="1">
        <f t="shared" ca="1" si="15"/>
        <v>106.66101874528681</v>
      </c>
      <c r="Q124" s="1">
        <f t="shared" ca="1" si="16"/>
        <v>123.47783526061433</v>
      </c>
      <c r="R124" s="1">
        <f t="shared" ca="1" si="16"/>
        <v>104.72305859831043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12"/>
        <v>46035</v>
      </c>
      <c r="J125" s="1">
        <f t="shared" ca="1" si="9"/>
        <v>161.41674355999999</v>
      </c>
      <c r="K125" s="1">
        <f t="shared" ca="1" si="10"/>
        <v>183.95619323</v>
      </c>
      <c r="L125" s="1">
        <f t="shared" ca="1" si="11"/>
        <v>184.29637192999999</v>
      </c>
      <c r="M125" s="1">
        <f t="shared" ca="1" si="13"/>
        <v>175.48728546000001</v>
      </c>
      <c r="O125" s="1">
        <f t="shared" ca="1" si="14"/>
        <v>110.63421742758958</v>
      </c>
      <c r="P125" s="1">
        <f t="shared" ca="1" si="15"/>
        <v>106.71982211421589</v>
      </c>
      <c r="Q125" s="1">
        <f t="shared" ca="1" si="16"/>
        <v>122.58681384849447</v>
      </c>
      <c r="R125" s="1">
        <f t="shared" ca="1" si="16"/>
        <v>104.71283953159212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12"/>
        <v>46036</v>
      </c>
      <c r="J126" s="1">
        <f t="shared" ca="1" si="9"/>
        <v>161.50264289</v>
      </c>
      <c r="K126" s="1">
        <f t="shared" ca="1" si="10"/>
        <v>184.05761022999999</v>
      </c>
      <c r="L126" s="1">
        <f t="shared" ca="1" si="11"/>
        <v>187.90659898999999</v>
      </c>
      <c r="M126" s="1">
        <f t="shared" ca="1" si="13"/>
        <v>174.74405956999999</v>
      </c>
      <c r="O126" s="1">
        <f t="shared" ca="1" si="14"/>
        <v>110.69309239274197</v>
      </c>
      <c r="P126" s="1">
        <f t="shared" ca="1" si="15"/>
        <v>106.77865788380493</v>
      </c>
      <c r="Q126" s="1">
        <f t="shared" ca="1" si="16"/>
        <v>124.98819716342545</v>
      </c>
      <c r="R126" s="1">
        <f t="shared" ca="1" si="16"/>
        <v>104.26935843749864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12"/>
        <v>46037</v>
      </c>
      <c r="J127" s="1">
        <f t="shared" ca="1" si="9"/>
        <v>161.78330406000001</v>
      </c>
      <c r="K127" s="1">
        <f t="shared" ca="1" si="10"/>
        <v>184.15908309</v>
      </c>
      <c r="L127" s="1">
        <f t="shared" ca="1" si="11"/>
        <v>188.38714640000001</v>
      </c>
      <c r="M127" s="1">
        <f t="shared" ca="1" si="13"/>
        <v>174.91180918000001</v>
      </c>
      <c r="O127" s="1">
        <f t="shared" ca="1" si="14"/>
        <v>110.88545613531566</v>
      </c>
      <c r="P127" s="1">
        <f t="shared" ca="1" si="15"/>
        <v>106.83752605985529</v>
      </c>
      <c r="Q127" s="1">
        <f t="shared" ca="1" si="16"/>
        <v>125.30783870209569</v>
      </c>
      <c r="R127" s="1">
        <f t="shared" ca="1" si="16"/>
        <v>104.36945422476536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12"/>
        <v>46038</v>
      </c>
      <c r="J128" s="1">
        <f t="shared" ca="1" si="9"/>
        <v>161.98827177000001</v>
      </c>
      <c r="K128" s="1">
        <f t="shared" ca="1" si="10"/>
        <v>184.26061197000001</v>
      </c>
      <c r="L128" s="1">
        <f t="shared" ca="1" si="11"/>
        <v>187.51291284999999</v>
      </c>
      <c r="M128" s="1">
        <f t="shared" ca="1" si="13"/>
        <v>174.79935681000001</v>
      </c>
      <c r="O128" s="1">
        <f t="shared" ca="1" si="14"/>
        <v>111.02593996427697</v>
      </c>
      <c r="P128" s="1">
        <f t="shared" ca="1" si="15"/>
        <v>106.89642673518895</v>
      </c>
      <c r="Q128" s="1">
        <f t="shared" ca="1" si="16"/>
        <v>124.72633237979726</v>
      </c>
      <c r="R128" s="1">
        <f t="shared" ca="1" si="16"/>
        <v>104.30235416709515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12"/>
        <v>46041</v>
      </c>
      <c r="J129" s="1">
        <f t="shared" ca="1" si="9"/>
        <v>162.16177139999999</v>
      </c>
      <c r="K129" s="1">
        <f t="shared" ca="1" si="10"/>
        <v>184.36219689000001</v>
      </c>
      <c r="L129" s="1">
        <f t="shared" ca="1" si="11"/>
        <v>187.56899605999999</v>
      </c>
      <c r="M129" s="1">
        <f t="shared" ca="1" si="13"/>
        <v>174.78797559</v>
      </c>
      <c r="O129" s="1">
        <f t="shared" ca="1" si="14"/>
        <v>111.14485573079341</v>
      </c>
      <c r="P129" s="1">
        <f t="shared" ca="1" si="15"/>
        <v>106.95535992140863</v>
      </c>
      <c r="Q129" s="1">
        <f t="shared" ca="1" si="16"/>
        <v>124.76363676051999</v>
      </c>
      <c r="R129" s="1">
        <f t="shared" ca="1" si="16"/>
        <v>104.29556302060034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12"/>
        <v>46042</v>
      </c>
      <c r="J130" s="1">
        <f t="shared" ca="1" si="9"/>
        <v>162.05205839000001</v>
      </c>
      <c r="K130" s="1">
        <f t="shared" ca="1" si="10"/>
        <v>184.46383764999999</v>
      </c>
      <c r="L130" s="1">
        <f t="shared" ca="1" si="11"/>
        <v>189.19338375000001</v>
      </c>
      <c r="M130" s="1">
        <f t="shared" ca="1" si="13"/>
        <v>174.68444074000001</v>
      </c>
      <c r="O130" s="1">
        <f t="shared" ca="1" si="14"/>
        <v>111.06965899013768</v>
      </c>
      <c r="P130" s="1">
        <f t="shared" ca="1" si="15"/>
        <v>107.01432550248688</v>
      </c>
      <c r="Q130" s="1">
        <f t="shared" ca="1" si="16"/>
        <v>125.84411658378777</v>
      </c>
      <c r="R130" s="1">
        <f t="shared" ca="1" si="16"/>
        <v>104.23378402558336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12"/>
        <v>46043</v>
      </c>
      <c r="J131" s="1">
        <f t="shared" ca="1" si="9"/>
        <v>162.11627027</v>
      </c>
      <c r="K131" s="1">
        <f t="shared" ca="1" si="10"/>
        <v>184.56553443999999</v>
      </c>
      <c r="L131" s="1">
        <f t="shared" ca="1" si="11"/>
        <v>195.49665156</v>
      </c>
      <c r="M131" s="1">
        <f t="shared" ca="1" si="13"/>
        <v>175.01462649000001</v>
      </c>
      <c r="O131" s="1">
        <f t="shared" ca="1" si="14"/>
        <v>111.11366948704571</v>
      </c>
      <c r="P131" s="1">
        <f t="shared" ca="1" si="15"/>
        <v>107.07332358864983</v>
      </c>
      <c r="Q131" s="1">
        <f t="shared" ca="1" si="16"/>
        <v>130.03680637778527</v>
      </c>
      <c r="R131" s="1">
        <f t="shared" ca="1" si="16"/>
        <v>104.43080506539681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12"/>
        <v>46044</v>
      </c>
      <c r="J132" s="1">
        <f t="shared" ca="1" si="9"/>
        <v>162.45178794</v>
      </c>
      <c r="K132" s="1">
        <f t="shared" ca="1" si="10"/>
        <v>184.66728745</v>
      </c>
      <c r="L132" s="1">
        <f t="shared" ca="1" si="11"/>
        <v>199.78928689</v>
      </c>
      <c r="M132" s="1">
        <f t="shared" ca="1" si="13"/>
        <v>175.591656</v>
      </c>
      <c r="O132" s="1">
        <f t="shared" ca="1" si="14"/>
        <v>111.34363159652031</v>
      </c>
      <c r="P132" s="1">
        <f t="shared" ca="1" si="15"/>
        <v>107.13235429012347</v>
      </c>
      <c r="Q132" s="1">
        <f t="shared" ca="1" si="16"/>
        <v>132.89210126290678</v>
      </c>
      <c r="R132" s="1">
        <f t="shared" ca="1" si="16"/>
        <v>104.77511718081439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12"/>
        <v>46045</v>
      </c>
      <c r="J133" s="1">
        <f t="shared" ref="J133:J196" ca="1" si="18">VLOOKUP(I133,$A$10:$G$10000,2,FALSE)</f>
        <v>163.35883380999999</v>
      </c>
      <c r="K133" s="1">
        <f t="shared" ref="K133:K196" ca="1" si="19">VLOOKUP(I133,$A$10:$G$10000,6,FALSE)</f>
        <v>184.76909648</v>
      </c>
      <c r="L133" s="1">
        <f t="shared" ref="L133:L196" ca="1" si="20">VLOOKUP(I133,$A$10:$G$10000,7,FALSE)</f>
        <v>203.50904062000001</v>
      </c>
      <c r="M133" s="1">
        <f t="shared" ca="1" si="13"/>
        <v>176.21390224000001</v>
      </c>
      <c r="O133" s="1">
        <f t="shared" ca="1" si="14"/>
        <v>111.96531623582834</v>
      </c>
      <c r="P133" s="1">
        <f t="shared" ca="1" si="15"/>
        <v>107.19141749088038</v>
      </c>
      <c r="Q133" s="1">
        <f t="shared" ca="1" si="16"/>
        <v>135.36633747974858</v>
      </c>
      <c r="R133" s="1">
        <f t="shared" ca="1" si="16"/>
        <v>105.14641000985021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46048</v>
      </c>
      <c r="J134" s="1">
        <f t="shared" ca="1" si="18"/>
        <v>163.54509077</v>
      </c>
      <c r="K134" s="1">
        <f t="shared" ca="1" si="19"/>
        <v>184.87096172</v>
      </c>
      <c r="L134" s="1">
        <f t="shared" ca="1" si="20"/>
        <v>203.35218058000001</v>
      </c>
      <c r="M134" s="1">
        <f t="shared" ref="M134:M197" ca="1" si="22">VLOOKUP(I134,$A$10:$G$10000,3,FALSE)</f>
        <v>176.54400755</v>
      </c>
      <c r="O134" s="1">
        <f t="shared" ca="1" si="14"/>
        <v>112.0929758116293</v>
      </c>
      <c r="P134" s="1">
        <f t="shared" ca="1" si="15"/>
        <v>107.25051330114664</v>
      </c>
      <c r="Q134" s="1">
        <f t="shared" ca="1" si="16"/>
        <v>135.26200025204096</v>
      </c>
      <c r="R134" s="1">
        <f t="shared" ca="1" si="16"/>
        <v>105.34338305130989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46049</v>
      </c>
      <c r="J135" s="1">
        <f t="shared" ca="1" si="18"/>
        <v>163.29717339999999</v>
      </c>
      <c r="K135" s="1">
        <f t="shared" ca="1" si="19"/>
        <v>184.97288298999999</v>
      </c>
      <c r="L135" s="1">
        <f t="shared" ca="1" si="20"/>
        <v>206.99144484000001</v>
      </c>
      <c r="M135" s="1">
        <f t="shared" ca="1" si="22"/>
        <v>177.05121803</v>
      </c>
      <c r="O135" s="1">
        <f t="shared" ref="O135:O198" ca="1" si="23">J135/J134*O134</f>
        <v>111.92305450351877</v>
      </c>
      <c r="P135" s="1">
        <f t="shared" ref="P135:P198" ca="1" si="24">K135/K134*P134</f>
        <v>107.30964161649753</v>
      </c>
      <c r="Q135" s="1">
        <f t="shared" ref="Q135:R198" ca="1" si="25">L135/L134*Q134</f>
        <v>137.68269798859515</v>
      </c>
      <c r="R135" s="1">
        <f t="shared" ca="1" si="25"/>
        <v>105.64603432009989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46050</v>
      </c>
      <c r="J136" s="1">
        <f t="shared" ca="1" si="18"/>
        <v>163.65778048000001</v>
      </c>
      <c r="K136" s="1">
        <f t="shared" ca="1" si="19"/>
        <v>185.07486047</v>
      </c>
      <c r="L136" s="1">
        <f t="shared" ca="1" si="20"/>
        <v>210.14539421000001</v>
      </c>
      <c r="M136" s="1">
        <f t="shared" ca="1" si="22"/>
        <v>177.38593642000001</v>
      </c>
      <c r="O136" s="1">
        <f t="shared" ca="1" si="23"/>
        <v>112.17021276736901</v>
      </c>
      <c r="P136" s="1">
        <f t="shared" ca="1" si="24"/>
        <v>107.36880254135778</v>
      </c>
      <c r="Q136" s="1">
        <f t="shared" ca="1" si="25"/>
        <v>139.78058304329724</v>
      </c>
      <c r="R136" s="1">
        <f t="shared" ca="1" si="25"/>
        <v>105.84575997525759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46051</v>
      </c>
      <c r="J137" s="1">
        <f t="shared" ca="1" si="18"/>
        <v>163.4221952</v>
      </c>
      <c r="K137" s="1">
        <f t="shared" ca="1" si="19"/>
        <v>185.17689415000001</v>
      </c>
      <c r="L137" s="1">
        <f t="shared" ca="1" si="20"/>
        <v>208.37346524</v>
      </c>
      <c r="M137" s="1">
        <f t="shared" ca="1" si="22"/>
        <v>177.85073704999999</v>
      </c>
      <c r="O137" s="1">
        <f t="shared" ca="1" si="23"/>
        <v>112.00874381120356</v>
      </c>
      <c r="P137" s="1">
        <f t="shared" ca="1" si="24"/>
        <v>107.427996069926</v>
      </c>
      <c r="Q137" s="1">
        <f t="shared" ca="1" si="25"/>
        <v>138.60196447081307</v>
      </c>
      <c r="R137" s="1">
        <f t="shared" ca="1" si="25"/>
        <v>106.12310538894835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46052</v>
      </c>
      <c r="J138" s="1">
        <f t="shared" ca="1" si="18"/>
        <v>164.18635902</v>
      </c>
      <c r="K138" s="1">
        <f t="shared" ca="1" si="19"/>
        <v>185.27898422999999</v>
      </c>
      <c r="L138" s="1">
        <f t="shared" ca="1" si="20"/>
        <v>206.35969237</v>
      </c>
      <c r="M138" s="1">
        <f t="shared" ca="1" si="22"/>
        <v>177.85058491999999</v>
      </c>
      <c r="O138" s="1">
        <f t="shared" ca="1" si="23"/>
        <v>112.53249781805323</v>
      </c>
      <c r="P138" s="1">
        <f t="shared" ca="1" si="24"/>
        <v>107.48722231822958</v>
      </c>
      <c r="Q138" s="1">
        <f t="shared" ca="1" si="25"/>
        <v>137.26248069605052</v>
      </c>
      <c r="R138" s="1">
        <f t="shared" ca="1" si="25"/>
        <v>106.12301461334465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46055</v>
      </c>
      <c r="J139" s="1">
        <f t="shared" ca="1" si="18"/>
        <v>163.85084135</v>
      </c>
      <c r="K139" s="1">
        <f t="shared" ca="1" si="19"/>
        <v>185.38113050999999</v>
      </c>
      <c r="L139" s="1">
        <f t="shared" ca="1" si="20"/>
        <v>207.98620779000001</v>
      </c>
      <c r="M139" s="1">
        <f t="shared" ca="1" si="22"/>
        <v>177.61380821</v>
      </c>
      <c r="O139" s="1">
        <f t="shared" ca="1" si="23"/>
        <v>112.30253570857863</v>
      </c>
      <c r="P139" s="1">
        <f t="shared" ca="1" si="24"/>
        <v>107.54648117024117</v>
      </c>
      <c r="Q139" s="1">
        <f t="shared" ca="1" si="25"/>
        <v>138.34437580296546</v>
      </c>
      <c r="R139" s="1">
        <f t="shared" ca="1" si="25"/>
        <v>105.98173052216929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46056</v>
      </c>
      <c r="J140" s="1">
        <f t="shared" ca="1" si="18"/>
        <v>164.01413511999999</v>
      </c>
      <c r="K140" s="1">
        <f t="shared" ca="1" si="19"/>
        <v>185.48333317999999</v>
      </c>
      <c r="L140" s="1">
        <f t="shared" ca="1" si="20"/>
        <v>211.26430482999999</v>
      </c>
      <c r="M140" s="1">
        <f t="shared" ca="1" si="22"/>
        <v>177.66625354999999</v>
      </c>
      <c r="O140" s="1">
        <f t="shared" ca="1" si="23"/>
        <v>112.41445643040905</v>
      </c>
      <c r="P140" s="1">
        <f t="shared" ca="1" si="24"/>
        <v>107.60577273618676</v>
      </c>
      <c r="Q140" s="1">
        <f t="shared" ca="1" si="25"/>
        <v>140.52483908290679</v>
      </c>
      <c r="R140" s="1">
        <f t="shared" ca="1" si="25"/>
        <v>106.01302452992148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46057</v>
      </c>
      <c r="J141" s="1">
        <f t="shared" ca="1" si="18"/>
        <v>163.63779400000001</v>
      </c>
      <c r="K141" s="1">
        <f t="shared" ca="1" si="19"/>
        <v>185.58559205</v>
      </c>
      <c r="L141" s="1">
        <f t="shared" ca="1" si="20"/>
        <v>206.75147834000001</v>
      </c>
      <c r="M141" s="1">
        <f t="shared" ca="1" si="22"/>
        <v>177.48500122999999</v>
      </c>
      <c r="O141" s="1">
        <f t="shared" ca="1" si="23"/>
        <v>112.15651413533639</v>
      </c>
      <c r="P141" s="1">
        <f t="shared" ca="1" si="24"/>
        <v>107.66509690584034</v>
      </c>
      <c r="Q141" s="1">
        <f t="shared" ca="1" si="25"/>
        <v>137.52308156013632</v>
      </c>
      <c r="R141" s="1">
        <f t="shared" ca="1" si="25"/>
        <v>105.90487170819917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46058</v>
      </c>
      <c r="J142" s="1">
        <f t="shared" ca="1" si="18"/>
        <v>163.62035899</v>
      </c>
      <c r="K142" s="1">
        <f t="shared" ca="1" si="19"/>
        <v>185.68790731999999</v>
      </c>
      <c r="L142" s="1">
        <f t="shared" ca="1" si="20"/>
        <v>207.22824818999999</v>
      </c>
      <c r="M142" s="1">
        <f t="shared" ca="1" si="22"/>
        <v>177.52604940000001</v>
      </c>
      <c r="O142" s="1">
        <f t="shared" ca="1" si="23"/>
        <v>112.14456426790225</v>
      </c>
      <c r="P142" s="1">
        <f t="shared" ca="1" si="24"/>
        <v>107.72445379522931</v>
      </c>
      <c r="Q142" s="1">
        <f t="shared" ca="1" si="25"/>
        <v>137.84021041209616</v>
      </c>
      <c r="R142" s="1">
        <f t="shared" ca="1" si="25"/>
        <v>105.92936505213009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46059</v>
      </c>
      <c r="J143" s="1">
        <f t="shared" ca="1" si="18"/>
        <v>163.59399385</v>
      </c>
      <c r="K143" s="1">
        <f t="shared" ca="1" si="19"/>
        <v>185.79027895999999</v>
      </c>
      <c r="L143" s="1">
        <f t="shared" ca="1" si="20"/>
        <v>208.16414026999999</v>
      </c>
      <c r="M143" s="1">
        <f t="shared" ca="1" si="22"/>
        <v>177.31125939</v>
      </c>
      <c r="O143" s="1">
        <f t="shared" ca="1" si="23"/>
        <v>112.12649373465435</v>
      </c>
      <c r="P143" s="1">
        <f t="shared" ca="1" si="24"/>
        <v>107.78384338694957</v>
      </c>
      <c r="Q143" s="1">
        <f t="shared" ca="1" si="25"/>
        <v>138.46272960220162</v>
      </c>
      <c r="R143" s="1">
        <f t="shared" ca="1" si="25"/>
        <v>105.80120037175931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46062</v>
      </c>
      <c r="J144" s="1">
        <f t="shared" ca="1" si="18"/>
        <v>163.44090593999999</v>
      </c>
      <c r="K144" s="1">
        <f t="shared" ca="1" si="19"/>
        <v>185.89270718</v>
      </c>
      <c r="L144" s="1">
        <f t="shared" ca="1" si="20"/>
        <v>211.90913087000001</v>
      </c>
      <c r="M144" s="1">
        <f t="shared" ca="1" si="22"/>
        <v>177.41600991999999</v>
      </c>
      <c r="O144" s="1">
        <f t="shared" ca="1" si="23"/>
        <v>112.02156805750995</v>
      </c>
      <c r="P144" s="1">
        <f t="shared" ca="1" si="24"/>
        <v>107.8432658028299</v>
      </c>
      <c r="Q144" s="1">
        <f t="shared" ca="1" si="25"/>
        <v>140.9537524082335</v>
      </c>
      <c r="R144" s="1">
        <f t="shared" ca="1" si="25"/>
        <v>105.86370476009709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46063</v>
      </c>
      <c r="J145" s="1">
        <f t="shared" ca="1" si="18"/>
        <v>163.03054528999999</v>
      </c>
      <c r="K145" s="1">
        <f t="shared" ca="1" si="19"/>
        <v>185.99519178</v>
      </c>
      <c r="L145" s="1">
        <f t="shared" ca="1" si="20"/>
        <v>211.55433546</v>
      </c>
      <c r="M145" s="1">
        <f t="shared" ca="1" si="22"/>
        <v>177.55439211000001</v>
      </c>
      <c r="O145" s="1">
        <f t="shared" ca="1" si="23"/>
        <v>111.74030894910183</v>
      </c>
      <c r="P145" s="1">
        <f t="shared" ca="1" si="24"/>
        <v>107.90272092684289</v>
      </c>
      <c r="Q145" s="1">
        <f t="shared" ca="1" si="25"/>
        <v>140.71775623302668</v>
      </c>
      <c r="R145" s="1">
        <f t="shared" ca="1" si="25"/>
        <v>105.94627707875549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46064</v>
      </c>
      <c r="J146" s="1">
        <f t="shared" ca="1" si="18"/>
        <v>163.15003891000001</v>
      </c>
      <c r="K146" s="1">
        <f t="shared" ca="1" si="19"/>
        <v>186.09773294999999</v>
      </c>
      <c r="L146" s="1">
        <f t="shared" ca="1" si="20"/>
        <v>215.84368248000001</v>
      </c>
      <c r="M146" s="1">
        <f t="shared" ca="1" si="22"/>
        <v>177.79135640999999</v>
      </c>
      <c r="O146" s="1">
        <f t="shared" ca="1" si="23"/>
        <v>111.82220927025023</v>
      </c>
      <c r="P146" s="1">
        <f t="shared" ca="1" si="24"/>
        <v>107.96220886921458</v>
      </c>
      <c r="Q146" s="1">
        <f t="shared" ca="1" si="25"/>
        <v>143.57086386160253</v>
      </c>
      <c r="R146" s="1">
        <f t="shared" ca="1" si="25"/>
        <v>106.08767310443092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46065</v>
      </c>
      <c r="J147" s="1">
        <f t="shared" ca="1" si="18"/>
        <v>162.99312380000001</v>
      </c>
      <c r="K147" s="1">
        <f t="shared" ca="1" si="19"/>
        <v>186.20033068000001</v>
      </c>
      <c r="L147" s="1">
        <f t="shared" ca="1" si="20"/>
        <v>213.64461542999999</v>
      </c>
      <c r="M147" s="1">
        <f t="shared" ca="1" si="22"/>
        <v>178.14490889000001</v>
      </c>
      <c r="O147" s="1">
        <f t="shared" ca="1" si="23"/>
        <v>111.71466044963509</v>
      </c>
      <c r="P147" s="1">
        <f t="shared" ca="1" si="24"/>
        <v>108.02172962414362</v>
      </c>
      <c r="Q147" s="1">
        <f t="shared" ca="1" si="25"/>
        <v>142.10812956968113</v>
      </c>
      <c r="R147" s="1">
        <f t="shared" ca="1" si="25"/>
        <v>106.29863701561797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46066</v>
      </c>
      <c r="J148" s="1">
        <f t="shared" ca="1" si="18"/>
        <v>163.83170536</v>
      </c>
      <c r="K148" s="1">
        <f t="shared" ca="1" si="19"/>
        <v>186.30298497000001</v>
      </c>
      <c r="L148" s="1">
        <f t="shared" ca="1" si="20"/>
        <v>212.16303567</v>
      </c>
      <c r="M148" s="1">
        <f t="shared" ca="1" si="22"/>
        <v>178.60491492</v>
      </c>
      <c r="O148" s="1">
        <f t="shared" ca="1" si="23"/>
        <v>112.28941999807884</v>
      </c>
      <c r="P148" s="1">
        <f t="shared" ca="1" si="24"/>
        <v>108.08128319163001</v>
      </c>
      <c r="Q148" s="1">
        <f t="shared" ca="1" si="25"/>
        <v>141.12264005440298</v>
      </c>
      <c r="R148" s="1">
        <f t="shared" ca="1" si="25"/>
        <v>106.57312150306497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46071</v>
      </c>
      <c r="J149" s="1">
        <f t="shared" ca="1" si="18"/>
        <v>163.81852279</v>
      </c>
      <c r="K149" s="1">
        <f t="shared" ca="1" si="19"/>
        <v>186.40569583000001</v>
      </c>
      <c r="L149" s="1">
        <f t="shared" ca="1" si="20"/>
        <v>211.65330315</v>
      </c>
      <c r="M149" s="1">
        <f t="shared" ca="1" si="22"/>
        <v>178.96442881999999</v>
      </c>
      <c r="O149" s="1">
        <f t="shared" ca="1" si="23"/>
        <v>112.28038473145489</v>
      </c>
      <c r="P149" s="1">
        <f t="shared" ca="1" si="24"/>
        <v>108.1408695774751</v>
      </c>
      <c r="Q149" s="1">
        <f t="shared" ca="1" si="25"/>
        <v>140.78358571010207</v>
      </c>
      <c r="R149" s="1">
        <f t="shared" ca="1" si="25"/>
        <v>106.78764257917254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46072</v>
      </c>
      <c r="J150" s="1">
        <f t="shared" ca="1" si="18"/>
        <v>163.92908628000001</v>
      </c>
      <c r="K150" s="1">
        <f t="shared" ca="1" si="19"/>
        <v>186.50846326000001</v>
      </c>
      <c r="L150" s="1">
        <f t="shared" ca="1" si="20"/>
        <v>214.51846212000001</v>
      </c>
      <c r="M150" s="1">
        <f t="shared" ca="1" si="22"/>
        <v>178.81418407999999</v>
      </c>
      <c r="O150" s="1">
        <f t="shared" ca="1" si="23"/>
        <v>112.3561643867895</v>
      </c>
      <c r="P150" s="1">
        <f t="shared" ca="1" si="24"/>
        <v>108.2004887816789</v>
      </c>
      <c r="Q150" s="1">
        <f t="shared" ca="1" si="25"/>
        <v>142.68937856768011</v>
      </c>
      <c r="R150" s="1">
        <f t="shared" ca="1" si="25"/>
        <v>106.69799190557048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46073</v>
      </c>
      <c r="J151" s="1">
        <f t="shared" ca="1" si="18"/>
        <v>164.52400291000001</v>
      </c>
      <c r="K151" s="1">
        <f t="shared" ca="1" si="19"/>
        <v>186.61128743</v>
      </c>
      <c r="L151" s="1">
        <f t="shared" ca="1" si="20"/>
        <v>216.79410454000001</v>
      </c>
      <c r="M151" s="1">
        <f t="shared" ca="1" si="22"/>
        <v>179.32844143</v>
      </c>
      <c r="O151" s="1">
        <f t="shared" ca="1" si="23"/>
        <v>112.76391722793292</v>
      </c>
      <c r="P151" s="1">
        <f t="shared" ca="1" si="24"/>
        <v>108.26014090286475</v>
      </c>
      <c r="Q151" s="1">
        <f t="shared" ca="1" si="25"/>
        <v>144.20304783205518</v>
      </c>
      <c r="R151" s="1">
        <f t="shared" ca="1" si="25"/>
        <v>107.0048480246753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46076</v>
      </c>
      <c r="J152" s="1">
        <f t="shared" ca="1" si="18"/>
        <v>164.35858292</v>
      </c>
      <c r="K152" s="1">
        <f t="shared" ca="1" si="19"/>
        <v>186.71416816000001</v>
      </c>
      <c r="L152" s="1">
        <f t="shared" ca="1" si="20"/>
        <v>214.88150673000001</v>
      </c>
      <c r="M152" s="1">
        <f t="shared" ca="1" si="22"/>
        <v>179.44172198999999</v>
      </c>
      <c r="O152" s="1">
        <f t="shared" ca="1" si="23"/>
        <v>112.65053920569741</v>
      </c>
      <c r="P152" s="1">
        <f t="shared" ca="1" si="24"/>
        <v>108.31982583660795</v>
      </c>
      <c r="Q152" s="1">
        <f t="shared" ca="1" si="25"/>
        <v>142.93086179146096</v>
      </c>
      <c r="R152" s="1">
        <f t="shared" ca="1" si="25"/>
        <v>107.07244226131891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46077</v>
      </c>
      <c r="J153" s="1">
        <f t="shared" ca="1" si="18"/>
        <v>164.46872116</v>
      </c>
      <c r="K153" s="1">
        <f t="shared" ca="1" si="19"/>
        <v>186.81710563999999</v>
      </c>
      <c r="L153" s="1">
        <f t="shared" ca="1" si="20"/>
        <v>217.88183885999999</v>
      </c>
      <c r="M153" s="1">
        <f t="shared" ca="1" si="22"/>
        <v>179.95611378000001</v>
      </c>
      <c r="O153" s="1">
        <f t="shared" ca="1" si="23"/>
        <v>112.72602739683863</v>
      </c>
      <c r="P153" s="1">
        <f t="shared" ca="1" si="24"/>
        <v>108.37954369313452</v>
      </c>
      <c r="Q153" s="1">
        <f t="shared" ca="1" si="25"/>
        <v>144.92656660351042</v>
      </c>
      <c r="R153" s="1">
        <f t="shared" ca="1" si="25"/>
        <v>107.37937860044713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46078</v>
      </c>
      <c r="J154" s="1">
        <f t="shared" ca="1" si="18"/>
        <v>164.86547400000001</v>
      </c>
      <c r="K154" s="1">
        <f t="shared" ca="1" si="19"/>
        <v>186.92009985999999</v>
      </c>
      <c r="L154" s="1">
        <f t="shared" ca="1" si="20"/>
        <v>217.60541658</v>
      </c>
      <c r="M154" s="1">
        <f t="shared" ca="1" si="22"/>
        <v>180.37578250999999</v>
      </c>
      <c r="O154" s="1">
        <f t="shared" ca="1" si="23"/>
        <v>112.99795978128336</v>
      </c>
      <c r="P154" s="1">
        <f t="shared" ca="1" si="24"/>
        <v>108.43929446664315</v>
      </c>
      <c r="Q154" s="1">
        <f t="shared" ca="1" si="25"/>
        <v>144.74270120113124</v>
      </c>
      <c r="R154" s="1">
        <f t="shared" ca="1" si="25"/>
        <v>107.62979391837587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46079</v>
      </c>
      <c r="J155" s="1">
        <f t="shared" ca="1" si="18"/>
        <v>165.21332375</v>
      </c>
      <c r="K155" s="1">
        <f t="shared" ca="1" si="19"/>
        <v>187.02315082999999</v>
      </c>
      <c r="L155" s="1">
        <f t="shared" ca="1" si="20"/>
        <v>217.3295632</v>
      </c>
      <c r="M155" s="1">
        <f t="shared" ca="1" si="22"/>
        <v>181.28827582</v>
      </c>
      <c r="O155" s="1">
        <f t="shared" ca="1" si="23"/>
        <v>113.23637423584908</v>
      </c>
      <c r="P155" s="1">
        <f t="shared" ca="1" si="24"/>
        <v>108.49907816293516</v>
      </c>
      <c r="Q155" s="1">
        <f t="shared" ca="1" si="25"/>
        <v>144.5592142090141</v>
      </c>
      <c r="R155" s="1">
        <f t="shared" ca="1" si="25"/>
        <v>108.17427647329841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46080</v>
      </c>
      <c r="J156" s="1">
        <f t="shared" ca="1" si="18"/>
        <v>166.35510442</v>
      </c>
      <c r="K156" s="1">
        <f t="shared" ca="1" si="19"/>
        <v>187.12625871</v>
      </c>
      <c r="L156" s="1">
        <f t="shared" ca="1" si="20"/>
        <v>214.80583024000001</v>
      </c>
      <c r="M156" s="1">
        <f t="shared" ca="1" si="22"/>
        <v>181.04106854</v>
      </c>
      <c r="O156" s="1">
        <f t="shared" ca="1" si="23"/>
        <v>114.0189449166437</v>
      </c>
      <c r="P156" s="1">
        <f t="shared" ca="1" si="24"/>
        <v>108.55889487483255</v>
      </c>
      <c r="Q156" s="1">
        <f t="shared" ca="1" si="25"/>
        <v>142.8805247191942</v>
      </c>
      <c r="R156" s="1">
        <f t="shared" ca="1" si="25"/>
        <v>108.02676848618795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46083</v>
      </c>
      <c r="J157" s="1">
        <f t="shared" ca="1" si="18"/>
        <v>166.10293461000001</v>
      </c>
      <c r="K157" s="1">
        <f t="shared" ca="1" si="19"/>
        <v>187.22942334000001</v>
      </c>
      <c r="L157" s="1">
        <f t="shared" ca="1" si="20"/>
        <v>215.39754278000001</v>
      </c>
      <c r="M157" s="1">
        <f t="shared" ca="1" si="22"/>
        <v>181.24260688999999</v>
      </c>
      <c r="O157" s="1">
        <f t="shared" ca="1" si="23"/>
        <v>113.84610900772299</v>
      </c>
      <c r="P157" s="1">
        <f t="shared" ca="1" si="24"/>
        <v>108.61874450951332</v>
      </c>
      <c r="Q157" s="1">
        <f t="shared" ca="1" si="25"/>
        <v>143.27410899995448</v>
      </c>
      <c r="R157" s="1">
        <f t="shared" ca="1" si="25"/>
        <v>108.147025933032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46084</v>
      </c>
      <c r="J158" s="1">
        <f t="shared" ca="1" si="18"/>
        <v>165.12784966999999</v>
      </c>
      <c r="K158" s="1">
        <f t="shared" ca="1" si="19"/>
        <v>187.33264489999999</v>
      </c>
      <c r="L158" s="1">
        <f t="shared" ca="1" si="20"/>
        <v>208.34060496000001</v>
      </c>
      <c r="M158" s="1">
        <f t="shared" ca="1" si="22"/>
        <v>180.55460500000001</v>
      </c>
      <c r="O158" s="1">
        <f t="shared" ca="1" si="23"/>
        <v>113.17779073489008</v>
      </c>
      <c r="P158" s="1">
        <f t="shared" ca="1" si="24"/>
        <v>108.67862717140216</v>
      </c>
      <c r="Q158" s="1">
        <f t="shared" ca="1" si="25"/>
        <v>138.58010708433716</v>
      </c>
      <c r="R158" s="1">
        <f t="shared" ca="1" si="25"/>
        <v>107.73649686640385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46085</v>
      </c>
      <c r="J159" s="1">
        <f t="shared" ca="1" si="18"/>
        <v>165.45783915999999</v>
      </c>
      <c r="K159" s="1">
        <f t="shared" ca="1" si="19"/>
        <v>187.43592337000001</v>
      </c>
      <c r="L159" s="1">
        <f t="shared" ca="1" si="20"/>
        <v>210.91386728000001</v>
      </c>
      <c r="M159" s="1">
        <f t="shared" ca="1" si="22"/>
        <v>180.49617735000001</v>
      </c>
      <c r="O159" s="1">
        <f t="shared" ca="1" si="23"/>
        <v>113.40396385782829</v>
      </c>
      <c r="P159" s="1">
        <f t="shared" ca="1" si="24"/>
        <v>108.73854284889636</v>
      </c>
      <c r="Q159" s="1">
        <f t="shared" ca="1" si="25"/>
        <v>140.29174158751121</v>
      </c>
      <c r="R159" s="1">
        <f t="shared" ca="1" si="25"/>
        <v>107.70163322871853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46086</v>
      </c>
      <c r="J160" s="1">
        <f t="shared" ca="1" si="18"/>
        <v>165.25584817000001</v>
      </c>
      <c r="K160" s="1">
        <f t="shared" ca="1" si="19"/>
        <v>187.53925877</v>
      </c>
      <c r="L160" s="1">
        <f t="shared" ca="1" si="20"/>
        <v>205.33558500999999</v>
      </c>
      <c r="M160" s="1">
        <f t="shared" ca="1" si="22"/>
        <v>179.30113804999999</v>
      </c>
      <c r="O160" s="1">
        <f t="shared" ca="1" si="23"/>
        <v>113.26552025765885</v>
      </c>
      <c r="P160" s="1">
        <f t="shared" ca="1" si="24"/>
        <v>108.79849155359862</v>
      </c>
      <c r="Q160" s="1">
        <f t="shared" ca="1" si="25"/>
        <v>136.58128411585474</v>
      </c>
      <c r="R160" s="1">
        <f t="shared" ca="1" si="25"/>
        <v>106.98855616375151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46087</v>
      </c>
      <c r="J161" s="1">
        <f t="shared" ca="1" si="18"/>
        <v>165.70150408999999</v>
      </c>
      <c r="K161" s="1">
        <f t="shared" ca="1" si="19"/>
        <v>187.64265108000001</v>
      </c>
      <c r="L161" s="1">
        <f t="shared" ca="1" si="20"/>
        <v>204.08509674000001</v>
      </c>
      <c r="M161" s="1">
        <f t="shared" ca="1" si="22"/>
        <v>178.82212620999999</v>
      </c>
      <c r="O161" s="1">
        <f t="shared" ca="1" si="23"/>
        <v>113.57097056512862</v>
      </c>
      <c r="P161" s="1">
        <f t="shared" ca="1" si="24"/>
        <v>108.85847327390624</v>
      </c>
      <c r="Q161" s="1">
        <f t="shared" ca="1" si="25"/>
        <v>135.74950771586984</v>
      </c>
      <c r="R161" s="1">
        <f t="shared" ca="1" si="25"/>
        <v>106.70273095536577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46090</v>
      </c>
      <c r="J162" s="1">
        <f t="shared" ca="1" si="18"/>
        <v>164.96030345</v>
      </c>
      <c r="K162" s="1">
        <f t="shared" ca="1" si="19"/>
        <v>187.74610050000001</v>
      </c>
      <c r="L162" s="1">
        <f t="shared" ca="1" si="20"/>
        <v>205.84933404</v>
      </c>
      <c r="M162" s="1">
        <f t="shared" ca="1" si="22"/>
        <v>179.45468586999999</v>
      </c>
      <c r="O162" s="1">
        <f t="shared" ca="1" si="23"/>
        <v>113.06295540539554</v>
      </c>
      <c r="P162" s="1">
        <f t="shared" ca="1" si="24"/>
        <v>108.91848812584664</v>
      </c>
      <c r="Q162" s="1">
        <f t="shared" ca="1" si="25"/>
        <v>136.92301008715808</v>
      </c>
      <c r="R162" s="1">
        <f t="shared" ca="1" si="25"/>
        <v>107.0801777772145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46091</v>
      </c>
      <c r="J163" s="1">
        <f t="shared" ca="1" si="18"/>
        <v>164.84378654</v>
      </c>
      <c r="K163" s="1">
        <f t="shared" ca="1" si="19"/>
        <v>187.84960684000001</v>
      </c>
      <c r="L163" s="1">
        <f t="shared" ca="1" si="20"/>
        <v>208.72988773</v>
      </c>
      <c r="M163" s="1">
        <f t="shared" ca="1" si="22"/>
        <v>180.13822780999999</v>
      </c>
      <c r="O163" s="1">
        <f t="shared" ca="1" si="23"/>
        <v>112.98309530618509</v>
      </c>
      <c r="P163" s="1">
        <f t="shared" ca="1" si="24"/>
        <v>108.97853599919375</v>
      </c>
      <c r="Q163" s="1">
        <f t="shared" ca="1" si="25"/>
        <v>138.83904291666349</v>
      </c>
      <c r="R163" s="1">
        <f t="shared" ca="1" si="25"/>
        <v>107.48804560244592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46092</v>
      </c>
      <c r="J164" s="1">
        <f t="shared" ca="1" si="18"/>
        <v>164.7221667</v>
      </c>
      <c r="K164" s="1">
        <f t="shared" ca="1" si="19"/>
        <v>187.95317027999999</v>
      </c>
      <c r="L164" s="1">
        <f t="shared" ca="1" si="20"/>
        <v>209.32422864</v>
      </c>
      <c r="M164" s="1">
        <f t="shared" ca="1" si="22"/>
        <v>180.13230050000001</v>
      </c>
      <c r="O164" s="1">
        <f t="shared" ca="1" si="23"/>
        <v>112.89973768463163</v>
      </c>
      <c r="P164" s="1">
        <f t="shared" ca="1" si="24"/>
        <v>109.03861699837228</v>
      </c>
      <c r="Q164" s="1">
        <f t="shared" ca="1" si="25"/>
        <v>139.23437548742288</v>
      </c>
      <c r="R164" s="1">
        <f t="shared" ca="1" si="25"/>
        <v>107.48450879088004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46093</v>
      </c>
      <c r="J165" s="1">
        <f t="shared" ca="1" si="18"/>
        <v>164.39685488999999</v>
      </c>
      <c r="K165" s="1">
        <f t="shared" ca="1" si="19"/>
        <v>188.05679082</v>
      </c>
      <c r="L165" s="1">
        <f t="shared" ca="1" si="20"/>
        <v>203.99369555999999</v>
      </c>
      <c r="M165" s="1">
        <f t="shared" ca="1" si="22"/>
        <v>179.33405999999999</v>
      </c>
      <c r="O165" s="1">
        <f t="shared" ca="1" si="23"/>
        <v>112.67677061984305</v>
      </c>
      <c r="P165" s="1">
        <f t="shared" ca="1" si="24"/>
        <v>109.09873112338221</v>
      </c>
      <c r="Q165" s="1">
        <f t="shared" ca="1" si="25"/>
        <v>135.68871118840238</v>
      </c>
      <c r="R165" s="1">
        <f t="shared" ca="1" si="25"/>
        <v>107.00820061182867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46094</v>
      </c>
      <c r="J166" s="1">
        <f t="shared" ca="1" si="18"/>
        <v>164.97433651</v>
      </c>
      <c r="K166" s="1">
        <f t="shared" ca="1" si="19"/>
        <v>188.16046846</v>
      </c>
      <c r="L166" s="1">
        <f t="shared" ca="1" si="20"/>
        <v>202.13770435999999</v>
      </c>
      <c r="M166" s="1">
        <f t="shared" ca="1" si="22"/>
        <v>177.15845711</v>
      </c>
      <c r="O166" s="1">
        <f t="shared" ca="1" si="23"/>
        <v>113.07257359355233</v>
      </c>
      <c r="P166" s="1">
        <f t="shared" ca="1" si="24"/>
        <v>109.15887837422355</v>
      </c>
      <c r="Q166" s="1">
        <f t="shared" ca="1" si="25"/>
        <v>134.45417767395392</v>
      </c>
      <c r="R166" s="1">
        <f t="shared" ca="1" si="25"/>
        <v>105.71002362021429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46097</v>
      </c>
      <c r="J167" s="1">
        <f t="shared" ca="1" si="18"/>
        <v>165.04875425</v>
      </c>
      <c r="K167" s="1">
        <f t="shared" ca="1" si="19"/>
        <v>188.26420338</v>
      </c>
      <c r="L167" s="1">
        <f t="shared" ca="1" si="20"/>
        <v>204.66609101</v>
      </c>
      <c r="M167" s="1">
        <f t="shared" ca="1" si="22"/>
        <v>179.91767991</v>
      </c>
      <c r="O167" s="1">
        <f t="shared" ca="1" si="23"/>
        <v>113.12357913514641</v>
      </c>
      <c r="P167" s="1">
        <f t="shared" ca="1" si="24"/>
        <v>109.21905885532097</v>
      </c>
      <c r="Q167" s="1">
        <f t="shared" ca="1" si="25"/>
        <v>136.13596261825165</v>
      </c>
      <c r="R167" s="1">
        <f t="shared" ca="1" si="25"/>
        <v>107.35644520301418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46098</v>
      </c>
      <c r="J168" s="1">
        <f t="shared" ca="1" si="18"/>
        <v>164.80126211999999</v>
      </c>
      <c r="K168" s="1">
        <f t="shared" ca="1" si="19"/>
        <v>188.36799540999999</v>
      </c>
      <c r="L168" s="1">
        <f t="shared" ca="1" si="20"/>
        <v>205.27401750000001</v>
      </c>
      <c r="M168" s="1">
        <f t="shared" ca="1" si="22"/>
        <v>180.18864914</v>
      </c>
      <c r="O168" s="1">
        <f t="shared" ca="1" si="23"/>
        <v>112.95394928437531</v>
      </c>
      <c r="P168" s="1">
        <f t="shared" ca="1" si="24"/>
        <v>109.27927246805118</v>
      </c>
      <c r="Q168" s="1">
        <f t="shared" ca="1" si="25"/>
        <v>136.54033179102899</v>
      </c>
      <c r="R168" s="1">
        <f t="shared" ca="1" si="25"/>
        <v>107.51813188831795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46099</v>
      </c>
      <c r="J169" s="1">
        <f t="shared" ca="1" si="18"/>
        <v>164.50486692000001</v>
      </c>
      <c r="K169" s="1">
        <f t="shared" ca="1" si="19"/>
        <v>188.47184469999999</v>
      </c>
      <c r="L169" s="1">
        <f t="shared" ca="1" si="20"/>
        <v>204.39809998000001</v>
      </c>
      <c r="M169" s="1">
        <f t="shared" ca="1" si="22"/>
        <v>180.24889590999999</v>
      </c>
      <c r="O169" s="1">
        <f t="shared" ca="1" si="23"/>
        <v>112.75080151743313</v>
      </c>
      <c r="P169" s="1">
        <f t="shared" ca="1" si="24"/>
        <v>109.33951929943473</v>
      </c>
      <c r="Q169" s="1">
        <f t="shared" ca="1" si="25"/>
        <v>135.95770535706066</v>
      </c>
      <c r="R169" s="1">
        <f t="shared" ca="1" si="25"/>
        <v>107.55408099051512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46100</v>
      </c>
      <c r="J170" s="1">
        <f t="shared" ca="1" si="18"/>
        <v>164.31648374</v>
      </c>
      <c r="K170" s="1">
        <f t="shared" ca="1" si="19"/>
        <v>188.57412124999999</v>
      </c>
      <c r="L170" s="1">
        <f t="shared" ca="1" si="20"/>
        <v>205.11573519000001</v>
      </c>
      <c r="M170" s="1">
        <f t="shared" ca="1" si="22"/>
        <v>180.43768785</v>
      </c>
      <c r="O170" s="1">
        <f t="shared" ca="1" si="23"/>
        <v>112.62168464122708</v>
      </c>
      <c r="P170" s="1">
        <f t="shared" ca="1" si="24"/>
        <v>109.39885372591314</v>
      </c>
      <c r="Q170" s="1">
        <f t="shared" ca="1" si="25"/>
        <v>136.435048524363</v>
      </c>
      <c r="R170" s="1">
        <f t="shared" ca="1" si="25"/>
        <v>107.66673268528753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46101</v>
      </c>
      <c r="J171" s="1">
        <f t="shared" ca="1" si="18"/>
        <v>164.22250477</v>
      </c>
      <c r="K171" s="1">
        <f t="shared" ca="1" si="19"/>
        <v>188.67645328</v>
      </c>
      <c r="L171" s="1">
        <f t="shared" ca="1" si="20"/>
        <v>200.50617113999999</v>
      </c>
      <c r="M171" s="1">
        <f t="shared" ca="1" si="22"/>
        <v>179.80305859000001</v>
      </c>
      <c r="O171" s="1">
        <f t="shared" ca="1" si="23"/>
        <v>112.55727193179378</v>
      </c>
      <c r="P171" s="1">
        <f t="shared" ca="1" si="24"/>
        <v>109.45822033840081</v>
      </c>
      <c r="Q171" s="1">
        <f t="shared" ca="1" si="25"/>
        <v>133.36894492068114</v>
      </c>
      <c r="R171" s="1">
        <f t="shared" ca="1" si="25"/>
        <v>107.2880509381157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46104</v>
      </c>
      <c r="J172" s="1">
        <f t="shared" ca="1" si="18"/>
        <v>164.23738832000001</v>
      </c>
      <c r="K172" s="1">
        <f t="shared" ca="1" si="19"/>
        <v>188.77884080999999</v>
      </c>
      <c r="L172" s="1">
        <f t="shared" ca="1" si="20"/>
        <v>207.00600894999999</v>
      </c>
      <c r="M172" s="1">
        <f t="shared" ca="1" si="22"/>
        <v>180.22090965999999</v>
      </c>
      <c r="O172" s="1">
        <f t="shared" ca="1" si="23"/>
        <v>112.56747304148338</v>
      </c>
      <c r="P172" s="1">
        <f t="shared" ca="1" si="24"/>
        <v>109.5176191485004</v>
      </c>
      <c r="Q172" s="1">
        <f t="shared" ca="1" si="25"/>
        <v>137.69238547089728</v>
      </c>
      <c r="R172" s="1">
        <f t="shared" ca="1" si="25"/>
        <v>107.53738166271106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46105</v>
      </c>
      <c r="J173" s="1">
        <f t="shared" ca="1" si="18"/>
        <v>163.99329814999999</v>
      </c>
      <c r="K173" s="1">
        <f t="shared" ca="1" si="19"/>
        <v>188.88128401</v>
      </c>
      <c r="L173" s="1">
        <f t="shared" ca="1" si="20"/>
        <v>207.66277073000001</v>
      </c>
      <c r="M173" s="1">
        <f t="shared" ca="1" si="22"/>
        <v>179.85753989</v>
      </c>
      <c r="O173" s="1">
        <f t="shared" ca="1" si="23"/>
        <v>112.40017487684359</v>
      </c>
      <c r="P173" s="1">
        <f t="shared" ca="1" si="24"/>
        <v>109.57705025483529</v>
      </c>
      <c r="Q173" s="1">
        <f t="shared" ca="1" si="25"/>
        <v>138.12923798852714</v>
      </c>
      <c r="R173" s="1">
        <f t="shared" ca="1" si="25"/>
        <v>107.32055979828422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46106</v>
      </c>
      <c r="J174" s="1">
        <f t="shared" ca="1" si="18"/>
        <v>164.15233947999999</v>
      </c>
      <c r="K174" s="1">
        <f t="shared" ca="1" si="19"/>
        <v>188.98378271000001</v>
      </c>
      <c r="L174" s="1">
        <f t="shared" ca="1" si="20"/>
        <v>210.97967885</v>
      </c>
      <c r="M174" s="1">
        <f t="shared" ca="1" si="22"/>
        <v>180.08793064</v>
      </c>
      <c r="O174" s="1">
        <f t="shared" ca="1" si="23"/>
        <v>112.50918099786384</v>
      </c>
      <c r="P174" s="1">
        <f t="shared" ca="1" si="24"/>
        <v>109.63651355878211</v>
      </c>
      <c r="Q174" s="1">
        <f t="shared" ca="1" si="25"/>
        <v>140.33551689679257</v>
      </c>
      <c r="R174" s="1">
        <f t="shared" ca="1" si="25"/>
        <v>107.45803340254606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46107</v>
      </c>
      <c r="J175" s="1">
        <f t="shared" ca="1" si="18"/>
        <v>164.00180304</v>
      </c>
      <c r="K175" s="1">
        <f t="shared" ca="1" si="19"/>
        <v>189.08633707999999</v>
      </c>
      <c r="L175" s="1">
        <f t="shared" ca="1" si="20"/>
        <v>207.91710789999999</v>
      </c>
      <c r="M175" s="1">
        <f t="shared" ca="1" si="22"/>
        <v>179.58816614</v>
      </c>
      <c r="O175" s="1">
        <f t="shared" ca="1" si="23"/>
        <v>112.40600408531793</v>
      </c>
      <c r="P175" s="1">
        <f t="shared" ca="1" si="24"/>
        <v>109.6960091589642</v>
      </c>
      <c r="Q175" s="1">
        <f t="shared" ca="1" si="25"/>
        <v>138.29841323048677</v>
      </c>
      <c r="R175" s="1">
        <f t="shared" ca="1" si="25"/>
        <v>107.15982513204425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46108</v>
      </c>
      <c r="J176" s="1">
        <f t="shared" ca="1" si="18"/>
        <v>164.51039509</v>
      </c>
      <c r="K176" s="1">
        <f t="shared" ca="1" si="19"/>
        <v>189.18894713</v>
      </c>
      <c r="L176" s="1">
        <f t="shared" ca="1" si="20"/>
        <v>206.57913256000001</v>
      </c>
      <c r="M176" s="1">
        <f t="shared" ca="1" si="22"/>
        <v>179.94570139999999</v>
      </c>
      <c r="O176" s="1">
        <f t="shared" ca="1" si="23"/>
        <v>112.7545904971156</v>
      </c>
      <c r="P176" s="1">
        <f t="shared" ca="1" si="24"/>
        <v>109.75553706118296</v>
      </c>
      <c r="Q176" s="1">
        <f t="shared" ca="1" si="25"/>
        <v>137.40844381751998</v>
      </c>
      <c r="R176" s="1">
        <f t="shared" ca="1" si="25"/>
        <v>107.37316555844113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46111</v>
      </c>
      <c r="J177" s="1">
        <f t="shared" ca="1" si="18"/>
        <v>164.19741536999999</v>
      </c>
      <c r="K177" s="1">
        <f t="shared" ca="1" si="19"/>
        <v>189.29161284</v>
      </c>
      <c r="L177" s="1">
        <f t="shared" ca="1" si="20"/>
        <v>207.6685281</v>
      </c>
      <c r="M177" s="1">
        <f t="shared" ca="1" si="22"/>
        <v>180.27229971</v>
      </c>
      <c r="O177" s="1">
        <f t="shared" ca="1" si="23"/>
        <v>112.54007578427209</v>
      </c>
      <c r="P177" s="1">
        <f t="shared" ca="1" si="24"/>
        <v>109.81509725383562</v>
      </c>
      <c r="Q177" s="1">
        <f t="shared" ca="1" si="25"/>
        <v>138.13306756822561</v>
      </c>
      <c r="R177" s="1">
        <f t="shared" ca="1" si="25"/>
        <v>107.56804598146822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46112</v>
      </c>
      <c r="J178" s="1">
        <f t="shared" ca="1" si="18"/>
        <v>164.59374295999999</v>
      </c>
      <c r="K178" s="1">
        <f t="shared" ca="1" si="19"/>
        <v>189.39433423</v>
      </c>
      <c r="L178" s="1">
        <f t="shared" ca="1" si="20"/>
        <v>213.29805784000001</v>
      </c>
      <c r="M178" s="1">
        <f t="shared" ca="1" si="22"/>
        <v>181.3415426</v>
      </c>
      <c r="O178" s="1">
        <f t="shared" ca="1" si="23"/>
        <v>112.81171670452343</v>
      </c>
      <c r="P178" s="1">
        <f t="shared" ca="1" si="24"/>
        <v>109.87468974852493</v>
      </c>
      <c r="Q178" s="1">
        <f t="shared" ca="1" si="25"/>
        <v>141.87761287351282</v>
      </c>
      <c r="R178" s="1">
        <f t="shared" ca="1" si="25"/>
        <v>108.2060606323153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46113</v>
      </c>
      <c r="J179" s="1">
        <f t="shared" ca="1" si="18"/>
        <v>164.85229143000001</v>
      </c>
      <c r="K179" s="1">
        <f t="shared" ca="1" si="19"/>
        <v>189.49711146999999</v>
      </c>
      <c r="L179" s="1">
        <f t="shared" ca="1" si="20"/>
        <v>213.85680769999999</v>
      </c>
      <c r="M179" s="1">
        <f t="shared" ca="1" si="22"/>
        <v>181.77754823000001</v>
      </c>
      <c r="O179" s="1">
        <f t="shared" ca="1" si="23"/>
        <v>112.98892451465944</v>
      </c>
      <c r="P179" s="1">
        <f t="shared" ca="1" si="24"/>
        <v>109.9343146438742</v>
      </c>
      <c r="Q179" s="1">
        <f t="shared" ca="1" si="25"/>
        <v>142.24927165528038</v>
      </c>
      <c r="R179" s="1">
        <f t="shared" ca="1" si="25"/>
        <v>108.46622413902969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46114</v>
      </c>
      <c r="J180" s="1">
        <f t="shared" ca="1" si="18"/>
        <v>165.23075875999999</v>
      </c>
      <c r="K180" s="1">
        <f t="shared" ca="1" si="19"/>
        <v>189.59994438000001</v>
      </c>
      <c r="L180" s="1">
        <f t="shared" ca="1" si="20"/>
        <v>213.96957716</v>
      </c>
      <c r="M180" s="1">
        <f t="shared" ca="1" si="22"/>
        <v>181.84040587000001</v>
      </c>
      <c r="O180" s="1">
        <f t="shared" ca="1" si="23"/>
        <v>113.24832410328324</v>
      </c>
      <c r="P180" s="1">
        <f t="shared" ca="1" si="24"/>
        <v>109.99397183545878</v>
      </c>
      <c r="Q180" s="1">
        <f t="shared" ca="1" si="25"/>
        <v>142.32428153559459</v>
      </c>
      <c r="R180" s="1">
        <f t="shared" ca="1" si="25"/>
        <v>108.50373114105211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46118</v>
      </c>
      <c r="J181" s="1">
        <f t="shared" ca="1" si="18"/>
        <v>165.28816673</v>
      </c>
      <c r="K181" s="1">
        <f t="shared" ca="1" si="19"/>
        <v>189.70283315</v>
      </c>
      <c r="L181" s="1">
        <f t="shared" ca="1" si="20"/>
        <v>214.09468061000001</v>
      </c>
      <c r="M181" s="1">
        <f t="shared" ca="1" si="22"/>
        <v>182.09019529</v>
      </c>
      <c r="O181" s="1">
        <f t="shared" ca="1" si="23"/>
        <v>113.28767123478262</v>
      </c>
      <c r="P181" s="1">
        <f t="shared" ca="1" si="24"/>
        <v>110.05366143350466</v>
      </c>
      <c r="Q181" s="1">
        <f t="shared" ca="1" si="25"/>
        <v>142.40749550869862</v>
      </c>
      <c r="R181" s="1">
        <f t="shared" ca="1" si="25"/>
        <v>108.65277988486615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46119</v>
      </c>
      <c r="J182" s="1">
        <f t="shared" ca="1" si="18"/>
        <v>165.00537933999999</v>
      </c>
      <c r="K182" s="1">
        <f t="shared" ca="1" si="19"/>
        <v>189.80577776000001</v>
      </c>
      <c r="L182" s="1">
        <f t="shared" ca="1" si="20"/>
        <v>214.20498099</v>
      </c>
      <c r="M182" s="1">
        <f t="shared" ca="1" si="22"/>
        <v>182.07408508</v>
      </c>
      <c r="O182" s="1">
        <f t="shared" ca="1" si="23"/>
        <v>113.09385019180381</v>
      </c>
      <c r="P182" s="1">
        <f t="shared" ca="1" si="24"/>
        <v>110.11338342640913</v>
      </c>
      <c r="Q182" s="1">
        <f t="shared" ca="1" si="25"/>
        <v>142.48086305255677</v>
      </c>
      <c r="R182" s="1">
        <f t="shared" ca="1" si="25"/>
        <v>108.64316696145617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46120</v>
      </c>
      <c r="J183" s="1">
        <f t="shared" ca="1" si="18"/>
        <v>165.44678282000001</v>
      </c>
      <c r="K183" s="1">
        <f t="shared" ca="1" si="19"/>
        <v>189.90877823</v>
      </c>
      <c r="L183" s="1">
        <f t="shared" ca="1" si="20"/>
        <v>218.69055666</v>
      </c>
      <c r="M183" s="1">
        <f t="shared" ca="1" si="22"/>
        <v>183.15971905999999</v>
      </c>
      <c r="O183" s="1">
        <f t="shared" ca="1" si="23"/>
        <v>113.39638589846342</v>
      </c>
      <c r="P183" s="1">
        <f t="shared" ca="1" si="24"/>
        <v>110.17313782577493</v>
      </c>
      <c r="Q183" s="1">
        <f t="shared" ca="1" si="25"/>
        <v>145.46449438454241</v>
      </c>
      <c r="R183" s="1">
        <f t="shared" ca="1" si="25"/>
        <v>109.29096213613106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46121</v>
      </c>
      <c r="J184" s="1">
        <f t="shared" ca="1" si="18"/>
        <v>165.49313443</v>
      </c>
      <c r="K184" s="1">
        <f t="shared" ca="1" si="19"/>
        <v>190.01183455</v>
      </c>
      <c r="L184" s="1">
        <f t="shared" ca="1" si="20"/>
        <v>222.02219957</v>
      </c>
      <c r="M184" s="1">
        <f t="shared" ca="1" si="22"/>
        <v>183.50891343999999</v>
      </c>
      <c r="O184" s="1">
        <f t="shared" ca="1" si="23"/>
        <v>113.42815505688998</v>
      </c>
      <c r="P184" s="1">
        <f t="shared" ca="1" si="24"/>
        <v>110.23292462580072</v>
      </c>
      <c r="Q184" s="1">
        <f t="shared" ca="1" si="25"/>
        <v>147.68057430484029</v>
      </c>
      <c r="R184" s="1">
        <f t="shared" ca="1" si="25"/>
        <v>109.49932557957044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46122</v>
      </c>
      <c r="J185" s="1">
        <f t="shared" ca="1" si="18"/>
        <v>166.30577608999999</v>
      </c>
      <c r="K185" s="1">
        <f t="shared" ca="1" si="19"/>
        <v>190.11494689</v>
      </c>
      <c r="L185" s="1">
        <f t="shared" ca="1" si="20"/>
        <v>224.51928476000001</v>
      </c>
      <c r="M185" s="1">
        <f t="shared" ca="1" si="22"/>
        <v>184.20337795</v>
      </c>
      <c r="O185" s="1">
        <f t="shared" ca="1" si="23"/>
        <v>113.98513552942528</v>
      </c>
      <c r="P185" s="1">
        <f t="shared" ca="1" si="24"/>
        <v>110.29274392510978</v>
      </c>
      <c r="Q185" s="1">
        <f t="shared" ca="1" si="25"/>
        <v>149.34153872939569</v>
      </c>
      <c r="R185" s="1">
        <f t="shared" ca="1" si="25"/>
        <v>109.91371087594904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46125</v>
      </c>
      <c r="J186" s="1">
        <f t="shared" ca="1" si="18"/>
        <v>165.98981964999999</v>
      </c>
      <c r="K186" s="1">
        <f t="shared" ca="1" si="19"/>
        <v>190.21811509</v>
      </c>
      <c r="L186" s="1">
        <f t="shared" ca="1" si="20"/>
        <v>225.28940767</v>
      </c>
      <c r="M186" s="1">
        <f t="shared" ca="1" si="22"/>
        <v>184.68452855999999</v>
      </c>
      <c r="O186" s="1">
        <f t="shared" ca="1" si="23"/>
        <v>113.7685805877899</v>
      </c>
      <c r="P186" s="1">
        <f t="shared" ca="1" si="24"/>
        <v>110.35259563088016</v>
      </c>
      <c r="Q186" s="1">
        <f t="shared" ca="1" si="25"/>
        <v>149.85379468332457</v>
      </c>
      <c r="R186" s="1">
        <f t="shared" ca="1" si="25"/>
        <v>110.20081228322984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46126</v>
      </c>
      <c r="J187" s="1">
        <f t="shared" ca="1" si="18"/>
        <v>166.04084896000001</v>
      </c>
      <c r="K187" s="1">
        <f t="shared" ca="1" si="19"/>
        <v>190.32133931999999</v>
      </c>
      <c r="L187" s="1">
        <f t="shared" ca="1" si="20"/>
        <v>226.03652382999999</v>
      </c>
      <c r="M187" s="1">
        <f t="shared" ca="1" si="22"/>
        <v>184.91441424000001</v>
      </c>
      <c r="O187" s="1">
        <f t="shared" ca="1" si="23"/>
        <v>113.803555818074</v>
      </c>
      <c r="P187" s="1">
        <f t="shared" ca="1" si="24"/>
        <v>110.41247984173519</v>
      </c>
      <c r="Q187" s="1">
        <f t="shared" ca="1" si="25"/>
        <v>150.35074743757579</v>
      </c>
      <c r="R187" s="1">
        <f t="shared" ca="1" si="25"/>
        <v>110.33798451344215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46127</v>
      </c>
      <c r="J188" s="1">
        <f t="shared" ca="1" si="18"/>
        <v>166.10803754</v>
      </c>
      <c r="K188" s="1">
        <f t="shared" ca="1" si="19"/>
        <v>190.42461958000001</v>
      </c>
      <c r="L188" s="1">
        <f t="shared" ca="1" si="20"/>
        <v>224.99004690999999</v>
      </c>
      <c r="M188" s="1">
        <f t="shared" ca="1" si="22"/>
        <v>185.06836612000001</v>
      </c>
      <c r="O188" s="1">
        <f t="shared" ca="1" si="23"/>
        <v>113.84960653006603</v>
      </c>
      <c r="P188" s="1">
        <f t="shared" ca="1" si="24"/>
        <v>110.47239655767491</v>
      </c>
      <c r="Q188" s="1">
        <f t="shared" ca="1" si="25"/>
        <v>149.65467149182948</v>
      </c>
      <c r="R188" s="1">
        <f t="shared" ca="1" si="25"/>
        <v>110.42984722853156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46128</v>
      </c>
      <c r="J189" s="1">
        <f t="shared" ca="1" si="18"/>
        <v>166.46949511</v>
      </c>
      <c r="K189" s="1">
        <f t="shared" ca="1" si="19"/>
        <v>190.52795587</v>
      </c>
      <c r="L189" s="1">
        <f t="shared" ca="1" si="20"/>
        <v>223.94436646</v>
      </c>
      <c r="M189" s="1">
        <f t="shared" ca="1" si="22"/>
        <v>185.07849970999999</v>
      </c>
      <c r="O189" s="1">
        <f t="shared" ca="1" si="23"/>
        <v>114.09734771544909</v>
      </c>
      <c r="P189" s="1">
        <f t="shared" ca="1" si="24"/>
        <v>110.53234577869927</v>
      </c>
      <c r="Q189" s="1">
        <f t="shared" ca="1" si="25"/>
        <v>148.95912532710167</v>
      </c>
      <c r="R189" s="1">
        <f t="shared" ca="1" si="25"/>
        <v>110.43589391721767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46129</v>
      </c>
      <c r="J190" s="1">
        <f t="shared" ca="1" si="18"/>
        <v>167.16604509999999</v>
      </c>
      <c r="K190" s="1">
        <f t="shared" ca="1" si="19"/>
        <v>190.63134819000001</v>
      </c>
      <c r="L190" s="1">
        <f t="shared" ca="1" si="20"/>
        <v>222.70973942000001</v>
      </c>
      <c r="M190" s="1">
        <f t="shared" ca="1" si="22"/>
        <v>185.31050418000001</v>
      </c>
      <c r="O190" s="1">
        <f t="shared" ca="1" si="23"/>
        <v>114.57475954611336</v>
      </c>
      <c r="P190" s="1">
        <f t="shared" ca="1" si="24"/>
        <v>110.59232750480827</v>
      </c>
      <c r="Q190" s="1">
        <f t="shared" ca="1" si="25"/>
        <v>148.13789920344101</v>
      </c>
      <c r="R190" s="1">
        <f t="shared" ca="1" si="25"/>
        <v>110.57433042430731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46132</v>
      </c>
      <c r="J191" s="1">
        <f t="shared" ca="1" si="18"/>
        <v>167.61510297000001</v>
      </c>
      <c r="K191" s="1">
        <f t="shared" ca="1" si="19"/>
        <v>190.73479671000001</v>
      </c>
      <c r="L191" s="1">
        <f t="shared" ca="1" si="20"/>
        <v>223.16321805999999</v>
      </c>
      <c r="M191" s="1">
        <f t="shared" ca="1" si="22"/>
        <v>185.64321469999999</v>
      </c>
      <c r="O191" s="1">
        <f t="shared" ca="1" si="23"/>
        <v>114.88254153286051</v>
      </c>
      <c r="P191" s="1">
        <f t="shared" ca="1" si="24"/>
        <v>110.65234183462523</v>
      </c>
      <c r="Q191" s="1">
        <f t="shared" ca="1" si="25"/>
        <v>148.43953564394056</v>
      </c>
      <c r="R191" s="1">
        <f t="shared" ca="1" si="25"/>
        <v>110.77285798828385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46134</v>
      </c>
      <c r="J192" s="1">
        <f t="shared" ca="1" si="18"/>
        <v>167.54323669999999</v>
      </c>
      <c r="K192" s="1">
        <f t="shared" ca="1" si="19"/>
        <v>190.83830126999999</v>
      </c>
      <c r="L192" s="1">
        <f t="shared" ca="1" si="20"/>
        <v>219.47315008999999</v>
      </c>
      <c r="M192" s="1">
        <f t="shared" ca="1" si="22"/>
        <v>185.30387210999999</v>
      </c>
      <c r="O192" s="1">
        <f t="shared" ca="1" si="23"/>
        <v>114.83328475586491</v>
      </c>
      <c r="P192" s="1">
        <f t="shared" ca="1" si="24"/>
        <v>110.7123886753282</v>
      </c>
      <c r="Q192" s="1">
        <f t="shared" ca="1" si="25"/>
        <v>145.98504524573298</v>
      </c>
      <c r="R192" s="1">
        <f t="shared" ca="1" si="25"/>
        <v>110.57037308415097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46135</v>
      </c>
      <c r="J193" s="1">
        <f t="shared" ca="1" si="18"/>
        <v>167.06356124999999</v>
      </c>
      <c r="K193" s="1">
        <f t="shared" ca="1" si="19"/>
        <v>190.94186203000001</v>
      </c>
      <c r="L193" s="1">
        <f t="shared" ca="1" si="20"/>
        <v>217.75443702000001</v>
      </c>
      <c r="M193" s="1">
        <f t="shared" ca="1" si="22"/>
        <v>184.59153608</v>
      </c>
      <c r="O193" s="1">
        <f t="shared" ca="1" si="23"/>
        <v>114.50451763505967</v>
      </c>
      <c r="P193" s="1">
        <f t="shared" ca="1" si="24"/>
        <v>110.77246811973917</v>
      </c>
      <c r="Q193" s="1">
        <f t="shared" ca="1" si="25"/>
        <v>144.84182383033209</v>
      </c>
      <c r="R193" s="1">
        <f t="shared" ca="1" si="25"/>
        <v>110.14532389493799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46136</v>
      </c>
      <c r="J194" s="1">
        <f t="shared" ca="1" si="18"/>
        <v>167.35697974999999</v>
      </c>
      <c r="K194" s="1">
        <f t="shared" ca="1" si="19"/>
        <v>191.045479</v>
      </c>
      <c r="L194" s="1">
        <f t="shared" ca="1" si="20"/>
        <v>217.03372969</v>
      </c>
      <c r="M194" s="1">
        <f t="shared" ca="1" si="22"/>
        <v>184.86577115</v>
      </c>
      <c r="O194" s="1">
        <f t="shared" ca="1" si="23"/>
        <v>114.70562518691789</v>
      </c>
      <c r="P194" s="1">
        <f t="shared" ca="1" si="24"/>
        <v>110.83258017365945</v>
      </c>
      <c r="Q194" s="1">
        <f t="shared" ca="1" si="25"/>
        <v>144.36243720770494</v>
      </c>
      <c r="R194" s="1">
        <f t="shared" ca="1" si="25"/>
        <v>110.30895929908463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46139</v>
      </c>
      <c r="J195" s="1">
        <f t="shared" ca="1" si="18"/>
        <v>166.90537040999999</v>
      </c>
      <c r="K195" s="1">
        <f t="shared" ca="1" si="19"/>
        <v>191.14915219</v>
      </c>
      <c r="L195" s="1">
        <f t="shared" ca="1" si="20"/>
        <v>215.70676845</v>
      </c>
      <c r="M195" s="1">
        <f t="shared" ca="1" si="22"/>
        <v>184.73122846999999</v>
      </c>
      <c r="O195" s="1">
        <f t="shared" ca="1" si="23"/>
        <v>114.39609443557227</v>
      </c>
      <c r="P195" s="1">
        <f t="shared" ca="1" si="24"/>
        <v>110.89272484289044</v>
      </c>
      <c r="Q195" s="1">
        <f t="shared" ca="1" si="25"/>
        <v>143.47979394778318</v>
      </c>
      <c r="R195" s="1">
        <f t="shared" ca="1" si="25"/>
        <v>110.22867800677299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46140</v>
      </c>
      <c r="J196" s="1">
        <f t="shared" ca="1" si="18"/>
        <v>166.89303833</v>
      </c>
      <c r="K196" s="1">
        <f t="shared" ca="1" si="19"/>
        <v>191.25288157</v>
      </c>
      <c r="L196" s="1">
        <f t="shared" ca="1" si="20"/>
        <v>214.61434631</v>
      </c>
      <c r="M196" s="1">
        <f t="shared" ca="1" si="22"/>
        <v>184.67215589</v>
      </c>
      <c r="O196" s="1">
        <f t="shared" ca="1" si="23"/>
        <v>114.38764209048114</v>
      </c>
      <c r="P196" s="1">
        <f t="shared" ca="1" si="24"/>
        <v>110.95290211002805</v>
      </c>
      <c r="Q196" s="1">
        <f t="shared" ca="1" si="25"/>
        <v>142.75315701989499</v>
      </c>
      <c r="R196" s="1">
        <f t="shared" ca="1" si="25"/>
        <v>110.19342954091381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46141</v>
      </c>
      <c r="J197" s="1">
        <f t="shared" ref="J197:J253" ca="1" si="26">VLOOKUP(I197,$A$10:$G$10000,2,FALSE)</f>
        <v>166.99849889000001</v>
      </c>
      <c r="K197" s="1">
        <f t="shared" ref="K197:K253" ca="1" si="27">VLOOKUP(I197,$A$10:$G$10000,6,FALSE)</f>
        <v>191.35666735000001</v>
      </c>
      <c r="L197" s="1">
        <f t="shared" ref="L197:L253" ca="1" si="28">VLOOKUP(I197,$A$10:$G$10000,7,FALSE)</f>
        <v>210.21294664999999</v>
      </c>
      <c r="M197" s="1">
        <f t="shared" ca="1" si="22"/>
        <v>183.96888831999999</v>
      </c>
      <c r="O197" s="1">
        <f t="shared" ca="1" si="23"/>
        <v>114.45992422347274</v>
      </c>
      <c r="P197" s="1">
        <f t="shared" ca="1" si="24"/>
        <v>111.01311209690105</v>
      </c>
      <c r="Q197" s="1">
        <f t="shared" ca="1" si="25"/>
        <v>139.82551631192607</v>
      </c>
      <c r="R197" s="1">
        <f t="shared" ca="1" si="25"/>
        <v>109.77379147988763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46142</v>
      </c>
      <c r="J198" s="1">
        <f t="shared" ca="1" si="26"/>
        <v>167.11714201999999</v>
      </c>
      <c r="K198" s="1">
        <f t="shared" ca="1" si="27"/>
        <v>191.45885092</v>
      </c>
      <c r="L198" s="1">
        <f t="shared" ca="1" si="28"/>
        <v>213.13398402000001</v>
      </c>
      <c r="M198" s="1">
        <f t="shared" ref="M198:M253" ca="1" si="30">VLOOKUP(I198,$A$10:$G$10000,3,FALSE)</f>
        <v>184.63187955999999</v>
      </c>
      <c r="O198" s="1">
        <f t="shared" ca="1" si="23"/>
        <v>114.54124162308828</v>
      </c>
      <c r="P198" s="1">
        <f t="shared" ca="1" si="24"/>
        <v>111.07239258222705</v>
      </c>
      <c r="Q198" s="1">
        <f t="shared" ca="1" si="25"/>
        <v>141.76847731854153</v>
      </c>
      <c r="R198" s="1">
        <f t="shared" ca="1" si="25"/>
        <v>110.16939675204733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46146</v>
      </c>
      <c r="J199" s="1">
        <f t="shared" ca="1" si="26"/>
        <v>165.99534782999999</v>
      </c>
      <c r="K199" s="1">
        <f t="shared" ca="1" si="27"/>
        <v>191.5610891</v>
      </c>
      <c r="L199" s="1">
        <f t="shared" ca="1" si="28"/>
        <v>211.17975333999999</v>
      </c>
      <c r="M199" s="1">
        <f t="shared" ca="1" si="30"/>
        <v>184.21569694999999</v>
      </c>
      <c r="O199" s="1">
        <f t="shared" ref="O199:O214" ca="1" si="31">J199/J198*O198</f>
        <v>113.77236957432629</v>
      </c>
      <c r="P199" s="1">
        <f t="shared" ref="P199:P214" ca="1" si="32">K199/K198*P198</f>
        <v>111.13170474884294</v>
      </c>
      <c r="Q199" s="1">
        <f t="shared" ref="Q199:R214" ca="1" si="33">L199/L198*Q198</f>
        <v>140.46859870412598</v>
      </c>
      <c r="R199" s="1">
        <f t="shared" ca="1" si="33"/>
        <v>109.9210615935056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46147</v>
      </c>
      <c r="J200" s="1">
        <f t="shared" ca="1" si="26"/>
        <v>165.45188575</v>
      </c>
      <c r="K200" s="1">
        <f t="shared" ca="1" si="27"/>
        <v>191.66338188</v>
      </c>
      <c r="L200" s="1">
        <f t="shared" ca="1" si="28"/>
        <v>212.49245766999999</v>
      </c>
      <c r="M200" s="1">
        <f t="shared" ca="1" si="30"/>
        <v>184.52387585</v>
      </c>
      <c r="O200" s="1">
        <f t="shared" ca="1" si="31"/>
        <v>113.39988342080642</v>
      </c>
      <c r="P200" s="1">
        <f t="shared" ca="1" si="32"/>
        <v>111.19104859094733</v>
      </c>
      <c r="Q200" s="1">
        <f t="shared" ca="1" si="33"/>
        <v>141.34175881929605</v>
      </c>
      <c r="R200" s="1">
        <f t="shared" ca="1" si="33"/>
        <v>110.10495119905814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46148</v>
      </c>
      <c r="J201" s="1">
        <f t="shared" ca="1" si="26"/>
        <v>166.43887753000001</v>
      </c>
      <c r="K201" s="1">
        <f t="shared" ca="1" si="27"/>
        <v>191.76572926</v>
      </c>
      <c r="L201" s="1">
        <f t="shared" ca="1" si="28"/>
        <v>213.55864166000001</v>
      </c>
      <c r="M201" s="1">
        <f t="shared" ca="1" si="30"/>
        <v>185.0741233</v>
      </c>
      <c r="O201" s="1">
        <f t="shared" ca="1" si="31"/>
        <v>114.07636258139101</v>
      </c>
      <c r="P201" s="1">
        <f t="shared" ca="1" si="32"/>
        <v>111.25042410854026</v>
      </c>
      <c r="Q201" s="1">
        <f t="shared" ca="1" si="33"/>
        <v>142.05094314529038</v>
      </c>
      <c r="R201" s="1">
        <f t="shared" ca="1" si="33"/>
        <v>110.43328252393724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46149</v>
      </c>
      <c r="J202" s="1">
        <f t="shared" ca="1" si="26"/>
        <v>166.25559727999999</v>
      </c>
      <c r="K202" s="1">
        <f t="shared" ca="1" si="27"/>
        <v>191.86813125</v>
      </c>
      <c r="L202" s="1">
        <f t="shared" ca="1" si="28"/>
        <v>208.46962250999999</v>
      </c>
      <c r="M202" s="1">
        <f t="shared" ca="1" si="30"/>
        <v>185.10157022000001</v>
      </c>
      <c r="O202" s="1">
        <f t="shared" ca="1" si="31"/>
        <v>113.95074322752797</v>
      </c>
      <c r="P202" s="1">
        <f t="shared" ca="1" si="32"/>
        <v>111.30983130742307</v>
      </c>
      <c r="Q202" s="1">
        <f t="shared" ca="1" si="33"/>
        <v>138.66592456527499</v>
      </c>
      <c r="R202" s="1">
        <f t="shared" ca="1" si="33"/>
        <v>110.44966003483249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46150</v>
      </c>
      <c r="J203" s="1">
        <f t="shared" ca="1" si="26"/>
        <v>166.78630203</v>
      </c>
      <c r="K203" s="1">
        <f t="shared" ca="1" si="27"/>
        <v>191.97058801</v>
      </c>
      <c r="L203" s="1">
        <f t="shared" ca="1" si="28"/>
        <v>209.48231752000001</v>
      </c>
      <c r="M203" s="1">
        <f t="shared" ca="1" si="30"/>
        <v>185.48666119999999</v>
      </c>
      <c r="O203" s="1">
        <f t="shared" ca="1" si="31"/>
        <v>114.31448557176334</v>
      </c>
      <c r="P203" s="1">
        <f t="shared" ca="1" si="32"/>
        <v>111.36927028041772</v>
      </c>
      <c r="Q203" s="1">
        <f t="shared" ca="1" si="33"/>
        <v>139.33953009193897</v>
      </c>
      <c r="R203" s="1">
        <f t="shared" ca="1" si="33"/>
        <v>110.6794428928219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46153</v>
      </c>
      <c r="J204" s="1">
        <f t="shared" ca="1" si="26"/>
        <v>164.51124558000001</v>
      </c>
      <c r="K204" s="1">
        <f t="shared" ca="1" si="27"/>
        <v>192.07309938</v>
      </c>
      <c r="L204" s="1">
        <f t="shared" ca="1" si="28"/>
        <v>206.97977079</v>
      </c>
      <c r="M204" s="1">
        <f t="shared" ca="1" si="30"/>
        <v>185.24181035999999</v>
      </c>
      <c r="O204" s="1">
        <f t="shared" ca="1" si="31"/>
        <v>112.75517341864844</v>
      </c>
      <c r="P204" s="1">
        <f t="shared" ca="1" si="32"/>
        <v>111.42874093470228</v>
      </c>
      <c r="Q204" s="1">
        <f t="shared" ca="1" si="33"/>
        <v>137.67493286235168</v>
      </c>
      <c r="R204" s="1">
        <f t="shared" ca="1" si="33"/>
        <v>110.53334098776998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46154</v>
      </c>
      <c r="J205" s="1">
        <f t="shared" ca="1" si="26"/>
        <v>164.36708780000001</v>
      </c>
      <c r="K205" s="1">
        <f t="shared" ca="1" si="27"/>
        <v>192.17566552</v>
      </c>
      <c r="L205" s="1">
        <f t="shared" ca="1" si="28"/>
        <v>205.19732834999999</v>
      </c>
      <c r="M205" s="1">
        <f t="shared" ca="1" si="30"/>
        <v>185.08043357</v>
      </c>
      <c r="O205" s="1">
        <f t="shared" ca="1" si="31"/>
        <v>112.65636840731781</v>
      </c>
      <c r="P205" s="1">
        <f t="shared" ca="1" si="32"/>
        <v>111.48824336309866</v>
      </c>
      <c r="Q205" s="1">
        <f t="shared" ca="1" si="33"/>
        <v>136.48932113652276</v>
      </c>
      <c r="R205" s="1">
        <f t="shared" ca="1" si="33"/>
        <v>110.43704784681051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46155</v>
      </c>
      <c r="J206" s="1">
        <f t="shared" ca="1" si="26"/>
        <v>163.05308323</v>
      </c>
      <c r="K206" s="1">
        <f t="shared" ca="1" si="27"/>
        <v>192.27828645</v>
      </c>
      <c r="L206" s="1">
        <f t="shared" ca="1" si="28"/>
        <v>201.50619083000001</v>
      </c>
      <c r="M206" s="1">
        <f t="shared" ca="1" si="30"/>
        <v>184.1492725</v>
      </c>
      <c r="O206" s="1">
        <f t="shared" ca="1" si="31"/>
        <v>111.75575633887901</v>
      </c>
      <c r="P206" s="1">
        <f t="shared" ca="1" si="32"/>
        <v>111.54777757720966</v>
      </c>
      <c r="Q206" s="1">
        <f t="shared" ca="1" si="33"/>
        <v>134.03411931504959</v>
      </c>
      <c r="R206" s="1">
        <f t="shared" ca="1" si="33"/>
        <v>109.88142628456805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46156</v>
      </c>
      <c r="J207" s="1">
        <f t="shared" ca="1" si="26"/>
        <v>164.49125910999999</v>
      </c>
      <c r="K207" s="1">
        <f t="shared" ca="1" si="27"/>
        <v>192.38096216</v>
      </c>
      <c r="L207" s="1">
        <f t="shared" ca="1" si="28"/>
        <v>202.94845885999999</v>
      </c>
      <c r="M207" s="1">
        <f t="shared" ca="1" si="30"/>
        <v>184.65367706999999</v>
      </c>
      <c r="O207" s="1">
        <f t="shared" ca="1" si="31"/>
        <v>112.74147479346976</v>
      </c>
      <c r="P207" s="1">
        <f t="shared" ca="1" si="32"/>
        <v>111.60734357123386</v>
      </c>
      <c r="Q207" s="1">
        <f t="shared" ca="1" si="33"/>
        <v>134.99346018900016</v>
      </c>
      <c r="R207" s="1">
        <f t="shared" ca="1" si="33"/>
        <v>110.18240327363574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46157</v>
      </c>
      <c r="J208" s="1">
        <f t="shared" ca="1" si="26"/>
        <v>165.19716446999999</v>
      </c>
      <c r="K208" s="1">
        <f t="shared" ca="1" si="27"/>
        <v>192.48369264999999</v>
      </c>
      <c r="L208" s="1">
        <f t="shared" ca="1" si="28"/>
        <v>201.71730217999999</v>
      </c>
      <c r="M208" s="1">
        <f t="shared" ca="1" si="30"/>
        <v>183.86414979</v>
      </c>
      <c r="O208" s="1">
        <f t="shared" ca="1" si="31"/>
        <v>113.22529874728724</v>
      </c>
      <c r="P208" s="1">
        <f t="shared" ca="1" si="32"/>
        <v>111.66694134517125</v>
      </c>
      <c r="Q208" s="1">
        <f t="shared" ca="1" si="33"/>
        <v>134.17454241449934</v>
      </c>
      <c r="R208" s="1">
        <f t="shared" ca="1" si="33"/>
        <v>109.7112942519209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46160</v>
      </c>
      <c r="J209" s="1">
        <f t="shared" ca="1" si="26"/>
        <v>163.72709527999999</v>
      </c>
      <c r="K209" s="1">
        <f t="shared" ca="1" si="27"/>
        <v>192.58647809999999</v>
      </c>
      <c r="L209" s="1">
        <f t="shared" ca="1" si="28"/>
        <v>201.36684185999999</v>
      </c>
      <c r="M209" s="1">
        <f t="shared" ca="1" si="30"/>
        <v>184.14393669</v>
      </c>
      <c r="O209" s="1">
        <f t="shared" ca="1" si="31"/>
        <v>112.21772077976613</v>
      </c>
      <c r="P209" s="1">
        <f t="shared" ca="1" si="32"/>
        <v>111.72657100344654</v>
      </c>
      <c r="Q209" s="1">
        <f t="shared" ca="1" si="33"/>
        <v>133.94142977338103</v>
      </c>
      <c r="R209" s="1">
        <f t="shared" ca="1" si="33"/>
        <v>109.87824241962402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46161</v>
      </c>
      <c r="J210" s="1">
        <f t="shared" ca="1" si="26"/>
        <v>162.30082625</v>
      </c>
      <c r="K210" s="1">
        <f t="shared" ca="1" si="27"/>
        <v>192.68931832999999</v>
      </c>
      <c r="L210" s="1">
        <f t="shared" ca="1" si="28"/>
        <v>198.29818356999999</v>
      </c>
      <c r="M210" s="1">
        <f t="shared" ca="1" si="30"/>
        <v>183.64706581999999</v>
      </c>
      <c r="O210" s="1">
        <f t="shared" ca="1" si="31"/>
        <v>111.24016321978101</v>
      </c>
      <c r="P210" s="1">
        <f t="shared" ca="1" si="32"/>
        <v>111.78623244163504</v>
      </c>
      <c r="Q210" s="1">
        <f t="shared" ca="1" si="33"/>
        <v>131.90027704410349</v>
      </c>
      <c r="R210" s="1">
        <f t="shared" ca="1" si="33"/>
        <v>109.58176077115671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46162</v>
      </c>
      <c r="J211" s="1">
        <f t="shared" ca="1" si="26"/>
        <v>163.72199234999999</v>
      </c>
      <c r="K211" s="1">
        <f t="shared" ca="1" si="27"/>
        <v>192.79221351000001</v>
      </c>
      <c r="L211" s="1">
        <f t="shared" ca="1" si="28"/>
        <v>201.79911152</v>
      </c>
      <c r="M211" s="1">
        <f t="shared" ca="1" si="30"/>
        <v>183.96425429000001</v>
      </c>
      <c r="O211" s="1">
        <f t="shared" ca="1" si="31"/>
        <v>112.2142232574231</v>
      </c>
      <c r="P211" s="1">
        <f t="shared" ca="1" si="32"/>
        <v>111.84592575836008</v>
      </c>
      <c r="Q211" s="1">
        <f t="shared" ca="1" si="33"/>
        <v>134.22895882122847</v>
      </c>
      <c r="R211" s="1">
        <f t="shared" ca="1" si="33"/>
        <v>109.77102636537525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46163</v>
      </c>
      <c r="J212" s="1">
        <f t="shared" ca="1" si="26"/>
        <v>163.71688942</v>
      </c>
      <c r="K212" s="1">
        <f t="shared" ca="1" si="27"/>
        <v>192.89516366000001</v>
      </c>
      <c r="L212" s="1">
        <f t="shared" ca="1" si="28"/>
        <v>202.13377886999999</v>
      </c>
      <c r="M212" s="1">
        <f t="shared" ca="1" si="30"/>
        <v>184.209484</v>
      </c>
      <c r="O212" s="1">
        <f t="shared" ca="1" si="31"/>
        <v>112.21072573508009</v>
      </c>
      <c r="P212" s="1">
        <f t="shared" ca="1" si="32"/>
        <v>111.90565096522438</v>
      </c>
      <c r="Q212" s="1">
        <f t="shared" ca="1" si="33"/>
        <v>134.45156658993267</v>
      </c>
      <c r="R212" s="1">
        <f t="shared" ca="1" si="33"/>
        <v>109.91735434124141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46164</v>
      </c>
      <c r="J213" s="1">
        <f t="shared" ca="1" si="26"/>
        <v>163.93546494</v>
      </c>
      <c r="K213" s="1">
        <f t="shared" ca="1" si="27"/>
        <v>192.99816877000001</v>
      </c>
      <c r="L213" s="1">
        <f t="shared" ca="1" si="28"/>
        <v>200.49503186999999</v>
      </c>
      <c r="M213" s="1">
        <f t="shared" ca="1" si="30"/>
        <v>184.35210527999999</v>
      </c>
      <c r="O213" s="1">
        <f t="shared" ca="1" si="31"/>
        <v>112.36053628800478</v>
      </c>
      <c r="P213" s="1">
        <f t="shared" ca="1" si="32"/>
        <v>111.96540805642658</v>
      </c>
      <c r="Q213" s="1">
        <f t="shared" ca="1" si="33"/>
        <v>133.36153550939636</v>
      </c>
      <c r="R213" s="1">
        <f t="shared" ca="1" si="33"/>
        <v>110.00245611466779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46167</v>
      </c>
      <c r="J214" s="1">
        <f t="shared" ca="1" si="26"/>
        <v>164.30882935</v>
      </c>
      <c r="K214" s="1">
        <f t="shared" ca="1" si="27"/>
        <v>193.10122883</v>
      </c>
      <c r="L214" s="1">
        <f t="shared" ca="1" si="28"/>
        <v>202.3224979</v>
      </c>
      <c r="M214" s="1">
        <f t="shared" ca="1" si="30"/>
        <v>184.61875409999999</v>
      </c>
      <c r="O214" s="1">
        <f t="shared" ca="1" si="31"/>
        <v>112.61643836113953</v>
      </c>
      <c r="P214" s="1">
        <f t="shared" ca="1" si="32"/>
        <v>112.0251970261653</v>
      </c>
      <c r="Q214" s="1">
        <f t="shared" ca="1" si="33"/>
        <v>134.57709518476071</v>
      </c>
      <c r="R214" s="1">
        <f t="shared" ca="1" si="33"/>
        <v>110.16156482175593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46168</v>
      </c>
      <c r="J215" s="1">
        <f t="shared" ca="1" si="26"/>
        <v>163.76239054999999</v>
      </c>
      <c r="K215" s="1">
        <f t="shared" ca="1" si="27"/>
        <v>193.20434402999999</v>
      </c>
      <c r="L215" s="1">
        <f t="shared" ca="1" si="28"/>
        <v>200.92674400000001</v>
      </c>
      <c r="M215" s="1">
        <f t="shared" ca="1" si="30"/>
        <v>184.82640495000001</v>
      </c>
      <c r="O215" s="1">
        <f t="shared" ref="O215:O253" ca="1" si="34">J215/J214*O214</f>
        <v>112.24191197882776</v>
      </c>
      <c r="P215" s="1">
        <f t="shared" ref="P215:P253" ca="1" si="35">K215/K214*P214</f>
        <v>112.08501798466661</v>
      </c>
      <c r="Q215" s="1">
        <f t="shared" ref="Q215:R253" ca="1" si="36">L215/L214*Q214</f>
        <v>133.64869370986571</v>
      </c>
      <c r="R215" s="1">
        <f t="shared" ca="1" si="36"/>
        <v>110.28546958259176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46169</v>
      </c>
      <c r="J216" s="1">
        <f t="shared" ca="1" si="26"/>
        <v>163.88103368</v>
      </c>
      <c r="K216" s="1">
        <f t="shared" ca="1" si="27"/>
        <v>193.30751420000001</v>
      </c>
      <c r="L216" s="1">
        <f t="shared" ca="1" si="28"/>
        <v>199.96567193000001</v>
      </c>
      <c r="M216" s="1">
        <f t="shared" ca="1" si="30"/>
        <v>185.17905489</v>
      </c>
      <c r="O216" s="1">
        <f t="shared" ca="1" si="34"/>
        <v>112.32322937844332</v>
      </c>
      <c r="P216" s="1">
        <f t="shared" ca="1" si="35"/>
        <v>112.14487083330721</v>
      </c>
      <c r="Q216" s="1">
        <f t="shared" ca="1" si="36"/>
        <v>133.00942576494478</v>
      </c>
      <c r="R216" s="1">
        <f t="shared" ca="1" si="36"/>
        <v>110.49589495033992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46170</v>
      </c>
      <c r="J217" s="1">
        <f t="shared" ca="1" si="26"/>
        <v>164.20889696</v>
      </c>
      <c r="K217" s="1">
        <f t="shared" ca="1" si="27"/>
        <v>193.41073950000001</v>
      </c>
      <c r="L217" s="1">
        <f t="shared" ca="1" si="28"/>
        <v>199.1908612</v>
      </c>
      <c r="M217" s="1">
        <f t="shared" ca="1" si="30"/>
        <v>185.33639027999999</v>
      </c>
      <c r="O217" s="1">
        <f t="shared" ca="1" si="34"/>
        <v>112.54794520783037</v>
      </c>
      <c r="P217" s="1">
        <f t="shared" ca="1" si="35"/>
        <v>112.20475566490902</v>
      </c>
      <c r="Q217" s="1">
        <f t="shared" ca="1" si="36"/>
        <v>132.49405165458299</v>
      </c>
      <c r="R217" s="1">
        <f t="shared" ca="1" si="36"/>
        <v>110.58977659767706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46171</v>
      </c>
      <c r="J218" s="1">
        <f t="shared" ca="1" si="26"/>
        <v>164.88928766999999</v>
      </c>
      <c r="K218" s="1">
        <f t="shared" ca="1" si="27"/>
        <v>193.51401992999999</v>
      </c>
      <c r="L218" s="1">
        <f t="shared" ca="1" si="28"/>
        <v>197.73909236</v>
      </c>
      <c r="M218" s="1">
        <f t="shared" ca="1" si="30"/>
        <v>185.20800943</v>
      </c>
      <c r="O218" s="1">
        <f t="shared" ca="1" si="34"/>
        <v>113.01428154993276</v>
      </c>
      <c r="P218" s="1">
        <f t="shared" ca="1" si="35"/>
        <v>112.26467247947203</v>
      </c>
      <c r="Q218" s="1">
        <f t="shared" ca="1" si="36"/>
        <v>131.52839120952703</v>
      </c>
      <c r="R218" s="1">
        <f t="shared" ca="1" si="36"/>
        <v>110.5131720544491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46174</v>
      </c>
      <c r="J219" s="1">
        <f t="shared" ca="1" si="26"/>
        <v>164.15999388</v>
      </c>
      <c r="K219" s="1">
        <f t="shared" ca="1" si="27"/>
        <v>193.61735551000001</v>
      </c>
      <c r="L219" s="1">
        <f t="shared" ca="1" si="28"/>
        <v>195.9299225</v>
      </c>
      <c r="M219" s="1">
        <f t="shared" ca="1" si="30"/>
        <v>184.75438120999999</v>
      </c>
      <c r="O219" s="1">
        <f t="shared" ca="1" si="34"/>
        <v>112.51442728480532</v>
      </c>
      <c r="P219" s="1">
        <f t="shared" ca="1" si="35"/>
        <v>112.324621288599</v>
      </c>
      <c r="Q219" s="1">
        <f t="shared" ca="1" si="36"/>
        <v>130.3250014383363</v>
      </c>
      <c r="R219" s="1">
        <f t="shared" ca="1" si="36"/>
        <v>110.24249319083029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46175</v>
      </c>
      <c r="J220" s="1">
        <f t="shared" ca="1" si="26"/>
        <v>164.15616668000001</v>
      </c>
      <c r="K220" s="1">
        <f t="shared" ca="1" si="27"/>
        <v>193.72074622</v>
      </c>
      <c r="L220" s="1">
        <f t="shared" ca="1" si="28"/>
        <v>198.20576972999999</v>
      </c>
      <c r="M220" s="1">
        <f t="shared" ca="1" si="30"/>
        <v>184.38498971999999</v>
      </c>
      <c r="O220" s="1">
        <f t="shared" ca="1" si="34"/>
        <v>112.51180414133458</v>
      </c>
      <c r="P220" s="1">
        <f t="shared" ca="1" si="35"/>
        <v>112.38460208068717</v>
      </c>
      <c r="Q220" s="1">
        <f t="shared" ca="1" si="36"/>
        <v>131.83880693439667</v>
      </c>
      <c r="R220" s="1">
        <f t="shared" ca="1" si="36"/>
        <v>110.02207818061849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46176</v>
      </c>
      <c r="J221" s="1">
        <f t="shared" ca="1" si="26"/>
        <v>163.39838151999999</v>
      </c>
      <c r="K221" s="1">
        <f t="shared" ca="1" si="27"/>
        <v>193.82419225000001</v>
      </c>
      <c r="L221" s="1">
        <f t="shared" ca="1" si="28"/>
        <v>193.80580373000001</v>
      </c>
      <c r="M221" s="1">
        <f t="shared" ca="1" si="30"/>
        <v>183.17806611</v>
      </c>
      <c r="O221" s="1">
        <f t="shared" ca="1" si="34"/>
        <v>111.99242203570016</v>
      </c>
      <c r="P221" s="1">
        <f t="shared" ca="1" si="35"/>
        <v>112.44461496596266</v>
      </c>
      <c r="Q221" s="1">
        <f t="shared" ca="1" si="36"/>
        <v>128.91211984157331</v>
      </c>
      <c r="R221" s="1">
        <f t="shared" ca="1" si="36"/>
        <v>109.30190977656837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46178</v>
      </c>
      <c r="J222" s="1">
        <f t="shared" ca="1" si="26"/>
        <v>163.64970084000001</v>
      </c>
      <c r="K222" s="1">
        <f t="shared" ca="1" si="27"/>
        <v>193.92769340999999</v>
      </c>
      <c r="L222" s="1">
        <f t="shared" ca="1" si="28"/>
        <v>192.31353983</v>
      </c>
      <c r="M222" s="1">
        <f t="shared" ca="1" si="30"/>
        <v>181.54387582000001</v>
      </c>
      <c r="O222" s="1">
        <f t="shared" ca="1" si="34"/>
        <v>112.16467502308807</v>
      </c>
      <c r="P222" s="1">
        <f t="shared" ca="1" si="35"/>
        <v>112.50465983419932</v>
      </c>
      <c r="Q222" s="1">
        <f t="shared" ca="1" si="36"/>
        <v>127.91952364987176</v>
      </c>
      <c r="R222" s="1">
        <f t="shared" ca="1" si="36"/>
        <v>108.32679237616924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46181</v>
      </c>
      <c r="J223" s="1">
        <f t="shared" ca="1" si="26"/>
        <v>162.36801482999999</v>
      </c>
      <c r="K223" s="1">
        <f t="shared" ca="1" si="27"/>
        <v>194.03124989</v>
      </c>
      <c r="L223" s="1">
        <f t="shared" ca="1" si="28"/>
        <v>191.91484728</v>
      </c>
      <c r="M223" s="1">
        <f t="shared" ca="1" si="30"/>
        <v>180.95637809999999</v>
      </c>
      <c r="O223" s="1">
        <f t="shared" ca="1" si="34"/>
        <v>111.28621393177301</v>
      </c>
      <c r="P223" s="1">
        <f t="shared" ca="1" si="35"/>
        <v>112.56473679562326</v>
      </c>
      <c r="Q223" s="1">
        <f t="shared" ca="1" si="36"/>
        <v>127.65432879607295</v>
      </c>
      <c r="R223" s="1">
        <f t="shared" ca="1" si="36"/>
        <v>107.97623390511943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46182</v>
      </c>
      <c r="J224" s="1">
        <f t="shared" ca="1" si="26"/>
        <v>162.09500806</v>
      </c>
      <c r="K224" s="1">
        <f t="shared" ca="1" si="27"/>
        <v>194.13486169000001</v>
      </c>
      <c r="L224" s="1">
        <f t="shared" ca="1" si="28"/>
        <v>193.21700401000001</v>
      </c>
      <c r="M224" s="1">
        <f t="shared" ca="1" si="30"/>
        <v>181.07094871000001</v>
      </c>
      <c r="O224" s="1">
        <f t="shared" ca="1" si="34"/>
        <v>111.0990964761408</v>
      </c>
      <c r="P224" s="1">
        <f t="shared" ca="1" si="35"/>
        <v>112.62484585023448</v>
      </c>
      <c r="Q224" s="1">
        <f t="shared" ca="1" si="36"/>
        <v>128.52047305594317</v>
      </c>
      <c r="R224" s="1">
        <f t="shared" ca="1" si="36"/>
        <v>108.04459791148331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46183</v>
      </c>
      <c r="J225" s="1">
        <f t="shared" ca="1" si="26"/>
        <v>160.62451363</v>
      </c>
      <c r="K225" s="1">
        <f t="shared" ca="1" si="27"/>
        <v>194.23852880000001</v>
      </c>
      <c r="L225" s="1">
        <f t="shared" ca="1" si="28"/>
        <v>191.85857064000001</v>
      </c>
      <c r="M225" s="1">
        <f t="shared" ca="1" si="30"/>
        <v>181.83123298999999</v>
      </c>
      <c r="O225" s="1">
        <f t="shared" ca="1" si="34"/>
        <v>110.09122705128026</v>
      </c>
      <c r="P225" s="1">
        <f t="shared" ca="1" si="35"/>
        <v>112.6849869922316</v>
      </c>
      <c r="Q225" s="1">
        <f t="shared" ca="1" si="36"/>
        <v>127.61689575320048</v>
      </c>
      <c r="R225" s="1">
        <f t="shared" ca="1" si="36"/>
        <v>108.49825770570342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46184</v>
      </c>
      <c r="J226" s="1">
        <f t="shared" ca="1" si="26"/>
        <v>161.70463389</v>
      </c>
      <c r="K226" s="1">
        <f t="shared" ca="1" si="27"/>
        <v>194.34225122999999</v>
      </c>
      <c r="L226" s="1">
        <f t="shared" ca="1" si="28"/>
        <v>195.13319733</v>
      </c>
      <c r="M226" s="1">
        <f t="shared" ca="1" si="30"/>
        <v>184.38547675999999</v>
      </c>
      <c r="O226" s="1">
        <f t="shared" ca="1" si="34"/>
        <v>110.83153599976531</v>
      </c>
      <c r="P226" s="1">
        <f t="shared" ca="1" si="35"/>
        <v>112.74516022741599</v>
      </c>
      <c r="Q226" s="1">
        <f t="shared" ca="1" si="36"/>
        <v>129.79505069063359</v>
      </c>
      <c r="R226" s="1">
        <f t="shared" ca="1" si="36"/>
        <v>110.02236879621057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46185</v>
      </c>
      <c r="J227" s="1">
        <f t="shared" ca="1" si="26"/>
        <v>162.18941226999999</v>
      </c>
      <c r="K227" s="1">
        <f t="shared" ca="1" si="27"/>
        <v>194.44602915999999</v>
      </c>
      <c r="L227" s="1">
        <f t="shared" ca="1" si="28"/>
        <v>194.71837048</v>
      </c>
      <c r="M227" s="1">
        <f t="shared" ca="1" si="30"/>
        <v>184.99611915</v>
      </c>
      <c r="O227" s="1">
        <f t="shared" ca="1" si="34"/>
        <v>111.16380064291356</v>
      </c>
      <c r="P227" s="1">
        <f t="shared" ca="1" si="35"/>
        <v>112.80536566021235</v>
      </c>
      <c r="Q227" s="1">
        <f t="shared" ca="1" si="36"/>
        <v>129.51912392491505</v>
      </c>
      <c r="R227" s="1">
        <f t="shared" ca="1" si="36"/>
        <v>110.38673763596809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46188</v>
      </c>
      <c r="J228" s="1">
        <f t="shared" ca="1" si="26"/>
        <v>163.00247916999999</v>
      </c>
      <c r="K228" s="1">
        <f t="shared" ca="1" si="27"/>
        <v>194.54986239999999</v>
      </c>
      <c r="L228" s="1">
        <f t="shared" ca="1" si="28"/>
        <v>193.90194962000001</v>
      </c>
      <c r="M228" s="1">
        <f t="shared" ca="1" si="30"/>
        <v>184.72977072</v>
      </c>
      <c r="O228" s="1">
        <f t="shared" ca="1" si="34"/>
        <v>111.7210725727883</v>
      </c>
      <c r="P228" s="1">
        <f t="shared" ca="1" si="35"/>
        <v>112.8656031803946</v>
      </c>
      <c r="Q228" s="1">
        <f t="shared" ca="1" si="36"/>
        <v>128.97607236649989</v>
      </c>
      <c r="R228" s="1">
        <f t="shared" ca="1" si="36"/>
        <v>110.22780817086769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46189</v>
      </c>
      <c r="J229" s="1">
        <f t="shared" ca="1" si="26"/>
        <v>162.62231086</v>
      </c>
      <c r="K229" s="1">
        <f t="shared" ca="1" si="27"/>
        <v>194.65375112999999</v>
      </c>
      <c r="L229" s="1">
        <f t="shared" ca="1" si="28"/>
        <v>193.02962761000001</v>
      </c>
      <c r="M229" s="1">
        <f t="shared" ca="1" si="30"/>
        <v>184.16647541</v>
      </c>
      <c r="O229" s="1">
        <f t="shared" ca="1" si="34"/>
        <v>111.46050714109884</v>
      </c>
      <c r="P229" s="1">
        <f t="shared" ca="1" si="35"/>
        <v>112.92587289238743</v>
      </c>
      <c r="Q229" s="1">
        <f t="shared" ca="1" si="36"/>
        <v>128.39583752662779</v>
      </c>
      <c r="R229" s="1">
        <f t="shared" ca="1" si="36"/>
        <v>109.89169121942979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46190</v>
      </c>
      <c r="J230" s="1">
        <f t="shared" ca="1" si="26"/>
        <v>162.06821767</v>
      </c>
      <c r="K230" s="1">
        <f t="shared" ca="1" si="27"/>
        <v>194.75769536000001</v>
      </c>
      <c r="L230" s="1">
        <f t="shared" ca="1" si="28"/>
        <v>191.67045465999999</v>
      </c>
      <c r="M230" s="1">
        <f t="shared" ca="1" si="30"/>
        <v>183.29246108000001</v>
      </c>
      <c r="O230" s="1">
        <f t="shared" ca="1" si="34"/>
        <v>111.08073447869954</v>
      </c>
      <c r="P230" s="1">
        <f t="shared" ca="1" si="35"/>
        <v>112.98617480199225</v>
      </c>
      <c r="Q230" s="1">
        <f t="shared" ca="1" si="36"/>
        <v>127.49176828389281</v>
      </c>
      <c r="R230" s="1">
        <f t="shared" ca="1" si="36"/>
        <v>109.37016897896831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46191</v>
      </c>
      <c r="J231" s="1">
        <f t="shared" ca="1" si="26"/>
        <v>161.58173830999999</v>
      </c>
      <c r="K231" s="1">
        <f t="shared" ca="1" si="27"/>
        <v>194.86000331</v>
      </c>
      <c r="L231" s="1">
        <f t="shared" ca="1" si="28"/>
        <v>191.46976576</v>
      </c>
      <c r="M231" s="1">
        <f t="shared" ca="1" si="30"/>
        <v>183.06988195</v>
      </c>
      <c r="O231" s="1">
        <f t="shared" ca="1" si="34"/>
        <v>110.74730399248564</v>
      </c>
      <c r="P231" s="1">
        <f t="shared" ca="1" si="35"/>
        <v>113.04552744477725</v>
      </c>
      <c r="Q231" s="1">
        <f t="shared" ca="1" si="36"/>
        <v>127.35827779480655</v>
      </c>
      <c r="R231" s="1">
        <f t="shared" ca="1" si="36"/>
        <v>109.23735654949982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46192</v>
      </c>
      <c r="J232" s="1">
        <f t="shared" ca="1" si="26"/>
        <v>161.59619662</v>
      </c>
      <c r="K232" s="1">
        <f t="shared" ca="1" si="27"/>
        <v>194.96236514</v>
      </c>
      <c r="L232" s="1">
        <f t="shared" ca="1" si="28"/>
        <v>191.53355200999999</v>
      </c>
      <c r="M232" s="1">
        <f t="shared" ca="1" si="30"/>
        <v>182.32904225999999</v>
      </c>
      <c r="O232" s="1">
        <f t="shared" ca="1" si="34"/>
        <v>110.75721364483582</v>
      </c>
      <c r="P232" s="1">
        <f t="shared" ca="1" si="35"/>
        <v>113.10491134535202</v>
      </c>
      <c r="Q232" s="1">
        <f t="shared" ca="1" si="36"/>
        <v>127.40070593960917</v>
      </c>
      <c r="R232" s="1">
        <f t="shared" ca="1" si="36"/>
        <v>108.79529929518503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46195</v>
      </c>
      <c r="J233" s="1">
        <f t="shared" ca="1" si="26"/>
        <v>161.44140773000001</v>
      </c>
      <c r="K233" s="1">
        <f t="shared" ca="1" si="27"/>
        <v>195.06478068999999</v>
      </c>
      <c r="L233" s="1">
        <f t="shared" ca="1" si="28"/>
        <v>193.85103212000001</v>
      </c>
      <c r="M233" s="1">
        <f t="shared" ca="1" si="30"/>
        <v>182.81815571999999</v>
      </c>
      <c r="O233" s="1">
        <f t="shared" ca="1" si="34"/>
        <v>110.65112212462579</v>
      </c>
      <c r="P233" s="1">
        <f t="shared" ca="1" si="35"/>
        <v>113.16432641089462</v>
      </c>
      <c r="Q233" s="1">
        <f t="shared" ca="1" si="36"/>
        <v>128.94220401614248</v>
      </c>
      <c r="R233" s="1">
        <f t="shared" ca="1" si="36"/>
        <v>109.08715211583508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46196</v>
      </c>
      <c r="J234" s="1">
        <f t="shared" ca="1" si="26"/>
        <v>161.29214701999999</v>
      </c>
      <c r="K234" s="1">
        <f t="shared" ca="1" si="27"/>
        <v>195.16724994</v>
      </c>
      <c r="L234" s="1">
        <f t="shared" ca="1" si="28"/>
        <v>194.86197489</v>
      </c>
      <c r="M234" s="1">
        <f t="shared" ca="1" si="30"/>
        <v>182.89570979999999</v>
      </c>
      <c r="O234" s="1">
        <f t="shared" ca="1" si="34"/>
        <v>110.54881959095214</v>
      </c>
      <c r="P234" s="1">
        <f t="shared" ca="1" si="35"/>
        <v>113.22377262980231</v>
      </c>
      <c r="Q234" s="1">
        <f t="shared" ca="1" si="36"/>
        <v>129.61464402057481</v>
      </c>
      <c r="R234" s="1">
        <f t="shared" ca="1" si="36"/>
        <v>109.1334284481219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46197</v>
      </c>
      <c r="J235" s="1">
        <f t="shared" ca="1" si="26"/>
        <v>160.78865789</v>
      </c>
      <c r="K235" s="1">
        <f t="shared" ca="1" si="27"/>
        <v>195.26977307999999</v>
      </c>
      <c r="L235" s="1">
        <f t="shared" ca="1" si="28"/>
        <v>194.00609439999999</v>
      </c>
      <c r="M235" s="1">
        <f t="shared" ca="1" si="30"/>
        <v>183.15734158000001</v>
      </c>
      <c r="O235" s="1">
        <f t="shared" ca="1" si="34"/>
        <v>110.20373069464355</v>
      </c>
      <c r="P235" s="1">
        <f t="shared" ca="1" si="35"/>
        <v>113.28325011230115</v>
      </c>
      <c r="Q235" s="1">
        <f t="shared" ca="1" si="36"/>
        <v>129.04534544347618</v>
      </c>
      <c r="R235" s="1">
        <f t="shared" ca="1" si="36"/>
        <v>109.28954349955536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46198</v>
      </c>
      <c r="J236" s="1">
        <f t="shared" ca="1" si="26"/>
        <v>161.39718232999999</v>
      </c>
      <c r="K236" s="1">
        <f t="shared" ca="1" si="27"/>
        <v>195.37235011999999</v>
      </c>
      <c r="L236" s="1">
        <f t="shared" ca="1" si="28"/>
        <v>195.69409768</v>
      </c>
      <c r="M236" s="1">
        <f t="shared" ca="1" si="30"/>
        <v>183.53583096</v>
      </c>
      <c r="O236" s="1">
        <f t="shared" ca="1" si="34"/>
        <v>110.62081025975037</v>
      </c>
      <c r="P236" s="1">
        <f t="shared" ca="1" si="35"/>
        <v>113.34275886419249</v>
      </c>
      <c r="Q236" s="1">
        <f t="shared" ca="1" si="36"/>
        <v>130.16813989511957</v>
      </c>
      <c r="R236" s="1">
        <f t="shared" ca="1" si="36"/>
        <v>109.51538719876392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46199</v>
      </c>
      <c r="J237" s="1">
        <f t="shared" ca="1" si="26"/>
        <v>161.86920339</v>
      </c>
      <c r="K237" s="1">
        <f t="shared" ca="1" si="27"/>
        <v>195.47498103999999</v>
      </c>
      <c r="L237" s="1">
        <f t="shared" ca="1" si="28"/>
        <v>197.17888608999999</v>
      </c>
      <c r="M237" s="1">
        <f t="shared" ca="1" si="30"/>
        <v>183.15149740000001</v>
      </c>
      <c r="O237" s="1">
        <f t="shared" ca="1" si="34"/>
        <v>110.94433110046805</v>
      </c>
      <c r="P237" s="1">
        <f t="shared" ca="1" si="35"/>
        <v>113.40229887387362</v>
      </c>
      <c r="Q237" s="1">
        <f t="shared" ca="1" si="36"/>
        <v>131.15576368019441</v>
      </c>
      <c r="R237" s="1">
        <f t="shared" ca="1" si="36"/>
        <v>109.28605629145976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46202</v>
      </c>
      <c r="J238" s="1">
        <f t="shared" ca="1" si="26"/>
        <v>162.38842654999999</v>
      </c>
      <c r="K238" s="1">
        <f t="shared" ca="1" si="27"/>
        <v>195.57766584999999</v>
      </c>
      <c r="L238" s="1">
        <f t="shared" ca="1" si="28"/>
        <v>197.07672112</v>
      </c>
      <c r="M238" s="1">
        <f t="shared" ca="1" si="30"/>
        <v>183.12007512</v>
      </c>
      <c r="O238" s="1">
        <f t="shared" ca="1" si="34"/>
        <v>111.30020402114511</v>
      </c>
      <c r="P238" s="1">
        <f t="shared" ca="1" si="35"/>
        <v>113.4618701471459</v>
      </c>
      <c r="Q238" s="1">
        <f t="shared" ca="1" si="36"/>
        <v>131.08780749620624</v>
      </c>
      <c r="R238" s="1">
        <f t="shared" ca="1" si="36"/>
        <v>109.26730669285077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46203</v>
      </c>
      <c r="J239" s="1">
        <f t="shared" ca="1" si="26"/>
        <v>162.89361665999999</v>
      </c>
      <c r="K239" s="1">
        <f t="shared" ca="1" si="27"/>
        <v>195.68040454000001</v>
      </c>
      <c r="L239" s="1">
        <f t="shared" ca="1" si="28"/>
        <v>195.73269257000001</v>
      </c>
      <c r="M239" s="1">
        <f t="shared" ca="1" si="30"/>
        <v>183.27485085999999</v>
      </c>
      <c r="O239" s="1">
        <f t="shared" ca="1" si="34"/>
        <v>111.64645876051937</v>
      </c>
      <c r="P239" s="1">
        <f t="shared" ca="1" si="35"/>
        <v>113.52147267820797</v>
      </c>
      <c r="Q239" s="1">
        <f t="shared" ca="1" si="36"/>
        <v>130.19381172222273</v>
      </c>
      <c r="R239" s="1">
        <f t="shared" ca="1" si="36"/>
        <v>109.35966100321302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46204</v>
      </c>
      <c r="J240" s="1">
        <f t="shared" ca="1" si="26"/>
        <v>162.72692093000001</v>
      </c>
      <c r="K240" s="1">
        <f t="shared" ca="1" si="27"/>
        <v>195.78319730999999</v>
      </c>
      <c r="L240" s="1">
        <f t="shared" ca="1" si="28"/>
        <v>195.35094218</v>
      </c>
      <c r="M240" s="1">
        <f t="shared" ca="1" si="30"/>
        <v>182.67976365000001</v>
      </c>
      <c r="O240" s="1">
        <f t="shared" ca="1" si="34"/>
        <v>111.53220635255765</v>
      </c>
      <c r="P240" s="1">
        <f t="shared" ca="1" si="35"/>
        <v>113.58110658308721</v>
      </c>
      <c r="Q240" s="1">
        <f t="shared" ca="1" si="36"/>
        <v>129.93988613754928</v>
      </c>
      <c r="R240" s="1">
        <f t="shared" ca="1" si="36"/>
        <v>109.00457390180456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46205</v>
      </c>
      <c r="J241" s="1">
        <f t="shared" ca="1" si="26"/>
        <v>163.02033943000001</v>
      </c>
      <c r="K241" s="1">
        <f t="shared" ca="1" si="27"/>
        <v>195.88604395999999</v>
      </c>
      <c r="L241" s="1">
        <f t="shared" ca="1" si="28"/>
        <v>196.60141906999999</v>
      </c>
      <c r="M241" s="1">
        <f t="shared" ca="1" si="30"/>
        <v>182.49392453999999</v>
      </c>
      <c r="O241" s="1">
        <f t="shared" ca="1" si="34"/>
        <v>111.73331390441588</v>
      </c>
      <c r="P241" s="1">
        <f t="shared" ca="1" si="35"/>
        <v>113.64077174575623</v>
      </c>
      <c r="Q241" s="1">
        <f t="shared" ca="1" si="36"/>
        <v>130.77165496799861</v>
      </c>
      <c r="R241" s="1">
        <f t="shared" ca="1" si="36"/>
        <v>108.89368415356374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46206</v>
      </c>
      <c r="J242" s="1">
        <f t="shared" ca="1" si="26"/>
        <v>163.58208701000001</v>
      </c>
      <c r="K242" s="1">
        <f t="shared" ca="1" si="27"/>
        <v>195.98894468</v>
      </c>
      <c r="L242" s="1">
        <f t="shared" ca="1" si="28"/>
        <v>198.06084544000001</v>
      </c>
      <c r="M242" s="1">
        <f t="shared" ca="1" si="30"/>
        <v>183.50112881000001</v>
      </c>
      <c r="O242" s="1">
        <f t="shared" ca="1" si="34"/>
        <v>112.11833284690275</v>
      </c>
      <c r="P242" s="1">
        <f t="shared" ca="1" si="35"/>
        <v>113.70046827644109</v>
      </c>
      <c r="Q242" s="1">
        <f t="shared" ca="1" si="36"/>
        <v>131.74240890564386</v>
      </c>
      <c r="R242" s="1">
        <f t="shared" ca="1" si="36"/>
        <v>109.49468050964498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46209</v>
      </c>
      <c r="J243" s="1">
        <f t="shared" ca="1" si="26"/>
        <v>163.08157459</v>
      </c>
      <c r="K243" s="1">
        <f t="shared" ca="1" si="27"/>
        <v>196.09189946999999</v>
      </c>
      <c r="L243" s="1">
        <f t="shared" ca="1" si="28"/>
        <v>196.21451433999999</v>
      </c>
      <c r="M243" s="1">
        <f t="shared" ca="1" si="30"/>
        <v>184.12007801999999</v>
      </c>
      <c r="O243" s="1">
        <f t="shared" ca="1" si="34"/>
        <v>111.77528417253207</v>
      </c>
      <c r="P243" s="1">
        <f t="shared" ca="1" si="35"/>
        <v>113.76019617514176</v>
      </c>
      <c r="Q243" s="1">
        <f t="shared" ca="1" si="36"/>
        <v>130.51430091584385</v>
      </c>
      <c r="R243" s="1">
        <f t="shared" ca="1" si="36"/>
        <v>109.86400600884024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46210</v>
      </c>
      <c r="J244" s="1">
        <f t="shared" ca="1" si="26"/>
        <v>162.80601634999999</v>
      </c>
      <c r="K244" s="1">
        <f t="shared" ca="1" si="27"/>
        <v>196.19490832</v>
      </c>
      <c r="L244" s="1">
        <f t="shared" ca="1" si="28"/>
        <v>195.72877847000001</v>
      </c>
      <c r="M244" s="1">
        <f t="shared" ca="1" si="30"/>
        <v>184.47926232</v>
      </c>
      <c r="O244" s="1">
        <f t="shared" ca="1" si="34"/>
        <v>111.58641795230137</v>
      </c>
      <c r="P244" s="1">
        <f t="shared" ca="1" si="35"/>
        <v>113.81995543605692</v>
      </c>
      <c r="Q244" s="1">
        <f t="shared" ca="1" si="36"/>
        <v>130.19120821438884</v>
      </c>
      <c r="R244" s="1">
        <f t="shared" ca="1" si="36"/>
        <v>110.07833041342363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46211</v>
      </c>
      <c r="J245" s="1">
        <f t="shared" ca="1" si="26"/>
        <v>162.48835894000001</v>
      </c>
      <c r="K245" s="1">
        <f t="shared" ca="1" si="27"/>
        <v>196.29797142000001</v>
      </c>
      <c r="L245" s="1">
        <f t="shared" ca="1" si="28"/>
        <v>194.17311516999999</v>
      </c>
      <c r="M245" s="1">
        <f t="shared" ca="1" si="30"/>
        <v>184.47049831000001</v>
      </c>
      <c r="O245" s="1">
        <f t="shared" ca="1" si="34"/>
        <v>111.36869717445431</v>
      </c>
      <c r="P245" s="1">
        <f t="shared" ca="1" si="35"/>
        <v>113.8797461694126</v>
      </c>
      <c r="Q245" s="1">
        <f t="shared" ca="1" si="36"/>
        <v>129.15644119553255</v>
      </c>
      <c r="R245" s="1">
        <f t="shared" ca="1" si="36"/>
        <v>110.07310094981675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46212</v>
      </c>
      <c r="J246" s="1">
        <f t="shared" ca="1" si="26"/>
        <v>162.92848667999999</v>
      </c>
      <c r="K246" s="1">
        <f t="shared" ca="1" si="27"/>
        <v>196.40108857999999</v>
      </c>
      <c r="L246" s="1">
        <f t="shared" ca="1" si="28"/>
        <v>196.54964820000001</v>
      </c>
      <c r="M246" s="1">
        <f t="shared" ca="1" si="30"/>
        <v>184.82222213</v>
      </c>
      <c r="O246" s="1">
        <f t="shared" ca="1" si="34"/>
        <v>111.67035849538767</v>
      </c>
      <c r="P246" s="1">
        <f t="shared" ca="1" si="35"/>
        <v>113.93956826498273</v>
      </c>
      <c r="Q246" s="1">
        <f t="shared" ca="1" si="36"/>
        <v>130.73721898894493</v>
      </c>
      <c r="R246" s="1">
        <f t="shared" ca="1" si="36"/>
        <v>110.28297370399694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46213</v>
      </c>
      <c r="J247" s="1">
        <f t="shared" ca="1" si="26"/>
        <v>163.41666702000001</v>
      </c>
      <c r="K247" s="1">
        <f t="shared" ca="1" si="27"/>
        <v>196.50425981999999</v>
      </c>
      <c r="L247" s="1">
        <f t="shared" ca="1" si="28"/>
        <v>202.38012853999999</v>
      </c>
      <c r="M247" s="1">
        <f t="shared" ca="1" si="30"/>
        <v>185.21551151</v>
      </c>
      <c r="O247" s="1">
        <f t="shared" ca="1" si="34"/>
        <v>112.00495482466722</v>
      </c>
      <c r="P247" s="1">
        <f t="shared" ca="1" si="35"/>
        <v>113.99942173437006</v>
      </c>
      <c r="Q247" s="1">
        <f t="shared" ca="1" si="36"/>
        <v>134.61542885602989</v>
      </c>
      <c r="R247" s="1">
        <f t="shared" ca="1" si="36"/>
        <v>110.51764852747186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46216</v>
      </c>
      <c r="J248" s="1">
        <f t="shared" ca="1" si="26"/>
        <v>162.86299908000001</v>
      </c>
      <c r="K248" s="1">
        <f t="shared" ca="1" si="27"/>
        <v>196.60748529</v>
      </c>
      <c r="L248" s="1">
        <f t="shared" ca="1" si="28"/>
        <v>199.95965286000001</v>
      </c>
      <c r="M248" s="1">
        <f t="shared" ca="1" si="30"/>
        <v>184.80558814</v>
      </c>
      <c r="O248" s="1">
        <f t="shared" ca="1" si="34"/>
        <v>111.6254736264613</v>
      </c>
      <c r="P248" s="1">
        <f t="shared" ca="1" si="35"/>
        <v>114.05930666459518</v>
      </c>
      <c r="Q248" s="1">
        <f t="shared" ca="1" si="36"/>
        <v>133.00542211253486</v>
      </c>
      <c r="R248" s="1">
        <f t="shared" ca="1" si="36"/>
        <v>110.2730482423256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46217</v>
      </c>
      <c r="J249" s="1">
        <f t="shared" ca="1" si="26"/>
        <v>162.92721094999999</v>
      </c>
      <c r="K249" s="1">
        <f t="shared" ca="1" si="27"/>
        <v>196.71076502</v>
      </c>
      <c r="L249" s="1">
        <f t="shared" ca="1" si="28"/>
        <v>200.98599035000001</v>
      </c>
      <c r="M249" s="1">
        <f t="shared" ca="1" si="30"/>
        <v>185.36711911</v>
      </c>
      <c r="O249" s="1">
        <f t="shared" ca="1" si="34"/>
        <v>111.66948411651539</v>
      </c>
      <c r="P249" s="1">
        <f t="shared" ca="1" si="35"/>
        <v>114.11922307306217</v>
      </c>
      <c r="Q249" s="1">
        <f t="shared" ca="1" si="36"/>
        <v>133.68810208889462</v>
      </c>
      <c r="R249" s="1">
        <f t="shared" ca="1" si="36"/>
        <v>110.60811241634539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46218</v>
      </c>
      <c r="J250" s="1">
        <f t="shared" ca="1" si="26"/>
        <v>163.25805094</v>
      </c>
      <c r="K250" s="1">
        <f t="shared" ca="1" si="27"/>
        <v>196.81409898999999</v>
      </c>
      <c r="L250" s="1">
        <f t="shared" ca="1" si="28"/>
        <v>200.26893541999999</v>
      </c>
      <c r="M250" s="1">
        <f t="shared" ca="1" si="30"/>
        <v>185.54879048999999</v>
      </c>
      <c r="O250" s="1">
        <f t="shared" ca="1" si="34"/>
        <v>111.89624016784039</v>
      </c>
      <c r="P250" s="1">
        <f t="shared" ca="1" si="35"/>
        <v>114.17917094816833</v>
      </c>
      <c r="Q250" s="1">
        <f t="shared" ca="1" si="36"/>
        <v>133.2111449013899</v>
      </c>
      <c r="R250" s="1">
        <f t="shared" ca="1" si="36"/>
        <v>110.71651529015791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46219</v>
      </c>
      <c r="J251" s="1">
        <f t="shared" ca="1" si="26"/>
        <v>163.55912383</v>
      </c>
      <c r="K251" s="1">
        <f t="shared" ca="1" si="27"/>
        <v>196.91748720000001</v>
      </c>
      <c r="L251" s="1">
        <f t="shared" ca="1" si="28"/>
        <v>197.78207925000001</v>
      </c>
      <c r="M251" s="1">
        <f t="shared" ca="1" si="30"/>
        <v>185.67031051999999</v>
      </c>
      <c r="O251" s="1">
        <f t="shared" ca="1" si="34"/>
        <v>112.10259399978615</v>
      </c>
      <c r="P251" s="1">
        <f t="shared" ca="1" si="35"/>
        <v>114.23915028991364</v>
      </c>
      <c r="Q251" s="1">
        <f t="shared" ca="1" si="36"/>
        <v>131.55698442504826</v>
      </c>
      <c r="R251" s="1">
        <f t="shared" ca="1" si="36"/>
        <v>110.78902599865687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46220</v>
      </c>
      <c r="J252" s="1">
        <f t="shared" ca="1" si="26"/>
        <v>163.59994727</v>
      </c>
      <c r="K252" s="1">
        <f t="shared" ca="1" si="27"/>
        <v>197.02092984000001</v>
      </c>
      <c r="L252" s="1">
        <f t="shared" ca="1" si="28"/>
        <v>197.65556491000001</v>
      </c>
      <c r="M252" s="1">
        <f t="shared" ca="1" si="30"/>
        <v>185.20286831000001</v>
      </c>
      <c r="O252" s="1">
        <f t="shared" ca="1" si="34"/>
        <v>112.13057417853025</v>
      </c>
      <c r="P252" s="1">
        <f t="shared" ca="1" si="35"/>
        <v>114.29916120852414</v>
      </c>
      <c r="Q252" s="1">
        <f t="shared" ca="1" si="36"/>
        <v>131.47283198252143</v>
      </c>
      <c r="R252" s="1">
        <f t="shared" ca="1" si="36"/>
        <v>110.51010436055803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46223</v>
      </c>
      <c r="J253" s="1">
        <f t="shared" ca="1" si="26"/>
        <v>163.19383905999999</v>
      </c>
      <c r="K253" s="1">
        <f t="shared" ca="1" si="27"/>
        <v>197.12442672</v>
      </c>
      <c r="L253" s="1">
        <f t="shared" ca="1" si="28"/>
        <v>197.26559943999999</v>
      </c>
      <c r="M253" s="1">
        <f t="shared" ca="1" si="30"/>
        <v>185.10867296999999</v>
      </c>
      <c r="O253" s="1">
        <f t="shared" ca="1" si="34"/>
        <v>111.85222967093232</v>
      </c>
      <c r="P253" s="1">
        <f t="shared" ca="1" si="35"/>
        <v>114.3592035937738</v>
      </c>
      <c r="Q253" s="1">
        <f t="shared" ca="1" si="36"/>
        <v>131.21344204457739</v>
      </c>
      <c r="R253" s="1">
        <f t="shared" ca="1" si="36"/>
        <v>110.45389822860841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46224</v>
      </c>
      <c r="J254" s="1">
        <f t="shared" ref="J254:J256" ca="1" si="38">VLOOKUP(I254,$A$10:$G$10000,2,FALSE)</f>
        <v>162.77157156999999</v>
      </c>
      <c r="K254" s="1">
        <f t="shared" ref="K254:K256" ca="1" si="39">VLOOKUP(I254,$A$10:$G$10000,6,FALSE)</f>
        <v>197.22797803</v>
      </c>
      <c r="L254" s="1">
        <f t="shared" ref="L254:L256" ca="1" si="40">VLOOKUP(I254,$A$10:$G$10000,7,FALSE)</f>
        <v>197.21360100999999</v>
      </c>
      <c r="M254" s="1">
        <f t="shared" ref="M254:M256" ca="1" si="41">VLOOKUP(I254,$A$10:$G$10000,3,FALSE)</f>
        <v>184.61944097</v>
      </c>
      <c r="O254" s="1">
        <f t="shared" ref="O254:O256" ca="1" si="42">J254/J253*O253</f>
        <v>111.56280967477252</v>
      </c>
      <c r="P254" s="1">
        <f t="shared" ref="P254:P256" ca="1" si="43">K254/K253*P253</f>
        <v>114.41927755588867</v>
      </c>
      <c r="Q254" s="1">
        <f t="shared" ref="Q254:Q256" ca="1" si="44">L254/L253*Q253</f>
        <v>131.17885470141883</v>
      </c>
      <c r="R254" s="1">
        <f t="shared" ref="R254:R256" ca="1" si="45">M254/M253*R253</f>
        <v>110.16197467542658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46225</v>
      </c>
      <c r="J255" s="1">
        <f t="shared" ca="1" si="38"/>
        <v>162.22130558000001</v>
      </c>
      <c r="K255" s="1">
        <f t="shared" ca="1" si="39"/>
        <v>197.33158376</v>
      </c>
      <c r="L255" s="1">
        <f t="shared" ca="1" si="40"/>
        <v>202.01739114</v>
      </c>
      <c r="M255" s="1">
        <f t="shared" ca="1" si="41"/>
        <v>184.05377189000001</v>
      </c>
      <c r="O255" s="1">
        <f t="shared" ca="1" si="42"/>
        <v>111.18566015584398</v>
      </c>
      <c r="P255" s="1">
        <f t="shared" ca="1" si="43"/>
        <v>114.47938308906737</v>
      </c>
      <c r="Q255" s="1">
        <f t="shared" ca="1" si="44"/>
        <v>134.37414997645124</v>
      </c>
      <c r="R255" s="1">
        <f t="shared" ca="1" si="45"/>
        <v>109.82444130116099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46226</v>
      </c>
      <c r="J256" s="1">
        <f t="shared" ca="1" si="38"/>
        <v>161.75991562999999</v>
      </c>
      <c r="K256" s="1">
        <f t="shared" ca="1" si="39"/>
        <v>197.43524391</v>
      </c>
      <c r="L256" s="1">
        <f t="shared" ca="1" si="40"/>
        <v>201.07988334999999</v>
      </c>
      <c r="M256" s="1">
        <f t="shared" ca="1" si="41"/>
        <v>184.0837871</v>
      </c>
      <c r="O256" s="1">
        <f t="shared" ca="1" si="42"/>
        <v>110.8694258240057</v>
      </c>
      <c r="P256" s="1">
        <f t="shared" ca="1" si="43"/>
        <v>114.53952019330991</v>
      </c>
      <c r="Q256" s="1">
        <f t="shared" ca="1" si="44"/>
        <v>133.75055607858602</v>
      </c>
      <c r="R256" s="1">
        <f t="shared" ca="1" si="45"/>
        <v>109.84235130449825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G1985">
        <v>198.02862235000001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4" t="s">
        <v>615</v>
      </c>
      <c r="D3" s="114"/>
      <c r="F3"/>
      <c r="G3"/>
      <c r="H3"/>
      <c r="I3"/>
      <c r="J3"/>
      <c r="K3"/>
      <c r="L3"/>
      <c r="M3"/>
      <c r="N3"/>
      <c r="O3" s="49"/>
      <c r="P3" s="41"/>
      <c r="S3" s="42" t="s">
        <v>297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296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298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377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55" zoomScaleNormal="55" workbookViewId="0">
      <selection activeCell="K58" sqref="K58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24/07/2026</v>
      </c>
      <c r="C4" s="62" t="s">
        <v>616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4" t="s">
        <v>219</v>
      </c>
      <c r="C6" s="204"/>
      <c r="D6" s="204"/>
      <c r="E6" s="204"/>
      <c r="G6" s="204" t="s">
        <v>252</v>
      </c>
      <c r="H6" s="204"/>
      <c r="I6" s="204"/>
      <c r="J6" s="204"/>
      <c r="L6" s="204" t="s">
        <v>149</v>
      </c>
      <c r="M6" s="204"/>
      <c r="N6" s="204"/>
      <c r="O6" s="204"/>
      <c r="Q6" s="203" t="s">
        <v>255</v>
      </c>
      <c r="R6" s="203"/>
      <c r="S6" s="203"/>
      <c r="T6" s="203"/>
      <c r="V6" s="203" t="s">
        <v>147</v>
      </c>
      <c r="W6" s="203"/>
      <c r="X6" s="203"/>
      <c r="Y6" s="203"/>
      <c r="AA6" s="203" t="s">
        <v>153</v>
      </c>
      <c r="AB6" s="203"/>
      <c r="AC6" s="203"/>
      <c r="AD6" s="203"/>
      <c r="AF6" s="203" t="s">
        <v>148</v>
      </c>
      <c r="AG6" s="203"/>
      <c r="AH6" s="203"/>
      <c r="AI6" s="203"/>
    </row>
    <row r="7" spans="2:35" ht="4.5" hidden="1" customHeight="1" x14ac:dyDescent="0.3"/>
    <row r="8" spans="2:35" ht="11.25" customHeight="1" x14ac:dyDescent="0.3">
      <c r="B8" s="205" t="s">
        <v>341</v>
      </c>
      <c r="C8" s="205"/>
      <c r="D8" s="205"/>
      <c r="E8" s="205"/>
      <c r="G8" s="205" t="s">
        <v>274</v>
      </c>
      <c r="H8" s="205"/>
      <c r="I8" s="205"/>
      <c r="J8" s="205"/>
      <c r="L8" s="205" t="s">
        <v>275</v>
      </c>
      <c r="M8" s="205"/>
      <c r="N8" s="205"/>
      <c r="O8" s="205"/>
      <c r="Q8" s="203"/>
      <c r="R8" s="203"/>
      <c r="S8" s="203"/>
      <c r="T8" s="203"/>
      <c r="V8" s="203"/>
      <c r="W8" s="203"/>
      <c r="X8" s="203"/>
      <c r="Y8" s="203"/>
      <c r="AA8" s="203"/>
      <c r="AB8" s="203"/>
      <c r="AC8" s="203"/>
      <c r="AD8" s="203"/>
      <c r="AF8" s="203"/>
      <c r="AG8" s="203"/>
      <c r="AH8" s="203"/>
      <c r="AI8" s="203"/>
    </row>
    <row r="9" spans="2:35" ht="11.25" customHeight="1" x14ac:dyDescent="0.3">
      <c r="B9" s="205"/>
      <c r="C9" s="205"/>
      <c r="D9" s="205"/>
      <c r="E9" s="205"/>
      <c r="G9" s="205"/>
      <c r="H9" s="205"/>
      <c r="I9" s="205"/>
      <c r="J9" s="205"/>
      <c r="L9" s="205"/>
      <c r="M9" s="205"/>
      <c r="N9" s="205"/>
      <c r="O9" s="205"/>
      <c r="Q9" s="203"/>
      <c r="R9" s="203"/>
      <c r="S9" s="203"/>
      <c r="T9" s="203"/>
      <c r="V9" s="203"/>
      <c r="W9" s="203"/>
      <c r="X9" s="203"/>
      <c r="Y9" s="203"/>
      <c r="AA9" s="203"/>
      <c r="AB9" s="203"/>
      <c r="AC9" s="203"/>
      <c r="AD9" s="203"/>
      <c r="AF9" s="203"/>
      <c r="AG9" s="203"/>
      <c r="AH9" s="203"/>
      <c r="AI9" s="203"/>
    </row>
    <row r="26" spans="2:35" ht="11.25" customHeight="1" x14ac:dyDescent="0.3">
      <c r="B26" s="205" t="s">
        <v>257</v>
      </c>
      <c r="C26" s="205"/>
      <c r="D26" s="205"/>
      <c r="E26" s="205"/>
      <c r="G26" s="205" t="s">
        <v>256</v>
      </c>
      <c r="H26" s="205"/>
      <c r="I26" s="205"/>
      <c r="J26" s="205"/>
      <c r="L26" s="205" t="s">
        <v>258</v>
      </c>
      <c r="M26" s="205"/>
      <c r="N26" s="205"/>
      <c r="O26" s="205"/>
      <c r="Q26" s="203"/>
      <c r="R26" s="203"/>
      <c r="S26" s="203"/>
      <c r="T26" s="203"/>
      <c r="V26" s="203"/>
      <c r="W26" s="203"/>
      <c r="X26" s="203"/>
      <c r="Y26" s="203"/>
      <c r="AA26" s="203"/>
      <c r="AB26" s="203"/>
      <c r="AC26" s="203"/>
      <c r="AD26" s="203"/>
      <c r="AF26" s="203"/>
      <c r="AG26" s="203"/>
      <c r="AH26" s="203"/>
      <c r="AI26" s="203"/>
    </row>
    <row r="27" spans="2:35" ht="11.25" customHeight="1" x14ac:dyDescent="0.3">
      <c r="B27" s="205"/>
      <c r="C27" s="205"/>
      <c r="D27" s="205"/>
      <c r="E27" s="205"/>
      <c r="G27" s="205"/>
      <c r="H27" s="205"/>
      <c r="I27" s="205"/>
      <c r="J27" s="205"/>
      <c r="L27" s="205"/>
      <c r="M27" s="205"/>
      <c r="N27" s="205"/>
      <c r="O27" s="205"/>
      <c r="Q27" s="203"/>
      <c r="R27" s="203"/>
      <c r="S27" s="203"/>
      <c r="T27" s="203"/>
      <c r="V27" s="203"/>
      <c r="W27" s="203"/>
      <c r="X27" s="203"/>
      <c r="Y27" s="203"/>
      <c r="AA27" s="203"/>
      <c r="AB27" s="203"/>
      <c r="AC27" s="203"/>
      <c r="AD27" s="203"/>
      <c r="AF27" s="203"/>
      <c r="AG27" s="203"/>
      <c r="AH27" s="203"/>
      <c r="AI27" s="203"/>
    </row>
    <row r="44" spans="2:35" ht="11.25" customHeight="1" x14ac:dyDescent="0.3">
      <c r="B44" s="205" t="s">
        <v>259</v>
      </c>
      <c r="C44" s="205"/>
      <c r="D44" s="205"/>
      <c r="E44" s="205"/>
      <c r="G44" s="205" t="s">
        <v>260</v>
      </c>
      <c r="H44" s="205"/>
      <c r="I44" s="205"/>
      <c r="J44" s="205"/>
      <c r="L44" s="205" t="s">
        <v>261</v>
      </c>
      <c r="M44" s="205"/>
      <c r="N44" s="205"/>
      <c r="O44" s="205"/>
      <c r="Q44" s="203"/>
      <c r="R44" s="203"/>
      <c r="S44" s="203"/>
      <c r="T44" s="203"/>
      <c r="V44" s="203"/>
      <c r="W44" s="203"/>
      <c r="X44" s="203"/>
      <c r="Y44" s="203"/>
      <c r="AA44" s="203"/>
      <c r="AB44" s="203"/>
      <c r="AC44" s="203"/>
      <c r="AD44" s="203"/>
      <c r="AF44" s="203"/>
      <c r="AG44" s="203"/>
      <c r="AH44" s="203"/>
      <c r="AI44" s="203"/>
    </row>
    <row r="45" spans="2:35" ht="11.25" customHeight="1" x14ac:dyDescent="0.3">
      <c r="B45" s="205"/>
      <c r="C45" s="205"/>
      <c r="D45" s="205"/>
      <c r="E45" s="205"/>
      <c r="G45" s="205"/>
      <c r="H45" s="205"/>
      <c r="I45" s="205"/>
      <c r="J45" s="205"/>
      <c r="L45" s="205"/>
      <c r="M45" s="205"/>
      <c r="N45" s="205"/>
      <c r="O45" s="205"/>
      <c r="Q45" s="203"/>
      <c r="R45" s="203"/>
      <c r="S45" s="203"/>
      <c r="T45" s="203"/>
      <c r="V45" s="203"/>
      <c r="W45" s="203"/>
      <c r="X45" s="203"/>
      <c r="Y45" s="203"/>
      <c r="AA45" s="203"/>
      <c r="AB45" s="203"/>
      <c r="AC45" s="203"/>
      <c r="AD45" s="203"/>
      <c r="AF45" s="203"/>
      <c r="AG45" s="203"/>
      <c r="AH45" s="203"/>
      <c r="AI45" s="203"/>
    </row>
    <row r="61" spans="2:35" ht="12.9" customHeight="1" x14ac:dyDescent="0.3"/>
    <row r="62" spans="2:35" ht="11.25" customHeight="1" x14ac:dyDescent="0.3">
      <c r="B62" s="205" t="s">
        <v>263</v>
      </c>
      <c r="C62" s="205"/>
      <c r="D62" s="205"/>
      <c r="E62" s="205"/>
      <c r="G62" s="205" t="s">
        <v>264</v>
      </c>
      <c r="H62" s="205"/>
      <c r="I62" s="205"/>
      <c r="J62" s="205"/>
      <c r="L62" s="205" t="s">
        <v>262</v>
      </c>
      <c r="M62" s="205"/>
      <c r="N62" s="205"/>
      <c r="O62" s="205"/>
      <c r="Q62" s="203"/>
      <c r="R62" s="203"/>
      <c r="S62" s="203"/>
      <c r="T62" s="203"/>
      <c r="V62" s="203"/>
      <c r="W62" s="203"/>
      <c r="X62" s="203"/>
      <c r="Y62" s="203"/>
      <c r="AA62" s="203"/>
      <c r="AB62" s="203"/>
      <c r="AC62" s="203"/>
      <c r="AD62" s="203"/>
      <c r="AF62" s="203"/>
      <c r="AG62" s="203"/>
      <c r="AH62" s="203"/>
      <c r="AI62" s="203"/>
    </row>
    <row r="63" spans="2:35" ht="11.25" customHeight="1" x14ac:dyDescent="0.3">
      <c r="B63" s="205"/>
      <c r="C63" s="205"/>
      <c r="D63" s="205"/>
      <c r="E63" s="205"/>
      <c r="G63" s="205"/>
      <c r="H63" s="205"/>
      <c r="I63" s="205"/>
      <c r="J63" s="205"/>
      <c r="L63" s="205"/>
      <c r="M63" s="205"/>
      <c r="N63" s="205"/>
      <c r="O63" s="205"/>
      <c r="Q63" s="203"/>
      <c r="R63" s="203"/>
      <c r="S63" s="203"/>
      <c r="T63" s="203"/>
      <c r="V63" s="203"/>
      <c r="W63" s="203"/>
      <c r="X63" s="203"/>
      <c r="Y63" s="203"/>
      <c r="AA63" s="203"/>
      <c r="AB63" s="203"/>
      <c r="AC63" s="203"/>
      <c r="AD63" s="203"/>
      <c r="AF63" s="203"/>
      <c r="AG63" s="203"/>
      <c r="AH63" s="203"/>
      <c r="AI63" s="203"/>
    </row>
    <row r="80" spans="2:35" ht="11.25" customHeight="1" x14ac:dyDescent="0.3">
      <c r="B80" s="205" t="s">
        <v>265</v>
      </c>
      <c r="C80" s="205"/>
      <c r="D80" s="205"/>
      <c r="E80" s="205"/>
      <c r="G80" s="205" t="s">
        <v>266</v>
      </c>
      <c r="H80" s="205"/>
      <c r="I80" s="205"/>
      <c r="J80" s="205"/>
      <c r="L80" s="205" t="s">
        <v>267</v>
      </c>
      <c r="M80" s="205"/>
      <c r="N80" s="205"/>
      <c r="O80" s="205"/>
      <c r="Q80" s="203"/>
      <c r="R80" s="203"/>
      <c r="S80" s="203"/>
      <c r="T80" s="203"/>
      <c r="V80" s="203"/>
      <c r="W80" s="203"/>
      <c r="X80" s="203"/>
      <c r="Y80" s="203"/>
      <c r="AA80" s="203"/>
      <c r="AB80" s="203"/>
      <c r="AC80" s="203"/>
      <c r="AD80" s="203"/>
      <c r="AF80" s="203"/>
      <c r="AG80" s="203"/>
      <c r="AH80" s="203"/>
      <c r="AI80" s="203"/>
    </row>
    <row r="81" spans="2:35" ht="11.25" customHeight="1" x14ac:dyDescent="0.3">
      <c r="B81" s="205"/>
      <c r="C81" s="205"/>
      <c r="D81" s="205"/>
      <c r="E81" s="205"/>
      <c r="G81" s="205"/>
      <c r="H81" s="205"/>
      <c r="I81" s="205"/>
      <c r="J81" s="205"/>
      <c r="L81" s="205"/>
      <c r="M81" s="205"/>
      <c r="N81" s="205"/>
      <c r="O81" s="205"/>
      <c r="Q81" s="203"/>
      <c r="R81" s="203"/>
      <c r="S81" s="203"/>
      <c r="T81" s="203"/>
      <c r="V81" s="203"/>
      <c r="W81" s="203"/>
      <c r="X81" s="203"/>
      <c r="Y81" s="203"/>
      <c r="AA81" s="203"/>
      <c r="AB81" s="203"/>
      <c r="AC81" s="203"/>
      <c r="AD81" s="203"/>
      <c r="AF81" s="203"/>
      <c r="AG81" s="203"/>
      <c r="AH81" s="203"/>
      <c r="AI81" s="203"/>
    </row>
    <row r="98" spans="2:35" ht="11.25" customHeight="1" x14ac:dyDescent="0.3">
      <c r="B98" s="205" t="s">
        <v>268</v>
      </c>
      <c r="C98" s="205"/>
      <c r="D98" s="205"/>
      <c r="E98" s="205"/>
      <c r="G98" s="205" t="s">
        <v>269</v>
      </c>
      <c r="H98" s="205"/>
      <c r="I98" s="205"/>
      <c r="J98" s="205"/>
      <c r="L98" s="205" t="s">
        <v>270</v>
      </c>
      <c r="M98" s="205"/>
      <c r="N98" s="205"/>
      <c r="O98" s="205"/>
      <c r="Q98" s="203"/>
      <c r="R98" s="203"/>
      <c r="S98" s="203"/>
      <c r="T98" s="203"/>
      <c r="V98" s="203"/>
      <c r="W98" s="203"/>
      <c r="X98" s="203"/>
      <c r="Y98" s="203"/>
      <c r="AA98" s="203"/>
      <c r="AB98" s="203"/>
      <c r="AC98" s="203"/>
      <c r="AD98" s="203"/>
      <c r="AF98" s="203"/>
      <c r="AG98" s="203"/>
      <c r="AH98" s="203"/>
      <c r="AI98" s="203"/>
    </row>
    <row r="99" spans="2:35" ht="11.25" customHeight="1" x14ac:dyDescent="0.3">
      <c r="B99" s="205"/>
      <c r="C99" s="205"/>
      <c r="D99" s="205"/>
      <c r="E99" s="205"/>
      <c r="G99" s="205"/>
      <c r="H99" s="205"/>
      <c r="I99" s="205"/>
      <c r="J99" s="205"/>
      <c r="L99" s="205"/>
      <c r="M99" s="205"/>
      <c r="N99" s="205"/>
      <c r="O99" s="205"/>
      <c r="Q99" s="203"/>
      <c r="R99" s="203"/>
      <c r="S99" s="203"/>
      <c r="T99" s="203"/>
      <c r="V99" s="203"/>
      <c r="W99" s="203"/>
      <c r="X99" s="203"/>
      <c r="Y99" s="203"/>
      <c r="AA99" s="203"/>
      <c r="AB99" s="203"/>
      <c r="AC99" s="203"/>
      <c r="AD99" s="203"/>
      <c r="AF99" s="203"/>
      <c r="AG99" s="203"/>
      <c r="AH99" s="203"/>
      <c r="AI99" s="203"/>
    </row>
    <row r="116" spans="2:35" ht="11.25" customHeight="1" x14ac:dyDescent="0.3">
      <c r="B116" s="205" t="s">
        <v>271</v>
      </c>
      <c r="C116" s="205"/>
      <c r="D116" s="205"/>
      <c r="E116" s="205"/>
      <c r="G116" s="205" t="s">
        <v>272</v>
      </c>
      <c r="H116" s="205"/>
      <c r="I116" s="205"/>
      <c r="J116" s="205"/>
      <c r="L116" s="205" t="s">
        <v>273</v>
      </c>
      <c r="M116" s="205"/>
      <c r="N116" s="205"/>
      <c r="O116" s="205"/>
      <c r="Q116" s="203"/>
      <c r="R116" s="203"/>
      <c r="S116" s="203"/>
      <c r="T116" s="203"/>
      <c r="V116" s="203"/>
      <c r="W116" s="203"/>
      <c r="X116" s="203"/>
      <c r="Y116" s="203"/>
      <c r="AA116" s="203"/>
      <c r="AB116" s="203"/>
      <c r="AC116" s="203"/>
      <c r="AD116" s="203"/>
      <c r="AF116" s="203"/>
      <c r="AG116" s="203"/>
      <c r="AH116" s="203"/>
      <c r="AI116" s="203"/>
    </row>
    <row r="117" spans="2:35" ht="11.25" customHeight="1" x14ac:dyDescent="0.3">
      <c r="B117" s="205"/>
      <c r="C117" s="205"/>
      <c r="D117" s="205"/>
      <c r="E117" s="205"/>
      <c r="G117" s="205"/>
      <c r="H117" s="205"/>
      <c r="I117" s="205"/>
      <c r="J117" s="205"/>
      <c r="L117" s="205"/>
      <c r="M117" s="205"/>
      <c r="N117" s="205"/>
      <c r="O117" s="205"/>
      <c r="Q117" s="203"/>
      <c r="R117" s="203"/>
      <c r="S117" s="203"/>
      <c r="T117" s="203"/>
      <c r="V117" s="203"/>
      <c r="W117" s="203"/>
      <c r="X117" s="203"/>
      <c r="Y117" s="203"/>
      <c r="AA117" s="203"/>
      <c r="AB117" s="203"/>
      <c r="AC117" s="203"/>
      <c r="AD117" s="203"/>
      <c r="AF117" s="203"/>
      <c r="AG117" s="203"/>
      <c r="AH117" s="203"/>
      <c r="AI117" s="203"/>
    </row>
    <row r="134" spans="2:15" ht="11.4" customHeight="1" x14ac:dyDescent="0.3">
      <c r="B134" s="205" t="s">
        <v>607</v>
      </c>
      <c r="C134" s="205"/>
      <c r="D134" s="205"/>
      <c r="E134" s="205"/>
      <c r="G134" s="205" t="s">
        <v>602</v>
      </c>
      <c r="H134" s="205"/>
      <c r="I134" s="205"/>
      <c r="J134" s="205"/>
      <c r="L134" s="205" t="s">
        <v>603</v>
      </c>
      <c r="M134" s="205"/>
      <c r="N134" s="205"/>
      <c r="O134" s="205"/>
    </row>
    <row r="135" spans="2:15" ht="10.8" customHeight="1" x14ac:dyDescent="0.3">
      <c r="B135" s="205"/>
      <c r="C135" s="205"/>
      <c r="D135" s="205"/>
      <c r="E135" s="205"/>
      <c r="G135" s="205"/>
      <c r="H135" s="205"/>
      <c r="I135" s="205"/>
      <c r="J135" s="205"/>
      <c r="L135" s="205"/>
      <c r="M135" s="205"/>
      <c r="N135" s="205"/>
      <c r="O135" s="205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29"/>
      <c r="C1" s="4"/>
      <c r="D1" s="115"/>
      <c r="E1" s="115"/>
      <c r="F1" s="115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29"/>
      <c r="C2" s="4"/>
      <c r="D2" s="115"/>
      <c r="E2" s="115"/>
      <c r="F2" s="115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29"/>
      <c r="C3" s="4"/>
      <c r="D3" s="115"/>
      <c r="E3" s="115"/>
      <c r="F3" s="115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6" t="s">
        <v>1</v>
      </c>
      <c r="C5" s="206"/>
      <c r="D5" s="206"/>
      <c r="E5" s="206"/>
      <c r="F5" s="206"/>
      <c r="G5" s="206"/>
      <c r="H5" s="206"/>
      <c r="I5" s="1"/>
      <c r="J5" s="206" t="s">
        <v>299</v>
      </c>
      <c r="K5" s="206"/>
      <c r="L5" s="206"/>
      <c r="M5" s="206"/>
      <c r="N5" s="206"/>
      <c r="O5" s="206"/>
      <c r="P5" s="206"/>
      <c r="Q5" s="206"/>
      <c r="R5" s="3"/>
      <c r="S5" s="206" t="s">
        <v>7</v>
      </c>
      <c r="T5" s="206"/>
      <c r="U5" s="206"/>
      <c r="V5" s="206"/>
      <c r="W5" s="206"/>
      <c r="Y5" s="206" t="s">
        <v>212</v>
      </c>
      <c r="Z5" s="206"/>
      <c r="AA5" s="206"/>
    </row>
    <row r="6" spans="2:27" s="57" customFormat="1" ht="21" customHeight="1" x14ac:dyDescent="0.3">
      <c r="B6" s="56" t="s">
        <v>0</v>
      </c>
      <c r="C6" s="56" t="s">
        <v>2</v>
      </c>
      <c r="D6" s="116" t="s">
        <v>146</v>
      </c>
      <c r="E6" s="116" t="s">
        <v>4</v>
      </c>
      <c r="F6" s="116" t="s">
        <v>3</v>
      </c>
      <c r="G6" s="69" t="s">
        <v>12</v>
      </c>
      <c r="H6" s="56" t="s">
        <v>5</v>
      </c>
      <c r="I6" s="1"/>
      <c r="J6" s="58" t="s">
        <v>218</v>
      </c>
      <c r="K6" s="58" t="s">
        <v>240</v>
      </c>
      <c r="L6" s="56" t="s">
        <v>217</v>
      </c>
      <c r="M6" s="56" t="s">
        <v>282</v>
      </c>
      <c r="N6" s="56" t="s">
        <v>216</v>
      </c>
      <c r="O6" s="56" t="s">
        <v>283</v>
      </c>
      <c r="P6" s="56" t="s">
        <v>219</v>
      </c>
      <c r="Q6" s="56" t="s">
        <v>11</v>
      </c>
      <c r="R6" s="1"/>
      <c r="S6" s="56" t="s">
        <v>6</v>
      </c>
      <c r="T6" s="56" t="s">
        <v>284</v>
      </c>
      <c r="U6" s="56" t="s">
        <v>608</v>
      </c>
      <c r="V6" s="56" t="s">
        <v>8</v>
      </c>
      <c r="W6" s="56" t="s">
        <v>9</v>
      </c>
      <c r="Y6" s="56" t="s">
        <v>213</v>
      </c>
      <c r="Z6" s="56" t="s">
        <v>214</v>
      </c>
      <c r="AA6" s="56" t="s">
        <v>215</v>
      </c>
    </row>
    <row r="7" spans="2:27" ht="16.2" customHeight="1" x14ac:dyDescent="0.3">
      <c r="B7" s="127" t="s">
        <v>439</v>
      </c>
      <c r="C7" s="66" t="s">
        <v>449</v>
      </c>
      <c r="D7" s="66" t="s">
        <v>151</v>
      </c>
      <c r="E7" s="66" t="s">
        <v>163</v>
      </c>
      <c r="F7" s="66" t="s">
        <v>163</v>
      </c>
      <c r="G7" s="70">
        <v>2.7700000000000003E-3</v>
      </c>
      <c r="H7" s="7" t="s">
        <v>207</v>
      </c>
      <c r="J7" s="7">
        <v>91.44</v>
      </c>
      <c r="K7" s="13">
        <v>100.53172142</v>
      </c>
      <c r="L7" s="15">
        <v>1455696.4535999999</v>
      </c>
      <c r="M7" s="15">
        <v>1600433.8402</v>
      </c>
      <c r="N7" s="13">
        <v>725.81102772999998</v>
      </c>
      <c r="O7" s="15">
        <v>15919.69</v>
      </c>
      <c r="P7" s="15">
        <v>1</v>
      </c>
      <c r="Q7" s="8">
        <v>9.4599999999999997E-3</v>
      </c>
      <c r="S7" s="17">
        <v>0.90956365521667804</v>
      </c>
      <c r="T7" s="10">
        <v>12.6</v>
      </c>
      <c r="U7" s="10">
        <v>1.05</v>
      </c>
      <c r="V7" s="8">
        <v>0.13548387096</v>
      </c>
      <c r="W7" s="8">
        <v>0.13779527559055121</v>
      </c>
      <c r="Y7" s="8">
        <v>4.2833607913000003E-3</v>
      </c>
      <c r="Z7" s="8">
        <v>-1.8796045304E-2</v>
      </c>
      <c r="AA7" s="8">
        <v>0.12158825082999999</v>
      </c>
    </row>
    <row r="8" spans="2:27" ht="16.2" customHeight="1" x14ac:dyDescent="0.3">
      <c r="B8" s="5" t="s">
        <v>67</v>
      </c>
      <c r="C8" s="65" t="s">
        <v>132</v>
      </c>
      <c r="D8" s="65" t="s">
        <v>151</v>
      </c>
      <c r="E8" s="65" t="s">
        <v>163</v>
      </c>
      <c r="F8" s="65" t="s">
        <v>207</v>
      </c>
      <c r="G8" s="68">
        <v>6.0000000000000001E-3</v>
      </c>
      <c r="H8" s="1" t="s">
        <v>207</v>
      </c>
      <c r="J8" s="1">
        <v>104.08</v>
      </c>
      <c r="K8" s="12">
        <v>104.35269220000001</v>
      </c>
      <c r="L8" s="14">
        <v>165487.20000000001</v>
      </c>
      <c r="M8" s="14">
        <v>165920.78060999999</v>
      </c>
      <c r="N8" s="12">
        <v>58.888086364000003</v>
      </c>
      <c r="O8" s="14">
        <v>1590</v>
      </c>
      <c r="P8" s="14">
        <v>0</v>
      </c>
      <c r="Q8" s="6" t="s">
        <v>207</v>
      </c>
      <c r="S8" s="16">
        <v>0.99738682161187209</v>
      </c>
      <c r="T8" s="9">
        <v>14.75</v>
      </c>
      <c r="U8" s="9">
        <v>2.15</v>
      </c>
      <c r="V8" s="6">
        <v>0.15094146541</v>
      </c>
      <c r="W8" s="6">
        <v>0.24788624135280551</v>
      </c>
      <c r="Y8" s="6">
        <v>3.2027764005999999E-2</v>
      </c>
      <c r="Z8" s="6">
        <v>0.10776247978</v>
      </c>
      <c r="AA8" s="6">
        <v>0.23167633711000002</v>
      </c>
    </row>
    <row r="9" spans="2:27" ht="16.2" customHeight="1" x14ac:dyDescent="0.3">
      <c r="B9" s="127" t="s">
        <v>339</v>
      </c>
      <c r="C9" s="66" t="s">
        <v>504</v>
      </c>
      <c r="D9" s="66" t="s">
        <v>505</v>
      </c>
      <c r="E9" s="66" t="s">
        <v>161</v>
      </c>
      <c r="F9" s="66" t="s">
        <v>162</v>
      </c>
      <c r="G9" s="70">
        <v>1.0999999999999999E-2</v>
      </c>
      <c r="H9" s="7" t="s">
        <v>207</v>
      </c>
      <c r="J9" s="7">
        <v>85.01</v>
      </c>
      <c r="K9" s="13">
        <v>115.96116318</v>
      </c>
      <c r="L9" s="15">
        <v>508592.38735999999</v>
      </c>
      <c r="M9" s="15">
        <v>693765.02557000006</v>
      </c>
      <c r="N9" s="13">
        <v>441.82897317999999</v>
      </c>
      <c r="O9" s="15">
        <v>5982.7359999999999</v>
      </c>
      <c r="P9" s="15">
        <v>1</v>
      </c>
      <c r="Q9" s="8">
        <v>3.29E-3</v>
      </c>
      <c r="S9" s="17">
        <v>0.73309026633377039</v>
      </c>
      <c r="T9" s="10">
        <v>11.65</v>
      </c>
      <c r="U9" s="10">
        <v>1</v>
      </c>
      <c r="V9" s="8">
        <v>0.14857798750000001</v>
      </c>
      <c r="W9" s="8">
        <v>0.14115986354546523</v>
      </c>
      <c r="Y9" s="8">
        <v>1.1630455244999999E-2</v>
      </c>
      <c r="Z9" s="8">
        <v>9.3749544914000005E-2</v>
      </c>
      <c r="AA9" s="8">
        <v>0.24283003189999999</v>
      </c>
    </row>
    <row r="10" spans="2:27" ht="16.2" customHeight="1" x14ac:dyDescent="0.3">
      <c r="B10" s="5" t="s">
        <v>16</v>
      </c>
      <c r="C10" s="65" t="s">
        <v>476</v>
      </c>
      <c r="D10" s="65" t="s">
        <v>149</v>
      </c>
      <c r="E10" s="65" t="s">
        <v>477</v>
      </c>
      <c r="F10" s="65" t="s">
        <v>477</v>
      </c>
      <c r="G10" s="68">
        <v>6.0000000000000001E-3</v>
      </c>
      <c r="H10" s="1" t="s">
        <v>207</v>
      </c>
      <c r="J10" s="1">
        <v>147.76</v>
      </c>
      <c r="K10" s="12">
        <v>166.60310290999999</v>
      </c>
      <c r="L10" s="14">
        <v>6738113.8411999997</v>
      </c>
      <c r="M10" s="14">
        <v>7597392.2150999997</v>
      </c>
      <c r="N10" s="12">
        <v>15370.615664999999</v>
      </c>
      <c r="O10" s="14">
        <v>45601.745000000003</v>
      </c>
      <c r="P10" s="14">
        <v>1</v>
      </c>
      <c r="Q10" s="6">
        <v>4.0689999999999997E-2</v>
      </c>
      <c r="S10" s="16">
        <v>0.88689824750635549</v>
      </c>
      <c r="T10" s="9">
        <v>13.2</v>
      </c>
      <c r="U10" s="9">
        <v>1.1000000000000001</v>
      </c>
      <c r="V10" s="6">
        <v>8.5603112841000015E-2</v>
      </c>
      <c r="W10" s="6">
        <v>8.9334055224688694E-2</v>
      </c>
      <c r="Y10" s="6">
        <v>-1.4276184121999999E-2</v>
      </c>
      <c r="Z10" s="6">
        <v>-1.4558978536E-2</v>
      </c>
      <c r="AA10" s="6">
        <v>4.2622423829E-2</v>
      </c>
    </row>
    <row r="11" spans="2:27" s="7" customFormat="1" ht="16.2" customHeight="1" x14ac:dyDescent="0.3">
      <c r="B11" s="127" t="s">
        <v>29</v>
      </c>
      <c r="C11" s="66" t="s">
        <v>92</v>
      </c>
      <c r="D11" s="66" t="s">
        <v>149</v>
      </c>
      <c r="E11" s="66" t="s">
        <v>161</v>
      </c>
      <c r="F11" s="66" t="s">
        <v>162</v>
      </c>
      <c r="G11" s="70">
        <v>8.9999999999999993E-3</v>
      </c>
      <c r="H11" s="7" t="s">
        <v>207</v>
      </c>
      <c r="I11" s="1"/>
      <c r="J11" s="7">
        <v>100.82</v>
      </c>
      <c r="K11" s="13">
        <v>107.03912026</v>
      </c>
      <c r="L11" s="15">
        <v>6995864.3114</v>
      </c>
      <c r="M11" s="15">
        <v>7427406.8771000002</v>
      </c>
      <c r="N11" s="13">
        <v>10164.068370999999</v>
      </c>
      <c r="O11" s="15">
        <v>69389.648000000001</v>
      </c>
      <c r="P11" s="15">
        <v>1</v>
      </c>
      <c r="Q11" s="8">
        <v>4.5149999999999996E-2</v>
      </c>
      <c r="R11" s="1"/>
      <c r="S11" s="17">
        <v>0.94189862318661011</v>
      </c>
      <c r="T11" s="10">
        <v>9.57</v>
      </c>
      <c r="U11" s="10">
        <v>0.81</v>
      </c>
      <c r="V11" s="8">
        <v>9.5920617420000007E-2</v>
      </c>
      <c r="W11" s="8">
        <v>9.6409442570918477E-2</v>
      </c>
      <c r="X11" s="1"/>
      <c r="Y11" s="8">
        <v>-6.9360193620000002E-3</v>
      </c>
      <c r="Z11" s="8">
        <v>3.9825673244E-2</v>
      </c>
      <c r="AA11" s="8">
        <v>0.11204895177999999</v>
      </c>
    </row>
    <row r="12" spans="2:27" ht="16.2" customHeight="1" x14ac:dyDescent="0.3">
      <c r="B12" s="5" t="s">
        <v>31</v>
      </c>
      <c r="C12" s="65" t="s">
        <v>94</v>
      </c>
      <c r="D12" s="65" t="s">
        <v>149</v>
      </c>
      <c r="E12" s="65" t="s">
        <v>161</v>
      </c>
      <c r="F12" s="65" t="s">
        <v>174</v>
      </c>
      <c r="G12" s="68">
        <v>1.3000000000000001E-2</v>
      </c>
      <c r="H12" s="1" t="s">
        <v>207</v>
      </c>
      <c r="J12" s="1">
        <v>103.35</v>
      </c>
      <c r="K12" s="12">
        <v>120.41432355000001</v>
      </c>
      <c r="L12" s="14">
        <v>1665853.6928000001</v>
      </c>
      <c r="M12" s="14">
        <v>1940906.1011000001</v>
      </c>
      <c r="N12" s="12">
        <v>2917.8213759</v>
      </c>
      <c r="O12" s="14">
        <v>16118.565000000001</v>
      </c>
      <c r="P12" s="14">
        <v>1</v>
      </c>
      <c r="Q12" s="6">
        <v>1.085E-2</v>
      </c>
      <c r="S12" s="16">
        <v>0.85828659708481991</v>
      </c>
      <c r="T12" s="9">
        <v>9</v>
      </c>
      <c r="U12" s="9">
        <v>0.75</v>
      </c>
      <c r="V12" s="6">
        <v>8.6347500719999998E-2</v>
      </c>
      <c r="W12" s="6">
        <v>8.7082728592162553E-2</v>
      </c>
      <c r="Y12" s="6">
        <v>-5.7720057720999996E-3</v>
      </c>
      <c r="Z12" s="6">
        <v>-3.3805393574000003E-2</v>
      </c>
      <c r="AA12" s="6">
        <v>7.8071614923999999E-2</v>
      </c>
    </row>
    <row r="13" spans="2:27" s="7" customFormat="1" ht="16.2" customHeight="1" x14ac:dyDescent="0.3">
      <c r="B13" s="127" t="s">
        <v>40</v>
      </c>
      <c r="C13" s="66" t="s">
        <v>101</v>
      </c>
      <c r="D13" s="66" t="s">
        <v>149</v>
      </c>
      <c r="E13" s="66" t="s">
        <v>180</v>
      </c>
      <c r="F13" s="66" t="s">
        <v>181</v>
      </c>
      <c r="G13" s="70">
        <v>1.1000000000000001E-2</v>
      </c>
      <c r="H13" s="7" t="s">
        <v>207</v>
      </c>
      <c r="I13" s="1"/>
      <c r="J13" s="7">
        <v>9.91</v>
      </c>
      <c r="K13" s="13">
        <v>11.031991925</v>
      </c>
      <c r="L13" s="15">
        <v>2123214.1702000001</v>
      </c>
      <c r="M13" s="15">
        <v>2363600.5632000002</v>
      </c>
      <c r="N13" s="13">
        <v>13649.00396</v>
      </c>
      <c r="O13" s="15">
        <v>214249.66399999999</v>
      </c>
      <c r="P13" s="15">
        <v>1</v>
      </c>
      <c r="Q13" s="8">
        <v>1.379E-2</v>
      </c>
      <c r="R13" s="1"/>
      <c r="S13" s="17">
        <v>0.89829652408850913</v>
      </c>
      <c r="T13" s="10">
        <v>1.2</v>
      </c>
      <c r="U13" s="10">
        <v>0.1</v>
      </c>
      <c r="V13" s="8">
        <v>0.12244897958999999</v>
      </c>
      <c r="W13" s="8">
        <v>0.12108980827447025</v>
      </c>
      <c r="X13" s="1"/>
      <c r="Y13" s="8">
        <v>1.2257405516999999E-2</v>
      </c>
      <c r="Z13" s="8">
        <v>7.3105772799000004E-2</v>
      </c>
      <c r="AA13" s="8">
        <v>0.14025149638000001</v>
      </c>
    </row>
    <row r="14" spans="2:27" s="7" customFormat="1" ht="16.2" customHeight="1" x14ac:dyDescent="0.3">
      <c r="B14" s="5" t="s">
        <v>440</v>
      </c>
      <c r="C14" s="65" t="s">
        <v>448</v>
      </c>
      <c r="D14" s="65" t="s">
        <v>149</v>
      </c>
      <c r="E14" s="65" t="s">
        <v>175</v>
      </c>
      <c r="F14" s="65" t="s">
        <v>310</v>
      </c>
      <c r="G14" s="68">
        <v>8.3999999999999995E-3</v>
      </c>
      <c r="H14" s="1" t="s">
        <v>207</v>
      </c>
      <c r="I14" s="1"/>
      <c r="J14" s="1">
        <v>56.16</v>
      </c>
      <c r="K14" s="12">
        <v>76.696121316000003</v>
      </c>
      <c r="L14" s="14">
        <v>434627.40672000003</v>
      </c>
      <c r="M14" s="14">
        <v>593558.33891000005</v>
      </c>
      <c r="N14" s="12">
        <v>989.80507046000002</v>
      </c>
      <c r="O14" s="14">
        <v>7739.0919999999996</v>
      </c>
      <c r="P14" s="14">
        <v>1</v>
      </c>
      <c r="Q14" s="6">
        <v>2.8499999999999997E-3</v>
      </c>
      <c r="R14" s="1"/>
      <c r="S14" s="16">
        <v>0.73224041889435354</v>
      </c>
      <c r="T14" s="9">
        <v>10.16</v>
      </c>
      <c r="U14" s="9">
        <v>2.68</v>
      </c>
      <c r="V14" s="6">
        <v>0.17944189332000002</v>
      </c>
      <c r="W14" s="6">
        <v>0.57264957264957272</v>
      </c>
      <c r="X14" s="1"/>
      <c r="Y14" s="6">
        <v>-6.2437395660000006E-2</v>
      </c>
      <c r="Z14" s="6">
        <v>-9.667511377400001E-2</v>
      </c>
      <c r="AA14" s="6">
        <v>0.15765974193999999</v>
      </c>
    </row>
    <row r="15" spans="2:27" s="7" customFormat="1" ht="16.2" customHeight="1" x14ac:dyDescent="0.3">
      <c r="B15" s="127" t="s">
        <v>59</v>
      </c>
      <c r="C15" s="66" t="s">
        <v>123</v>
      </c>
      <c r="D15" s="66" t="s">
        <v>149</v>
      </c>
      <c r="E15" s="66" t="s">
        <v>196</v>
      </c>
      <c r="F15" s="66" t="s">
        <v>196</v>
      </c>
      <c r="G15" s="70">
        <v>3.5999999999999999E-3</v>
      </c>
      <c r="H15" s="7" t="s">
        <v>207</v>
      </c>
      <c r="I15" s="1"/>
      <c r="J15" s="7">
        <v>437</v>
      </c>
      <c r="K15" s="13">
        <v>594.00678745000005</v>
      </c>
      <c r="L15" s="15">
        <v>299345</v>
      </c>
      <c r="M15" s="15">
        <v>406894.64939999999</v>
      </c>
      <c r="N15" s="13">
        <v>250.83755726999999</v>
      </c>
      <c r="O15" s="15" t="e">
        <v>#N/A</v>
      </c>
      <c r="P15" s="15">
        <v>0</v>
      </c>
      <c r="Q15" s="8" t="s">
        <v>207</v>
      </c>
      <c r="R15" s="1"/>
      <c r="S15" s="17">
        <v>0.73568182928681447</v>
      </c>
      <c r="T15" s="10">
        <v>38.520000000000003</v>
      </c>
      <c r="U15" s="10">
        <v>1.94</v>
      </c>
      <c r="V15" s="8">
        <v>7.5306445622000007E-2</v>
      </c>
      <c r="W15" s="8">
        <v>5.3272311212814651E-2</v>
      </c>
      <c r="X15" s="1"/>
      <c r="Y15" s="8">
        <v>-9.2050968123999991E-3</v>
      </c>
      <c r="Z15" s="8">
        <v>-4.6457833910000003E-2</v>
      </c>
      <c r="AA15" s="8">
        <v>-7.4419517389000003E-2</v>
      </c>
    </row>
    <row r="16" spans="2:27" s="7" customFormat="1" ht="16.2" customHeight="1" x14ac:dyDescent="0.3">
      <c r="B16" s="5" t="s">
        <v>640</v>
      </c>
      <c r="C16" s="65" t="s">
        <v>295</v>
      </c>
      <c r="D16" s="65" t="s">
        <v>149</v>
      </c>
      <c r="E16" s="65" t="s">
        <v>307</v>
      </c>
      <c r="F16" s="65" t="s">
        <v>308</v>
      </c>
      <c r="G16" s="68">
        <v>0.01</v>
      </c>
      <c r="H16" s="1" t="s">
        <v>207</v>
      </c>
      <c r="I16" s="1"/>
      <c r="J16" s="1">
        <v>23.23</v>
      </c>
      <c r="K16" s="12">
        <v>28.311130034000001</v>
      </c>
      <c r="L16" s="14">
        <v>57605.637618000001</v>
      </c>
      <c r="M16" s="14">
        <v>70205.798420000006</v>
      </c>
      <c r="N16" s="12">
        <v>28.322251364</v>
      </c>
      <c r="O16" s="14">
        <v>2479.7949899999999</v>
      </c>
      <c r="P16" s="14">
        <v>0</v>
      </c>
      <c r="Q16" s="6" t="s">
        <v>207</v>
      </c>
      <c r="R16" s="1"/>
      <c r="S16" s="16">
        <v>0.82052535423708406</v>
      </c>
      <c r="T16" s="9">
        <v>1.8203643759999999E-2</v>
      </c>
      <c r="U16" s="9">
        <v>0</v>
      </c>
      <c r="V16" s="6">
        <v>4.2343902675000001E-4</v>
      </c>
      <c r="W16" s="6">
        <v>0</v>
      </c>
      <c r="X16" s="1"/>
      <c r="Y16" s="6">
        <v>-9.7513597513000011E-2</v>
      </c>
      <c r="Z16" s="6">
        <v>-3.2083333333000001E-2</v>
      </c>
      <c r="AA16" s="6">
        <v>-0.13468497707999999</v>
      </c>
    </row>
    <row r="17" spans="2:27" ht="16.2" customHeight="1" x14ac:dyDescent="0.3">
      <c r="B17" s="127" t="s">
        <v>32</v>
      </c>
      <c r="C17" s="66" t="s">
        <v>95</v>
      </c>
      <c r="D17" s="66" t="s">
        <v>149</v>
      </c>
      <c r="E17" s="66" t="s">
        <v>168</v>
      </c>
      <c r="F17" s="66" t="s">
        <v>169</v>
      </c>
      <c r="G17" s="70">
        <v>9.4999999999999998E-3</v>
      </c>
      <c r="H17" s="7" t="s">
        <v>309</v>
      </c>
      <c r="J17" s="7">
        <v>93.24</v>
      </c>
      <c r="K17" s="13">
        <v>109.3227813</v>
      </c>
      <c r="L17" s="15">
        <v>1398357.203</v>
      </c>
      <c r="M17" s="15">
        <v>1639557.0430000001</v>
      </c>
      <c r="N17" s="13">
        <v>2405.9349882000001</v>
      </c>
      <c r="O17" s="15">
        <v>14997.396000000001</v>
      </c>
      <c r="P17" s="15">
        <v>1</v>
      </c>
      <c r="Q17" s="8">
        <v>9.0100000000000006E-3</v>
      </c>
      <c r="S17" s="17">
        <v>0.85288719232392962</v>
      </c>
      <c r="T17" s="10">
        <v>9.24</v>
      </c>
      <c r="U17" s="10">
        <v>0.82</v>
      </c>
      <c r="V17" s="8">
        <v>0.11291702309</v>
      </c>
      <c r="W17" s="8">
        <v>0.10553410553410554</v>
      </c>
      <c r="Y17" s="8">
        <v>3.4438226430000001E-3</v>
      </c>
      <c r="Z17" s="8">
        <v>-8.0496268037999995E-3</v>
      </c>
      <c r="AA17" s="8">
        <v>0.25677178774000003</v>
      </c>
    </row>
    <row r="18" spans="2:27" s="7" customFormat="1" ht="16.2" customHeight="1" x14ac:dyDescent="0.3">
      <c r="B18" s="5" t="s">
        <v>27</v>
      </c>
      <c r="C18" s="65" t="s">
        <v>90</v>
      </c>
      <c r="D18" s="65" t="s">
        <v>149</v>
      </c>
      <c r="E18" s="65" t="s">
        <v>170</v>
      </c>
      <c r="F18" s="65" t="s">
        <v>171</v>
      </c>
      <c r="G18" s="68">
        <v>0.01</v>
      </c>
      <c r="H18" s="1" t="s">
        <v>304</v>
      </c>
      <c r="I18" s="1"/>
      <c r="J18" s="1">
        <v>113.67</v>
      </c>
      <c r="K18" s="12">
        <v>115.05410728</v>
      </c>
      <c r="L18" s="14">
        <v>2048481.5120000001</v>
      </c>
      <c r="M18" s="14">
        <v>2073424.9288000001</v>
      </c>
      <c r="N18" s="12">
        <v>5294.6538977</v>
      </c>
      <c r="O18" s="14">
        <v>18021.303</v>
      </c>
      <c r="P18" s="14">
        <v>1</v>
      </c>
      <c r="Q18" s="6">
        <v>1.32E-2</v>
      </c>
      <c r="R18" s="1"/>
      <c r="S18" s="16">
        <v>0.98796994463977217</v>
      </c>
      <c r="T18" s="9">
        <v>10.88</v>
      </c>
      <c r="U18" s="9">
        <v>1.05</v>
      </c>
      <c r="V18" s="6">
        <v>9.8999090082000002E-2</v>
      </c>
      <c r="W18" s="6">
        <v>0.11084718923198734</v>
      </c>
      <c r="X18" s="1"/>
      <c r="Y18" s="6">
        <v>6.1619718326000003E-4</v>
      </c>
      <c r="Z18" s="6">
        <v>1.9221207715999999E-2</v>
      </c>
      <c r="AA18" s="6">
        <v>0.13592744362</v>
      </c>
    </row>
    <row r="19" spans="2:27" ht="16.2" customHeight="1" x14ac:dyDescent="0.3">
      <c r="B19" s="127" t="s">
        <v>17</v>
      </c>
      <c r="C19" s="66" t="s">
        <v>82</v>
      </c>
      <c r="D19" s="66" t="s">
        <v>149</v>
      </c>
      <c r="E19" s="66" t="s">
        <v>159</v>
      </c>
      <c r="F19" s="66" t="s">
        <v>160</v>
      </c>
      <c r="G19" s="70">
        <v>8.5000000000000006E-3</v>
      </c>
      <c r="H19" s="7" t="s">
        <v>300</v>
      </c>
      <c r="J19" s="7">
        <v>91.43</v>
      </c>
      <c r="K19" s="13">
        <v>105.02913678</v>
      </c>
      <c r="L19" s="15">
        <v>4698596.6503999997</v>
      </c>
      <c r="M19" s="15">
        <v>5397457.6210000003</v>
      </c>
      <c r="N19" s="13">
        <v>8527.1031468000001</v>
      </c>
      <c r="O19" s="15">
        <v>51390.097893999999</v>
      </c>
      <c r="P19" s="15">
        <v>1</v>
      </c>
      <c r="Q19" s="8">
        <v>3.0019999999999998E-2</v>
      </c>
      <c r="S19" s="17">
        <v>0.87052034133646627</v>
      </c>
      <c r="T19" s="10">
        <v>9.84</v>
      </c>
      <c r="U19" s="10">
        <v>0.82</v>
      </c>
      <c r="V19" s="8">
        <v>0.10028536485</v>
      </c>
      <c r="W19" s="8">
        <v>0.10762331838565022</v>
      </c>
      <c r="Y19" s="8">
        <v>-1.6564483166E-2</v>
      </c>
      <c r="Z19" s="8">
        <v>-8.5024408358999992E-2</v>
      </c>
      <c r="AA19" s="8">
        <v>2.7789912701000001E-2</v>
      </c>
    </row>
    <row r="20" spans="2:27" s="7" customFormat="1" ht="16.2" customHeight="1" x14ac:dyDescent="0.3">
      <c r="B20" s="5" t="s">
        <v>229</v>
      </c>
      <c r="C20" s="65" t="s">
        <v>293</v>
      </c>
      <c r="D20" s="65" t="s">
        <v>149</v>
      </c>
      <c r="E20" s="65" t="s">
        <v>306</v>
      </c>
      <c r="F20" s="65" t="s">
        <v>164</v>
      </c>
      <c r="G20" s="68">
        <v>8.0000000000000002E-3</v>
      </c>
      <c r="H20" s="1" t="s">
        <v>207</v>
      </c>
      <c r="I20" s="1"/>
      <c r="J20" s="1">
        <v>9.4499999999999993</v>
      </c>
      <c r="K20" s="12">
        <v>11.808861429</v>
      </c>
      <c r="L20" s="14">
        <v>401625</v>
      </c>
      <c r="M20" s="14">
        <v>501876.61077000003</v>
      </c>
      <c r="N20" s="12">
        <v>54.565998182000001</v>
      </c>
      <c r="O20" s="14" t="e">
        <v>#N/A</v>
      </c>
      <c r="P20" s="14">
        <v>0</v>
      </c>
      <c r="Q20" s="6" t="s">
        <v>207</v>
      </c>
      <c r="R20" s="1"/>
      <c r="S20" s="16">
        <v>0.80024649766766254</v>
      </c>
      <c r="T20" s="9">
        <v>0.94499999999999995</v>
      </c>
      <c r="U20" s="9">
        <v>0.11</v>
      </c>
      <c r="V20" s="6">
        <v>0.11609336609</v>
      </c>
      <c r="W20" s="6">
        <v>0.13968253968253969</v>
      </c>
      <c r="X20" s="1"/>
      <c r="Y20" s="6">
        <v>4.7671840352999997E-2</v>
      </c>
      <c r="Z20" s="6">
        <v>8.9994601021000001E-2</v>
      </c>
      <c r="AA20" s="6">
        <v>0.28951121297999999</v>
      </c>
    </row>
    <row r="21" spans="2:27" ht="16.2" customHeight="1" x14ac:dyDescent="0.3">
      <c r="B21" s="127" t="s">
        <v>233</v>
      </c>
      <c r="C21" s="66" t="s">
        <v>311</v>
      </c>
      <c r="D21" s="66" t="s">
        <v>149</v>
      </c>
      <c r="E21" s="66" t="s">
        <v>187</v>
      </c>
      <c r="F21" s="66" t="s">
        <v>313</v>
      </c>
      <c r="G21" s="70">
        <v>9.4999999999999998E-3</v>
      </c>
      <c r="H21" s="7" t="s">
        <v>312</v>
      </c>
      <c r="J21" s="7">
        <v>102.62</v>
      </c>
      <c r="K21" s="13">
        <v>126.70900896000001</v>
      </c>
      <c r="L21" s="15">
        <v>288382.00566000002</v>
      </c>
      <c r="M21" s="15">
        <v>356076.77002</v>
      </c>
      <c r="N21" s="13">
        <v>90.663480454999998</v>
      </c>
      <c r="O21" s="15" t="e">
        <v>#N/A</v>
      </c>
      <c r="P21" s="15">
        <v>0</v>
      </c>
      <c r="Q21" s="8" t="s">
        <v>207</v>
      </c>
      <c r="S21" s="17">
        <v>0.80988716463243338</v>
      </c>
      <c r="T21" s="10">
        <v>11.83</v>
      </c>
      <c r="U21" s="10">
        <v>1</v>
      </c>
      <c r="V21" s="8">
        <v>0.11413410516000001</v>
      </c>
      <c r="W21" s="8">
        <v>0.11693626973299551</v>
      </c>
      <c r="Y21" s="8">
        <v>-8.2149415284000007E-3</v>
      </c>
      <c r="Z21" s="8">
        <v>-4.8189655216999999E-2</v>
      </c>
      <c r="AA21" s="8">
        <v>0.10439595517000001</v>
      </c>
    </row>
    <row r="22" spans="2:27" s="7" customFormat="1" ht="16.2" customHeight="1" x14ac:dyDescent="0.3">
      <c r="B22" s="5" t="s">
        <v>234</v>
      </c>
      <c r="C22" s="65" t="s">
        <v>290</v>
      </c>
      <c r="D22" s="65" t="s">
        <v>149</v>
      </c>
      <c r="E22" s="65" t="s">
        <v>168</v>
      </c>
      <c r="F22" s="65" t="s">
        <v>179</v>
      </c>
      <c r="G22" s="68">
        <v>1.18E-2</v>
      </c>
      <c r="H22" s="1" t="s">
        <v>305</v>
      </c>
      <c r="I22" s="1"/>
      <c r="J22" s="1">
        <v>71.099999999999994</v>
      </c>
      <c r="K22" s="12">
        <v>95.139842243999993</v>
      </c>
      <c r="L22" s="14">
        <v>475448.18849999999</v>
      </c>
      <c r="M22" s="14">
        <v>636203.45498000004</v>
      </c>
      <c r="N22" s="12">
        <v>484.14475635999997</v>
      </c>
      <c r="O22" s="14">
        <v>6687.0349999999999</v>
      </c>
      <c r="P22" s="14">
        <v>1</v>
      </c>
      <c r="Q22" s="6">
        <v>3.15E-3</v>
      </c>
      <c r="R22" s="1"/>
      <c r="S22" s="16">
        <v>0.7473209784987207</v>
      </c>
      <c r="T22" s="9">
        <v>8.5500000000000007</v>
      </c>
      <c r="U22" s="9">
        <v>0.6</v>
      </c>
      <c r="V22" s="6">
        <v>0.10288808663999999</v>
      </c>
      <c r="W22" s="6">
        <v>0.10126582278481013</v>
      </c>
      <c r="X22" s="1"/>
      <c r="Y22" s="6">
        <v>-3.4492123846999997E-2</v>
      </c>
      <c r="Z22" s="6">
        <v>-0.18741489052999999</v>
      </c>
      <c r="AA22" s="6">
        <v>-5.4404488916999998E-2</v>
      </c>
    </row>
    <row r="23" spans="2:27" ht="16.2" customHeight="1" x14ac:dyDescent="0.3">
      <c r="B23" s="127" t="s">
        <v>340</v>
      </c>
      <c r="C23" s="66" t="s">
        <v>464</v>
      </c>
      <c r="D23" s="66" t="s">
        <v>149</v>
      </c>
      <c r="E23" s="66" t="s">
        <v>159</v>
      </c>
      <c r="F23" s="66" t="s">
        <v>465</v>
      </c>
      <c r="G23" s="70">
        <v>9.4999999999999998E-3</v>
      </c>
      <c r="H23" s="7" t="s">
        <v>300</v>
      </c>
      <c r="J23" s="7">
        <v>31.89</v>
      </c>
      <c r="K23" s="13">
        <v>46.320492383000001</v>
      </c>
      <c r="L23" s="15">
        <v>148129.04999999999</v>
      </c>
      <c r="M23" s="15">
        <v>215158.68711999999</v>
      </c>
      <c r="N23" s="13">
        <v>156.57827499999999</v>
      </c>
      <c r="O23" s="15">
        <v>4645</v>
      </c>
      <c r="P23" s="15">
        <v>0</v>
      </c>
      <c r="Q23" s="8" t="s">
        <v>207</v>
      </c>
      <c r="S23" s="17">
        <v>0.68846418419558708</v>
      </c>
      <c r="T23" s="10">
        <v>4.6258999999999997</v>
      </c>
      <c r="U23" s="10">
        <v>0.39</v>
      </c>
      <c r="V23" s="8">
        <v>0.13706370370000001</v>
      </c>
      <c r="W23" s="8">
        <v>0.14675446848541862</v>
      </c>
      <c r="Y23" s="8">
        <v>9.3709973861999998E-3</v>
      </c>
      <c r="Z23" s="8">
        <v>-3.4424676596E-4</v>
      </c>
      <c r="AA23" s="8">
        <v>8.591576638899999E-2</v>
      </c>
    </row>
    <row r="24" spans="2:27" s="7" customFormat="1" ht="16.2" customHeight="1" x14ac:dyDescent="0.3">
      <c r="B24" s="5" t="s">
        <v>231</v>
      </c>
      <c r="C24" s="65" t="s">
        <v>475</v>
      </c>
      <c r="D24" s="65" t="s">
        <v>149</v>
      </c>
      <c r="E24" s="65" t="s">
        <v>168</v>
      </c>
      <c r="F24" s="65" t="s">
        <v>173</v>
      </c>
      <c r="G24" s="68">
        <v>8.5000000000000006E-3</v>
      </c>
      <c r="H24" s="1" t="s">
        <v>300</v>
      </c>
      <c r="I24" s="1"/>
      <c r="J24" s="1">
        <v>91.04</v>
      </c>
      <c r="K24" s="12">
        <v>110.19566433</v>
      </c>
      <c r="L24" s="14">
        <v>1152572.4997</v>
      </c>
      <c r="M24" s="14">
        <v>1395084.4935999999</v>
      </c>
      <c r="N24" s="12">
        <v>1408.5892808999999</v>
      </c>
      <c r="O24" s="14">
        <v>12660.066999999999</v>
      </c>
      <c r="P24" s="14">
        <v>1</v>
      </c>
      <c r="Q24" s="6">
        <v>7.4799999999999997E-3</v>
      </c>
      <c r="R24" s="1"/>
      <c r="S24" s="16">
        <v>0.82616680568633771</v>
      </c>
      <c r="T24" s="9">
        <v>8.52</v>
      </c>
      <c r="U24" s="9">
        <v>0.74</v>
      </c>
      <c r="V24" s="6">
        <v>0.10577281191000001</v>
      </c>
      <c r="W24" s="6">
        <v>9.7539543057996461E-2</v>
      </c>
      <c r="X24" s="1"/>
      <c r="Y24" s="6">
        <v>4.3318817328000005E-2</v>
      </c>
      <c r="Z24" s="6">
        <v>4.3405373996999994E-2</v>
      </c>
      <c r="AA24" s="6">
        <v>0.2443408343</v>
      </c>
    </row>
    <row r="25" spans="2:27" ht="16.2" customHeight="1" x14ac:dyDescent="0.3">
      <c r="B25" s="127" t="s">
        <v>389</v>
      </c>
      <c r="C25" s="66" t="s">
        <v>509</v>
      </c>
      <c r="D25" s="66" t="s">
        <v>149</v>
      </c>
      <c r="E25" s="66" t="s">
        <v>161</v>
      </c>
      <c r="F25" s="66" t="s">
        <v>347</v>
      </c>
      <c r="G25" s="70">
        <v>0.01</v>
      </c>
      <c r="H25" s="7" t="s">
        <v>510</v>
      </c>
      <c r="J25" s="7">
        <v>92.25</v>
      </c>
      <c r="K25" s="13">
        <v>102.12735411</v>
      </c>
      <c r="L25" s="15">
        <v>390682.62449999998</v>
      </c>
      <c r="M25" s="15">
        <v>432513.63403000002</v>
      </c>
      <c r="N25" s="13">
        <v>683.19050182000001</v>
      </c>
      <c r="O25" s="15">
        <v>4235.0420000000004</v>
      </c>
      <c r="P25" s="15">
        <v>1</v>
      </c>
      <c r="Q25" s="8">
        <v>2.5400000000000002E-3</v>
      </c>
      <c r="S25" s="17">
        <v>0.90328395172794518</v>
      </c>
      <c r="T25" s="10">
        <v>14.05</v>
      </c>
      <c r="U25" s="10">
        <v>1.7</v>
      </c>
      <c r="V25" s="8">
        <v>0.15902659875</v>
      </c>
      <c r="W25" s="8">
        <v>0.22113821138211381</v>
      </c>
      <c r="Y25" s="8">
        <v>-5.3966240820999996E-3</v>
      </c>
      <c r="Z25" s="8">
        <v>0.1520391743</v>
      </c>
      <c r="AA25" s="8">
        <v>0.21558594941999998</v>
      </c>
    </row>
    <row r="26" spans="2:27" s="7" customFormat="1" ht="16.2" customHeight="1" x14ac:dyDescent="0.3">
      <c r="B26" s="5" t="s">
        <v>56</v>
      </c>
      <c r="C26" s="65" t="s">
        <v>119</v>
      </c>
      <c r="D26" s="65" t="s">
        <v>156</v>
      </c>
      <c r="E26" s="65" t="s">
        <v>161</v>
      </c>
      <c r="F26" s="65" t="s">
        <v>207</v>
      </c>
      <c r="G26" s="68">
        <v>3.0000000000000001E-3</v>
      </c>
      <c r="H26" s="1" t="s">
        <v>207</v>
      </c>
      <c r="I26" s="1"/>
      <c r="J26" s="1">
        <v>122</v>
      </c>
      <c r="K26" s="12">
        <v>125.17551616</v>
      </c>
      <c r="L26" s="14">
        <v>423829.22</v>
      </c>
      <c r="M26" s="14">
        <v>434860.99489999999</v>
      </c>
      <c r="N26" s="12">
        <v>134.42329681999999</v>
      </c>
      <c r="O26" s="14">
        <v>3474.01</v>
      </c>
      <c r="P26" s="14">
        <v>0</v>
      </c>
      <c r="Q26" s="6" t="s">
        <v>207</v>
      </c>
      <c r="R26" s="1"/>
      <c r="S26" s="16">
        <v>0.97463149138573524</v>
      </c>
      <c r="T26" s="9">
        <v>11.021915065</v>
      </c>
      <c r="U26" s="9">
        <v>0.93</v>
      </c>
      <c r="V26" s="6">
        <v>8.7475516388999988E-2</v>
      </c>
      <c r="W26" s="6">
        <v>9.1475409836065572E-2</v>
      </c>
      <c r="X26" s="1"/>
      <c r="Y26" s="6">
        <v>2.4928651474000001E-3</v>
      </c>
      <c r="Z26" s="6">
        <v>1.9952610661E-2</v>
      </c>
      <c r="AA26" s="6">
        <v>5.7520042019000003E-2</v>
      </c>
    </row>
    <row r="27" spans="2:27" s="7" customFormat="1" ht="16.2" customHeight="1" x14ac:dyDescent="0.3">
      <c r="B27" s="127" t="s">
        <v>221</v>
      </c>
      <c r="C27" s="66" t="s">
        <v>288</v>
      </c>
      <c r="D27" s="66" t="s">
        <v>153</v>
      </c>
      <c r="E27" s="66" t="s">
        <v>318</v>
      </c>
      <c r="F27" s="66" t="s">
        <v>319</v>
      </c>
      <c r="G27" s="70">
        <v>9.1999999999999998E-3</v>
      </c>
      <c r="H27" s="7" t="s">
        <v>317</v>
      </c>
      <c r="I27" s="1"/>
      <c r="J27" s="7">
        <v>78.099999999999994</v>
      </c>
      <c r="K27" s="13">
        <v>89.309773694</v>
      </c>
      <c r="L27" s="15">
        <v>547837.52650000004</v>
      </c>
      <c r="M27" s="15">
        <v>626469.21270999999</v>
      </c>
      <c r="N27" s="13">
        <v>1006.1449695</v>
      </c>
      <c r="O27" s="15">
        <v>7014.5649999999996</v>
      </c>
      <c r="P27" s="15">
        <v>1</v>
      </c>
      <c r="Q27" s="8">
        <v>3.5599999999999998E-3</v>
      </c>
      <c r="R27" s="1"/>
      <c r="S27" s="17">
        <v>0.87448435674680136</v>
      </c>
      <c r="T27" s="10">
        <v>9.5500000000000007</v>
      </c>
      <c r="U27" s="10">
        <v>0.8</v>
      </c>
      <c r="V27" s="8">
        <v>0.119375</v>
      </c>
      <c r="W27" s="8">
        <v>0.12291933418693984</v>
      </c>
      <c r="X27" s="1"/>
      <c r="Y27" s="8">
        <v>-2.0443998495000001E-2</v>
      </c>
      <c r="Z27" s="8">
        <v>-4.1184070481999999E-2</v>
      </c>
      <c r="AA27" s="8">
        <v>9.6706415596000003E-2</v>
      </c>
    </row>
    <row r="28" spans="2:27" s="7" customFormat="1" ht="16.2" customHeight="1" x14ac:dyDescent="0.3">
      <c r="B28" s="5" t="s">
        <v>55</v>
      </c>
      <c r="C28" s="65" t="s">
        <v>117</v>
      </c>
      <c r="D28" s="65" t="s">
        <v>153</v>
      </c>
      <c r="E28" s="65" t="s">
        <v>192</v>
      </c>
      <c r="F28" s="65" t="s">
        <v>192</v>
      </c>
      <c r="G28" s="68">
        <v>5.0000000000000001E-3</v>
      </c>
      <c r="H28" s="1" t="s">
        <v>320</v>
      </c>
      <c r="I28" s="1"/>
      <c r="J28" s="1">
        <v>88.77</v>
      </c>
      <c r="K28" s="12">
        <v>99.282319180000002</v>
      </c>
      <c r="L28" s="14">
        <v>330139.00326000003</v>
      </c>
      <c r="M28" s="14">
        <v>369234.71776000003</v>
      </c>
      <c r="N28" s="12">
        <v>413.200895</v>
      </c>
      <c r="O28" s="14">
        <v>3719.038</v>
      </c>
      <c r="P28" s="14">
        <v>1</v>
      </c>
      <c r="Q28" s="6">
        <v>2.16E-3</v>
      </c>
      <c r="R28" s="1"/>
      <c r="S28" s="16">
        <v>0.89411690553943401</v>
      </c>
      <c r="T28" s="9">
        <v>10.37</v>
      </c>
      <c r="U28" s="9">
        <v>0.97</v>
      </c>
      <c r="V28" s="6">
        <v>0.12345238095</v>
      </c>
      <c r="W28" s="6">
        <v>0.13112538019601219</v>
      </c>
      <c r="X28" s="1"/>
      <c r="Y28" s="6">
        <v>8.2916855990000007E-3</v>
      </c>
      <c r="Z28" s="6">
        <v>6.7993222002999995E-2</v>
      </c>
      <c r="AA28" s="6">
        <v>0.18679642604000002</v>
      </c>
    </row>
    <row r="29" spans="2:27" ht="16.2" customHeight="1" x14ac:dyDescent="0.3">
      <c r="B29" s="127" t="s">
        <v>22</v>
      </c>
      <c r="C29" s="66" t="s">
        <v>87</v>
      </c>
      <c r="D29" s="66" t="s">
        <v>153</v>
      </c>
      <c r="E29" s="66" t="s">
        <v>164</v>
      </c>
      <c r="F29" s="66" t="s">
        <v>167</v>
      </c>
      <c r="G29" s="70">
        <v>6.0000000000000001E-3</v>
      </c>
      <c r="H29" s="7" t="s">
        <v>303</v>
      </c>
      <c r="J29" s="7">
        <v>6.35</v>
      </c>
      <c r="K29" s="13">
        <v>7.6603573466999997</v>
      </c>
      <c r="L29" s="15">
        <v>1390249.95</v>
      </c>
      <c r="M29" s="15">
        <v>1677135.6564</v>
      </c>
      <c r="N29" s="13">
        <v>2137.3082663999999</v>
      </c>
      <c r="O29" s="15">
        <v>218937</v>
      </c>
      <c r="P29" s="15">
        <v>1</v>
      </c>
      <c r="Q29" s="8">
        <v>9.300000000000001E-3</v>
      </c>
      <c r="S29" s="17">
        <v>0.82894305221094056</v>
      </c>
      <c r="T29" s="10">
        <v>0.69599999999999995</v>
      </c>
      <c r="U29" s="10">
        <v>0.06</v>
      </c>
      <c r="V29" s="8">
        <v>0.12167832167000001</v>
      </c>
      <c r="W29" s="8">
        <v>0.11338582677165354</v>
      </c>
      <c r="Y29" s="8">
        <v>-2.1571648690999999E-2</v>
      </c>
      <c r="Z29" s="8">
        <v>1.8334219432000001E-2</v>
      </c>
      <c r="AA29" s="8">
        <v>0.23599286679999998</v>
      </c>
    </row>
    <row r="30" spans="2:27" s="7" customFormat="1" ht="16.2" customHeight="1" x14ac:dyDescent="0.3">
      <c r="B30" s="5" t="s">
        <v>64</v>
      </c>
      <c r="C30" s="65" t="s">
        <v>128</v>
      </c>
      <c r="D30" s="65" t="s">
        <v>153</v>
      </c>
      <c r="E30" s="65" t="s">
        <v>184</v>
      </c>
      <c r="F30" s="65" t="s">
        <v>160</v>
      </c>
      <c r="G30" s="68">
        <v>0.01</v>
      </c>
      <c r="H30" s="1" t="s">
        <v>352</v>
      </c>
      <c r="I30" s="1"/>
      <c r="J30" s="1">
        <v>6.11</v>
      </c>
      <c r="K30" s="12">
        <v>7.6476933073</v>
      </c>
      <c r="L30" s="14">
        <v>264576.07539999997</v>
      </c>
      <c r="M30" s="14">
        <v>331161.48626999999</v>
      </c>
      <c r="N30" s="12">
        <v>285.81013364</v>
      </c>
      <c r="O30" s="14">
        <v>43302.14</v>
      </c>
      <c r="P30" s="14">
        <v>1</v>
      </c>
      <c r="Q30" s="6">
        <v>1.7299999999999998E-3</v>
      </c>
      <c r="R30" s="1"/>
      <c r="S30" s="16">
        <v>0.79893371170726524</v>
      </c>
      <c r="T30" s="9">
        <v>0.82</v>
      </c>
      <c r="U30" s="9">
        <v>7.0000000000000007E-2</v>
      </c>
      <c r="V30" s="6">
        <v>0.13643926787999999</v>
      </c>
      <c r="W30" s="6">
        <v>0.13747954173486088</v>
      </c>
      <c r="X30" s="1"/>
      <c r="Y30" s="6">
        <v>-3.0158730158999999E-2</v>
      </c>
      <c r="Z30" s="6">
        <v>-3.6885322152000003E-4</v>
      </c>
      <c r="AA30" s="6">
        <v>0.15452505929000002</v>
      </c>
    </row>
    <row r="31" spans="2:27" ht="16.2" customHeight="1" x14ac:dyDescent="0.3">
      <c r="B31" s="127" t="s">
        <v>641</v>
      </c>
      <c r="C31" s="66" t="s">
        <v>294</v>
      </c>
      <c r="D31" s="66" t="s">
        <v>153</v>
      </c>
      <c r="E31" s="66" t="s">
        <v>168</v>
      </c>
      <c r="F31" s="66" t="s">
        <v>175</v>
      </c>
      <c r="G31" s="70">
        <v>8.0000000000000002E-3</v>
      </c>
      <c r="H31" s="7" t="s">
        <v>352</v>
      </c>
      <c r="J31" s="7">
        <v>10.26</v>
      </c>
      <c r="K31" s="13">
        <v>12.492078243</v>
      </c>
      <c r="L31" s="15">
        <v>192334.72949999999</v>
      </c>
      <c r="M31" s="15">
        <v>234177.43565999999</v>
      </c>
      <c r="N31" s="13">
        <v>244.14757908999999</v>
      </c>
      <c r="O31" s="15">
        <v>18746.075000000001</v>
      </c>
      <c r="P31" s="15">
        <v>1</v>
      </c>
      <c r="Q31" s="8">
        <v>1.25E-3</v>
      </c>
      <c r="S31" s="17">
        <v>0.82132050411621804</v>
      </c>
      <c r="T31" s="10">
        <v>1.36</v>
      </c>
      <c r="U31" s="10">
        <v>0.108</v>
      </c>
      <c r="V31" s="8">
        <v>0.13127413127000001</v>
      </c>
      <c r="W31" s="8">
        <v>0.12631578947368421</v>
      </c>
      <c r="Y31" s="8">
        <v>-1.2702078523E-2</v>
      </c>
      <c r="Z31" s="8">
        <v>2.5607237283000003E-2</v>
      </c>
      <c r="AA31" s="8">
        <v>0.12829120294000002</v>
      </c>
    </row>
    <row r="32" spans="2:27" s="7" customFormat="1" ht="16.2" customHeight="1" x14ac:dyDescent="0.3">
      <c r="B32" s="5" t="s">
        <v>639</v>
      </c>
      <c r="C32" s="65"/>
      <c r="D32" s="65" t="s">
        <v>153</v>
      </c>
      <c r="E32" s="65" t="s">
        <v>168</v>
      </c>
      <c r="F32" s="65" t="s">
        <v>177</v>
      </c>
      <c r="G32" s="68">
        <v>0.01</v>
      </c>
      <c r="H32" s="1" t="s">
        <v>352</v>
      </c>
      <c r="I32" s="1"/>
      <c r="J32" s="1">
        <v>54.9</v>
      </c>
      <c r="K32" s="12">
        <v>72.506116289999994</v>
      </c>
      <c r="L32" s="14">
        <v>1010125.8522</v>
      </c>
      <c r="M32" s="14">
        <v>1334067.4409</v>
      </c>
      <c r="N32" s="12">
        <v>1941.1671868000001</v>
      </c>
      <c r="O32" s="14">
        <v>18399.378000000001</v>
      </c>
      <c r="P32" s="14">
        <v>1</v>
      </c>
      <c r="Q32" s="6">
        <v>6.5599999999999999E-3</v>
      </c>
      <c r="R32" s="1"/>
      <c r="S32" s="16">
        <v>0.75717750183196308</v>
      </c>
      <c r="T32" s="9">
        <v>7.7</v>
      </c>
      <c r="U32" s="9">
        <v>0.55000000000000004</v>
      </c>
      <c r="V32" s="6">
        <v>0.12251392203</v>
      </c>
      <c r="W32" s="6">
        <v>0.12021857923497269</v>
      </c>
      <c r="X32" s="1"/>
      <c r="Y32" s="6">
        <v>-2.3935721002000001E-2</v>
      </c>
      <c r="Z32" s="6">
        <v>-8.7702628400999988E-2</v>
      </c>
      <c r="AA32" s="6">
        <v>-9.6451266136000011E-3</v>
      </c>
    </row>
    <row r="33" spans="2:27" ht="16.2" customHeight="1" x14ac:dyDescent="0.3">
      <c r="B33" s="127" t="s">
        <v>392</v>
      </c>
      <c r="C33" s="66" t="s">
        <v>489</v>
      </c>
      <c r="D33" s="66" t="s">
        <v>153</v>
      </c>
      <c r="E33" s="66" t="s">
        <v>490</v>
      </c>
      <c r="F33" s="66" t="s">
        <v>488</v>
      </c>
      <c r="G33" s="70">
        <v>0.01</v>
      </c>
      <c r="H33" s="7" t="s">
        <v>491</v>
      </c>
      <c r="J33" s="7">
        <v>7.19</v>
      </c>
      <c r="K33" s="13">
        <v>9.1340009444000003</v>
      </c>
      <c r="L33" s="15">
        <v>557392.45510000002</v>
      </c>
      <c r="M33" s="15">
        <v>708097.80406999995</v>
      </c>
      <c r="N33" s="13">
        <v>1306.0697923</v>
      </c>
      <c r="O33" s="15">
        <v>77523.289999999994</v>
      </c>
      <c r="P33" s="15">
        <v>1</v>
      </c>
      <c r="Q33" s="8">
        <v>3.6099999999999999E-3</v>
      </c>
      <c r="S33" s="17">
        <v>0.78716873840571966</v>
      </c>
      <c r="T33" s="10">
        <v>0.98599999999999999</v>
      </c>
      <c r="U33" s="10">
        <v>0.08</v>
      </c>
      <c r="V33" s="8">
        <v>0.13025099074999999</v>
      </c>
      <c r="W33" s="8">
        <v>0.13351877607788595</v>
      </c>
      <c r="Y33" s="8">
        <v>-1.5068493149999999E-2</v>
      </c>
      <c r="Z33" s="8">
        <v>-5.4910670369000001E-3</v>
      </c>
      <c r="AA33" s="8">
        <v>8.1245235299999996E-2</v>
      </c>
    </row>
    <row r="34" spans="2:27" s="7" customFormat="1" ht="16.2" customHeight="1" x14ac:dyDescent="0.3">
      <c r="B34" s="5" t="s">
        <v>383</v>
      </c>
      <c r="C34" s="65" t="s">
        <v>517</v>
      </c>
      <c r="D34" s="65" t="s">
        <v>153</v>
      </c>
      <c r="E34" s="65" t="s">
        <v>161</v>
      </c>
      <c r="F34" s="65" t="s">
        <v>494</v>
      </c>
      <c r="G34" s="68">
        <v>7.7999999999999996E-3</v>
      </c>
      <c r="H34" s="1" t="s">
        <v>518</v>
      </c>
      <c r="I34" s="1"/>
      <c r="J34" s="1">
        <v>73</v>
      </c>
      <c r="K34" s="12">
        <v>85.317345306999997</v>
      </c>
      <c r="L34" s="14">
        <v>293506.35499999998</v>
      </c>
      <c r="M34" s="14">
        <v>343029.90464999998</v>
      </c>
      <c r="N34" s="12">
        <v>365.94935544999998</v>
      </c>
      <c r="O34" s="14">
        <v>4020.6350000000002</v>
      </c>
      <c r="P34" s="14">
        <v>1</v>
      </c>
      <c r="Q34" s="6">
        <v>1.91E-3</v>
      </c>
      <c r="R34" s="1"/>
      <c r="S34" s="16">
        <v>0.85562906039002828</v>
      </c>
      <c r="T34" s="9">
        <v>10.24</v>
      </c>
      <c r="U34" s="9">
        <v>1.1000000000000001</v>
      </c>
      <c r="V34" s="6">
        <v>0.14607703280999998</v>
      </c>
      <c r="W34" s="6">
        <v>0.18082191780821918</v>
      </c>
      <c r="X34" s="1"/>
      <c r="Y34" s="6">
        <v>2.0665149064E-2</v>
      </c>
      <c r="Z34" s="6">
        <v>3.1873856074999998E-2</v>
      </c>
      <c r="AA34" s="6">
        <v>0.19713909556000001</v>
      </c>
    </row>
    <row r="35" spans="2:27" ht="16.2" customHeight="1" x14ac:dyDescent="0.3">
      <c r="B35" s="127" t="s">
        <v>335</v>
      </c>
      <c r="C35" s="66" t="s">
        <v>527</v>
      </c>
      <c r="D35" s="66" t="s">
        <v>153</v>
      </c>
      <c r="E35" s="66" t="s">
        <v>168</v>
      </c>
      <c r="F35" s="66" t="s">
        <v>528</v>
      </c>
      <c r="G35" s="70">
        <v>6.0000000000000001E-3</v>
      </c>
      <c r="H35" s="7" t="s">
        <v>207</v>
      </c>
      <c r="J35" s="7">
        <v>6.39</v>
      </c>
      <c r="K35" s="13">
        <v>8.0749854562000003</v>
      </c>
      <c r="L35" s="15">
        <v>282412.75949999999</v>
      </c>
      <c r="M35" s="15">
        <v>356882.46097000001</v>
      </c>
      <c r="N35" s="13">
        <v>427.21246954999998</v>
      </c>
      <c r="O35" s="15">
        <v>44196.05</v>
      </c>
      <c r="P35" s="15">
        <v>1</v>
      </c>
      <c r="Q35" s="8">
        <v>1.83E-3</v>
      </c>
      <c r="S35" s="17">
        <v>0.79133269461107658</v>
      </c>
      <c r="T35" s="10">
        <v>0.84</v>
      </c>
      <c r="U35" s="10">
        <v>7.0000000000000007E-2</v>
      </c>
      <c r="V35" s="8">
        <v>0.12191582002000001</v>
      </c>
      <c r="W35" s="8">
        <v>0.13145539906103287</v>
      </c>
      <c r="Y35" s="8">
        <v>4.6316627157999999E-3</v>
      </c>
      <c r="Z35" s="8">
        <v>-1.5836028382E-2</v>
      </c>
      <c r="AA35" s="8">
        <v>4.8459943257000003E-2</v>
      </c>
    </row>
    <row r="36" spans="2:27" s="7" customFormat="1" ht="16.2" customHeight="1" x14ac:dyDescent="0.3">
      <c r="B36" s="5" t="s">
        <v>14</v>
      </c>
      <c r="C36" s="65" t="s">
        <v>80</v>
      </c>
      <c r="D36" s="65" t="s">
        <v>155</v>
      </c>
      <c r="E36" s="65" t="s">
        <v>157</v>
      </c>
      <c r="F36" s="65" t="s">
        <v>158</v>
      </c>
      <c r="G36" s="68">
        <v>1.2500000000000001E-2</v>
      </c>
      <c r="H36" s="1" t="s">
        <v>207</v>
      </c>
      <c r="I36" s="1"/>
      <c r="J36" s="1">
        <v>155.18</v>
      </c>
      <c r="K36" s="12">
        <v>163.51444278</v>
      </c>
      <c r="L36" s="14">
        <v>4376704.0135000004</v>
      </c>
      <c r="M36" s="14">
        <v>4611769.0291999998</v>
      </c>
      <c r="N36" s="12">
        <v>7187.3053491000001</v>
      </c>
      <c r="O36" s="14">
        <v>28204.046999999999</v>
      </c>
      <c r="P36" s="14">
        <v>1</v>
      </c>
      <c r="Q36" s="6">
        <v>2.8199999999999999E-2</v>
      </c>
      <c r="R36" s="1"/>
      <c r="S36" s="16">
        <v>0.94902931729881779</v>
      </c>
      <c r="T36" s="9">
        <v>12.91</v>
      </c>
      <c r="U36" s="9">
        <v>1.38</v>
      </c>
      <c r="V36" s="6">
        <v>8.992755642200001E-2</v>
      </c>
      <c r="W36" s="6">
        <v>0.10671478283283926</v>
      </c>
      <c r="X36" s="1"/>
      <c r="Y36" s="6">
        <v>1.8041068029999999E-2</v>
      </c>
      <c r="Z36" s="6">
        <v>5.9626540075000005E-2</v>
      </c>
      <c r="AA36" s="6">
        <v>0.17492429289</v>
      </c>
    </row>
    <row r="37" spans="2:27" ht="16.2" customHeight="1" x14ac:dyDescent="0.3">
      <c r="B37" s="127" t="s">
        <v>25</v>
      </c>
      <c r="C37" s="66" t="s">
        <v>478</v>
      </c>
      <c r="D37" s="66" t="s">
        <v>155</v>
      </c>
      <c r="E37" s="66" t="s">
        <v>477</v>
      </c>
      <c r="F37" s="66" t="s">
        <v>477</v>
      </c>
      <c r="G37" s="70">
        <v>7.0000000000000001E-3</v>
      </c>
      <c r="H37" s="7" t="s">
        <v>301</v>
      </c>
      <c r="J37" s="7">
        <v>125.6</v>
      </c>
      <c r="K37" s="13">
        <v>128.51885000999999</v>
      </c>
      <c r="L37" s="15">
        <v>2918695.8144</v>
      </c>
      <c r="M37" s="15">
        <v>2986524.1209</v>
      </c>
      <c r="N37" s="13">
        <v>5258.5158823000002</v>
      </c>
      <c r="O37" s="15">
        <v>23238.024000000001</v>
      </c>
      <c r="P37" s="15">
        <v>1</v>
      </c>
      <c r="Q37" s="8">
        <v>2.8340000000000001E-2</v>
      </c>
      <c r="S37" s="17">
        <v>0.97728854553419298</v>
      </c>
      <c r="T37" s="10">
        <v>11.9</v>
      </c>
      <c r="U37" s="10">
        <v>0.95</v>
      </c>
      <c r="V37" s="8">
        <v>9.5751528805999991E-2</v>
      </c>
      <c r="W37" s="8">
        <v>9.0764331210191077E-2</v>
      </c>
      <c r="Y37" s="8">
        <v>-3.7842806802999999E-2</v>
      </c>
      <c r="Z37" s="8">
        <v>5.3473535911999999E-2</v>
      </c>
      <c r="AA37" s="8">
        <v>0.11026055186</v>
      </c>
    </row>
    <row r="38" spans="2:27" s="7" customFormat="1" ht="16.2" customHeight="1" x14ac:dyDescent="0.3">
      <c r="B38" s="5" t="s">
        <v>43</v>
      </c>
      <c r="C38" s="65" t="s">
        <v>104</v>
      </c>
      <c r="D38" s="65" t="s">
        <v>155</v>
      </c>
      <c r="E38" s="65" t="s">
        <v>168</v>
      </c>
      <c r="F38" s="65" t="s">
        <v>179</v>
      </c>
      <c r="G38" s="68">
        <v>1.18E-2</v>
      </c>
      <c r="H38" s="1" t="s">
        <v>344</v>
      </c>
      <c r="I38" s="1"/>
      <c r="J38" s="1">
        <v>45.21</v>
      </c>
      <c r="K38" s="12">
        <v>79.072742633999994</v>
      </c>
      <c r="L38" s="14">
        <v>550621.04147000005</v>
      </c>
      <c r="M38" s="14">
        <v>963041.71424999996</v>
      </c>
      <c r="N38" s="12">
        <v>1232.2891559</v>
      </c>
      <c r="O38" s="14">
        <v>12179.186938000001</v>
      </c>
      <c r="P38" s="14">
        <v>1</v>
      </c>
      <c r="Q38" s="6">
        <v>3.63E-3</v>
      </c>
      <c r="R38" s="1"/>
      <c r="S38" s="16">
        <v>0.57175201585281088</v>
      </c>
      <c r="T38" s="9">
        <v>4.8</v>
      </c>
      <c r="U38" s="9">
        <v>0.4</v>
      </c>
      <c r="V38" s="6">
        <v>9.5712861415999995E-2</v>
      </c>
      <c r="W38" s="6">
        <v>0.10617120106171203</v>
      </c>
      <c r="X38" s="1"/>
      <c r="Y38" s="6">
        <v>-4.2225301217000001E-2</v>
      </c>
      <c r="Z38" s="6">
        <v>-0.14578758455999999</v>
      </c>
      <c r="AA38" s="6">
        <v>-1.062953979E-2</v>
      </c>
    </row>
    <row r="39" spans="2:27" ht="16.2" customHeight="1" x14ac:dyDescent="0.3">
      <c r="B39" s="127" t="s">
        <v>52</v>
      </c>
      <c r="C39" s="66" t="s">
        <v>114</v>
      </c>
      <c r="D39" s="66" t="s">
        <v>155</v>
      </c>
      <c r="E39" s="66" t="s">
        <v>161</v>
      </c>
      <c r="F39" s="66" t="s">
        <v>189</v>
      </c>
      <c r="G39" s="70">
        <v>9.4999999999999998E-3</v>
      </c>
      <c r="H39" s="7" t="s">
        <v>207</v>
      </c>
      <c r="J39" s="7">
        <v>9.99</v>
      </c>
      <c r="K39" s="13">
        <v>10.781264</v>
      </c>
      <c r="L39" s="15">
        <v>1643277.5874999999</v>
      </c>
      <c r="M39" s="15">
        <v>1773434.3840999999</v>
      </c>
      <c r="N39" s="13">
        <v>2763.2761255</v>
      </c>
      <c r="O39" s="15">
        <v>164492.25099999999</v>
      </c>
      <c r="P39" s="15">
        <v>1</v>
      </c>
      <c r="Q39" s="8">
        <v>1.1120000000000001E-2</v>
      </c>
      <c r="S39" s="17">
        <v>0.92660749240534324</v>
      </c>
      <c r="T39" s="10">
        <v>1.00315</v>
      </c>
      <c r="U39" s="10">
        <v>8.3549999999999999E-2</v>
      </c>
      <c r="V39" s="8">
        <v>0.10051603206</v>
      </c>
      <c r="W39" s="8">
        <v>0.10036036036036035</v>
      </c>
      <c r="Y39" s="8">
        <v>1.43390626E-3</v>
      </c>
      <c r="Z39" s="8">
        <v>-1.7610992589E-2</v>
      </c>
      <c r="AA39" s="8">
        <v>0.10308491805999999</v>
      </c>
    </row>
    <row r="40" spans="2:27" s="7" customFormat="1" ht="16.2" customHeight="1" x14ac:dyDescent="0.3">
      <c r="B40" s="5" t="s">
        <v>54</v>
      </c>
      <c r="C40" s="65" t="s">
        <v>116</v>
      </c>
      <c r="D40" s="65" t="s">
        <v>155</v>
      </c>
      <c r="E40" s="65" t="s">
        <v>168</v>
      </c>
      <c r="F40" s="65" t="s">
        <v>191</v>
      </c>
      <c r="G40" s="68">
        <v>0.01</v>
      </c>
      <c r="H40" s="1" t="s">
        <v>350</v>
      </c>
      <c r="I40" s="1"/>
      <c r="J40" s="1">
        <v>91.02</v>
      </c>
      <c r="K40" s="12">
        <v>95.750835498000001</v>
      </c>
      <c r="L40" s="14">
        <v>5682442.4960000003</v>
      </c>
      <c r="M40" s="14">
        <v>5977791.8772</v>
      </c>
      <c r="N40" s="12">
        <v>15896.612424999999</v>
      </c>
      <c r="O40" s="14">
        <v>62430.701999999997</v>
      </c>
      <c r="P40" s="14">
        <v>1</v>
      </c>
      <c r="Q40" s="6">
        <v>3.6970000000000003E-2</v>
      </c>
      <c r="R40" s="1"/>
      <c r="S40" s="16">
        <v>0.95059222748924399</v>
      </c>
      <c r="T40" s="9">
        <v>11.8</v>
      </c>
      <c r="U40" s="9">
        <v>1.5</v>
      </c>
      <c r="V40" s="6">
        <v>0.11801180118</v>
      </c>
      <c r="W40" s="6">
        <v>0.19775873434410021</v>
      </c>
      <c r="X40" s="1"/>
      <c r="Y40" s="6">
        <v>7.9734219270999988E-3</v>
      </c>
      <c r="Z40" s="6">
        <v>3.5668490472999998E-3</v>
      </c>
      <c r="AA40" s="6">
        <v>3.0484305441999999E-2</v>
      </c>
    </row>
    <row r="41" spans="2:27" ht="16.2" customHeight="1" x14ac:dyDescent="0.3">
      <c r="B41" s="127" t="s">
        <v>68</v>
      </c>
      <c r="C41" s="66" t="s">
        <v>133</v>
      </c>
      <c r="D41" s="66" t="s">
        <v>155</v>
      </c>
      <c r="E41" s="66" t="s">
        <v>204</v>
      </c>
      <c r="F41" s="66" t="s">
        <v>204</v>
      </c>
      <c r="G41" s="70">
        <v>0.02</v>
      </c>
      <c r="H41" s="7" t="s">
        <v>207</v>
      </c>
      <c r="J41" s="7">
        <v>150.30000000000001</v>
      </c>
      <c r="K41" s="13">
        <v>250.50175712999999</v>
      </c>
      <c r="L41" s="15">
        <v>207514.701</v>
      </c>
      <c r="M41" s="15">
        <v>345860.26101999998</v>
      </c>
      <c r="N41" s="13">
        <v>54.087679545</v>
      </c>
      <c r="O41" s="15">
        <v>1380.67</v>
      </c>
      <c r="P41" s="15">
        <v>0</v>
      </c>
      <c r="Q41" s="8" t="s">
        <v>207</v>
      </c>
      <c r="S41" s="17">
        <v>0.59999579133491099</v>
      </c>
      <c r="T41" s="10">
        <v>13.8</v>
      </c>
      <c r="U41" s="10">
        <v>1.38</v>
      </c>
      <c r="V41" s="8">
        <v>0.10595009596</v>
      </c>
      <c r="W41" s="8">
        <v>0.11017964071856286</v>
      </c>
      <c r="Y41" s="8">
        <v>-2.3487741212999999E-2</v>
      </c>
      <c r="Z41" s="8">
        <v>-3.9726761379000001E-3</v>
      </c>
      <c r="AA41" s="8">
        <v>0.26418322573000003</v>
      </c>
    </row>
    <row r="42" spans="2:27" s="7" customFormat="1" ht="16.2" customHeight="1" x14ac:dyDescent="0.3">
      <c r="B42" s="5" t="s">
        <v>223</v>
      </c>
      <c r="C42" s="65" t="s">
        <v>243</v>
      </c>
      <c r="D42" s="65" t="s">
        <v>155</v>
      </c>
      <c r="E42" s="65" t="s">
        <v>184</v>
      </c>
      <c r="F42" s="65" t="s">
        <v>211</v>
      </c>
      <c r="G42" s="68">
        <v>0.01</v>
      </c>
      <c r="H42" s="1" t="s">
        <v>354</v>
      </c>
      <c r="I42" s="1"/>
      <c r="J42" s="1">
        <v>1.23</v>
      </c>
      <c r="K42" s="12">
        <v>36.389179552000002</v>
      </c>
      <c r="L42" s="14">
        <v>7185.5784510000003</v>
      </c>
      <c r="M42" s="14">
        <v>212583.17434</v>
      </c>
      <c r="N42" s="12">
        <v>16.137449544999999</v>
      </c>
      <c r="O42" s="14" t="e">
        <v>#N/A</v>
      </c>
      <c r="P42" s="14">
        <v>0</v>
      </c>
      <c r="Q42" s="6" t="s">
        <v>207</v>
      </c>
      <c r="R42" s="1"/>
      <c r="S42" s="16">
        <v>3.3801256723645957E-2</v>
      </c>
      <c r="T42" s="9">
        <v>9.3100000000000002E-2</v>
      </c>
      <c r="U42" s="9">
        <v>9.5999999999999992E-3</v>
      </c>
      <c r="V42" s="6">
        <v>2.7222222222000002E-2</v>
      </c>
      <c r="W42" s="6">
        <v>9.3658536585365854E-2</v>
      </c>
      <c r="X42" s="1"/>
      <c r="Y42" s="6">
        <v>0.17108441600999999</v>
      </c>
      <c r="Z42" s="6">
        <v>-0.36895675429999997</v>
      </c>
      <c r="AA42" s="6">
        <v>-0.62257118964000002</v>
      </c>
    </row>
    <row r="43" spans="2:27" ht="16.2" customHeight="1" x14ac:dyDescent="0.3">
      <c r="B43" s="127" t="s">
        <v>444</v>
      </c>
      <c r="C43" s="66" t="s">
        <v>466</v>
      </c>
      <c r="D43" s="66" t="s">
        <v>155</v>
      </c>
      <c r="E43" s="66" t="s">
        <v>157</v>
      </c>
      <c r="F43" s="66" t="s">
        <v>158</v>
      </c>
      <c r="G43" s="70">
        <v>1.2E-2</v>
      </c>
      <c r="H43" s="7" t="s">
        <v>207</v>
      </c>
      <c r="J43" s="7">
        <v>95.2</v>
      </c>
      <c r="K43" s="13">
        <v>98.855335108999995</v>
      </c>
      <c r="L43" s="15">
        <v>1871939.9720000001</v>
      </c>
      <c r="M43" s="15">
        <v>1943815.6853</v>
      </c>
      <c r="N43" s="13">
        <v>3098.5221972999998</v>
      </c>
      <c r="O43" s="15">
        <v>19663.235000000001</v>
      </c>
      <c r="P43" s="15">
        <v>1</v>
      </c>
      <c r="Q43" s="8">
        <v>1.213E-2</v>
      </c>
      <c r="S43" s="17">
        <v>0.96302339064482922</v>
      </c>
      <c r="T43" s="10">
        <v>12</v>
      </c>
      <c r="U43" s="10">
        <v>1</v>
      </c>
      <c r="V43" s="8">
        <v>0.13152126259999999</v>
      </c>
      <c r="W43" s="8">
        <v>0.12605042016806722</v>
      </c>
      <c r="Y43" s="8">
        <v>5.7046270849000005E-3</v>
      </c>
      <c r="Z43" s="8">
        <v>6.3981581277000002E-2</v>
      </c>
      <c r="AA43" s="8">
        <v>0.18314490674999997</v>
      </c>
    </row>
    <row r="44" spans="2:27" s="7" customFormat="1" ht="16.2" customHeight="1" x14ac:dyDescent="0.3">
      <c r="B44" s="5" t="s">
        <v>453</v>
      </c>
      <c r="C44" s="65" t="s">
        <v>468</v>
      </c>
      <c r="D44" s="65" t="s">
        <v>155</v>
      </c>
      <c r="E44" s="65" t="s">
        <v>471</v>
      </c>
      <c r="F44" s="65" t="s">
        <v>469</v>
      </c>
      <c r="G44" s="68">
        <v>9.4000000000000004E-3</v>
      </c>
      <c r="H44" s="1" t="s">
        <v>300</v>
      </c>
      <c r="I44" s="1"/>
      <c r="J44" s="1">
        <v>8.18</v>
      </c>
      <c r="K44" s="12">
        <v>9.1906242836000001</v>
      </c>
      <c r="L44" s="14">
        <v>2365545.0628</v>
      </c>
      <c r="M44" s="14">
        <v>2657803.8996000001</v>
      </c>
      <c r="N44" s="12">
        <v>9549.5856999999996</v>
      </c>
      <c r="O44" s="14">
        <v>289186.43800000002</v>
      </c>
      <c r="P44" s="14">
        <v>1</v>
      </c>
      <c r="Q44" s="6">
        <v>1.536E-2</v>
      </c>
      <c r="R44" s="1"/>
      <c r="S44" s="16">
        <v>0.8900374716216628</v>
      </c>
      <c r="T44" s="9">
        <v>0.996</v>
      </c>
      <c r="U44" s="9">
        <v>8.3000000000000004E-2</v>
      </c>
      <c r="V44" s="6">
        <v>0.1112849162</v>
      </c>
      <c r="W44" s="6">
        <v>0.12176039119804401</v>
      </c>
      <c r="X44" s="1"/>
      <c r="Y44" s="6">
        <v>1.1499938171E-2</v>
      </c>
      <c r="Z44" s="6">
        <v>-3.3368694987999999E-2</v>
      </c>
      <c r="AA44" s="6">
        <v>2.4502127408E-2</v>
      </c>
    </row>
    <row r="45" spans="2:27" ht="16.2" customHeight="1" x14ac:dyDescent="0.3">
      <c r="B45" s="127" t="s">
        <v>456</v>
      </c>
      <c r="C45" s="66" t="s">
        <v>499</v>
      </c>
      <c r="D45" s="66" t="s">
        <v>155</v>
      </c>
      <c r="E45" s="66" t="s">
        <v>157</v>
      </c>
      <c r="F45" s="66" t="s">
        <v>500</v>
      </c>
      <c r="G45" s="70">
        <v>1.2E-2</v>
      </c>
      <c r="H45" s="7" t="s">
        <v>207</v>
      </c>
      <c r="J45" s="7">
        <v>77.63</v>
      </c>
      <c r="K45" s="13">
        <v>90.488482199000003</v>
      </c>
      <c r="L45" s="15">
        <v>485187.5</v>
      </c>
      <c r="M45" s="15">
        <v>565553.01373999997</v>
      </c>
      <c r="N45" s="13">
        <v>942.14112954999996</v>
      </c>
      <c r="O45" s="15">
        <v>6250</v>
      </c>
      <c r="P45" s="15">
        <v>1</v>
      </c>
      <c r="Q45" s="8">
        <v>3.1700000000000001E-3</v>
      </c>
      <c r="S45" s="17">
        <v>0.85789923881448293</v>
      </c>
      <c r="T45" s="10">
        <v>10.5</v>
      </c>
      <c r="U45" s="10">
        <v>0.85</v>
      </c>
      <c r="V45" s="8">
        <v>0.13259249905000001</v>
      </c>
      <c r="W45" s="8">
        <v>0.13139250289836404</v>
      </c>
      <c r="Y45" s="8">
        <v>-3.5652173912999997E-2</v>
      </c>
      <c r="Z45" s="8">
        <v>1.5230373542999999E-2</v>
      </c>
      <c r="AA45" s="8">
        <v>0.11405782547</v>
      </c>
    </row>
    <row r="46" spans="2:27" s="7" customFormat="1" ht="16.2" customHeight="1" x14ac:dyDescent="0.3">
      <c r="B46" s="5" t="s">
        <v>402</v>
      </c>
      <c r="C46" s="65" t="s">
        <v>513</v>
      </c>
      <c r="D46" s="65" t="s">
        <v>155</v>
      </c>
      <c r="E46" s="65" t="s">
        <v>161</v>
      </c>
      <c r="F46" s="65" t="s">
        <v>514</v>
      </c>
      <c r="G46" s="68">
        <v>1.5E-3</v>
      </c>
      <c r="H46" s="1" t="s">
        <v>515</v>
      </c>
      <c r="I46" s="1"/>
      <c r="J46" s="1">
        <v>8.8000000000000007</v>
      </c>
      <c r="K46" s="12">
        <v>10.575118116000001</v>
      </c>
      <c r="L46" s="14">
        <v>596614.06640000001</v>
      </c>
      <c r="M46" s="14">
        <v>716961.84339000005</v>
      </c>
      <c r="N46" s="12">
        <v>160.02342636</v>
      </c>
      <c r="O46" s="14">
        <v>67797.053</v>
      </c>
      <c r="P46" s="14">
        <v>0</v>
      </c>
      <c r="Q46" s="6" t="s">
        <v>207</v>
      </c>
      <c r="R46" s="1"/>
      <c r="S46" s="16">
        <v>0.83214200574135699</v>
      </c>
      <c r="T46" s="9">
        <v>1.0279999989999999</v>
      </c>
      <c r="U46" s="9">
        <v>9.4E-2</v>
      </c>
      <c r="V46" s="6">
        <v>0.11615819197</v>
      </c>
      <c r="W46" s="6">
        <v>0.12818181818181817</v>
      </c>
      <c r="X46" s="1"/>
      <c r="Y46" s="6">
        <v>1.0674540083999999E-2</v>
      </c>
      <c r="Z46" s="6">
        <v>3.9559352756999996E-2</v>
      </c>
      <c r="AA46" s="6">
        <v>0.11668607612000001</v>
      </c>
    </row>
    <row r="47" spans="2:27" ht="16.2" customHeight="1" x14ac:dyDescent="0.3">
      <c r="B47" s="127" t="s">
        <v>42</v>
      </c>
      <c r="C47" s="66" t="s">
        <v>103</v>
      </c>
      <c r="D47" s="66" t="s">
        <v>155</v>
      </c>
      <c r="E47" s="66" t="s">
        <v>184</v>
      </c>
      <c r="F47" s="66" t="s">
        <v>185</v>
      </c>
      <c r="G47" s="70">
        <v>1.4999999999999999E-2</v>
      </c>
      <c r="H47" s="7" t="s">
        <v>323</v>
      </c>
      <c r="J47" s="7">
        <v>50.43</v>
      </c>
      <c r="K47" s="13">
        <v>108.03298479</v>
      </c>
      <c r="L47" s="15">
        <v>1188532.6446</v>
      </c>
      <c r="M47" s="15">
        <v>2546117.9679999999</v>
      </c>
      <c r="N47" s="13">
        <v>3977.2249900000002</v>
      </c>
      <c r="O47" s="15">
        <v>23567.968364</v>
      </c>
      <c r="P47" s="15">
        <v>1</v>
      </c>
      <c r="Q47" s="8">
        <v>7.7299999999999999E-3</v>
      </c>
      <c r="S47" s="17">
        <v>0.46680187627906783</v>
      </c>
      <c r="T47" s="10">
        <v>10.31</v>
      </c>
      <c r="U47" s="10">
        <v>0.72</v>
      </c>
      <c r="V47" s="8">
        <v>0.12510617642999999</v>
      </c>
      <c r="W47" s="8">
        <v>0.17132659131469366</v>
      </c>
      <c r="Y47" s="8">
        <v>-4.0525114155999999E-2</v>
      </c>
      <c r="Z47" s="8">
        <v>-0.41522724607999995</v>
      </c>
      <c r="AA47" s="8">
        <v>-0.29981788032000001</v>
      </c>
    </row>
    <row r="48" spans="2:27" s="7" customFormat="1" ht="16.2" customHeight="1" x14ac:dyDescent="0.3">
      <c r="B48" s="5" t="s">
        <v>62</v>
      </c>
      <c r="C48" s="65" t="s">
        <v>126</v>
      </c>
      <c r="D48" s="65" t="s">
        <v>329</v>
      </c>
      <c r="E48" s="65" t="s">
        <v>161</v>
      </c>
      <c r="F48" s="65" t="s">
        <v>162</v>
      </c>
      <c r="G48" s="68">
        <v>2.5000000000000001E-2</v>
      </c>
      <c r="H48" s="1" t="s">
        <v>381</v>
      </c>
      <c r="I48" s="1"/>
      <c r="J48" s="1">
        <v>172.56</v>
      </c>
      <c r="K48" s="12">
        <v>175.34748680000001</v>
      </c>
      <c r="L48" s="14">
        <v>223169.43216</v>
      </c>
      <c r="M48" s="14">
        <v>226774.44982000001</v>
      </c>
      <c r="N48" s="12">
        <v>129.38382773000001</v>
      </c>
      <c r="O48" s="14">
        <v>1293.2860000000001</v>
      </c>
      <c r="P48" s="14">
        <v>0</v>
      </c>
      <c r="Q48" s="6" t="s">
        <v>207</v>
      </c>
      <c r="R48" s="1"/>
      <c r="S48" s="16">
        <v>0.98410306956278537</v>
      </c>
      <c r="T48" s="9">
        <v>30.742043258999999</v>
      </c>
      <c r="U48" s="9">
        <v>1.72</v>
      </c>
      <c r="V48" s="6">
        <v>0.18631541369000001</v>
      </c>
      <c r="W48" s="6">
        <v>0.11961057023643951</v>
      </c>
      <c r="X48" s="1"/>
      <c r="Y48" s="6">
        <v>1.3389711065E-2</v>
      </c>
      <c r="Z48" s="6">
        <v>-6.5890617930999998E-2</v>
      </c>
      <c r="AA48" s="6">
        <v>0.32715720378999996</v>
      </c>
    </row>
    <row r="49" spans="2:27" ht="16.2" customHeight="1" x14ac:dyDescent="0.3">
      <c r="B49" s="127" t="s">
        <v>73</v>
      </c>
      <c r="C49" s="66" t="s">
        <v>138</v>
      </c>
      <c r="D49" s="66" t="s">
        <v>328</v>
      </c>
      <c r="E49" s="66" t="s">
        <v>161</v>
      </c>
      <c r="F49" s="66" t="s">
        <v>209</v>
      </c>
      <c r="G49" s="70">
        <v>0.01</v>
      </c>
      <c r="H49" s="7" t="s">
        <v>353</v>
      </c>
      <c r="J49" s="7">
        <v>140.13999999999999</v>
      </c>
      <c r="K49" s="13">
        <v>148.85536628</v>
      </c>
      <c r="L49" s="15">
        <v>404737.49316000001</v>
      </c>
      <c r="M49" s="15">
        <v>429908.29022999998</v>
      </c>
      <c r="N49" s="13">
        <v>453.41485226999998</v>
      </c>
      <c r="O49" s="15">
        <v>2888.0940000000001</v>
      </c>
      <c r="P49" s="15">
        <v>1</v>
      </c>
      <c r="Q49" s="8">
        <v>2.5999999999999999E-3</v>
      </c>
      <c r="S49" s="17">
        <v>0.94145077535460675</v>
      </c>
      <c r="T49" s="10">
        <v>17.190000000000001</v>
      </c>
      <c r="U49" s="10">
        <v>2.95</v>
      </c>
      <c r="V49" s="8">
        <v>0.11954934279</v>
      </c>
      <c r="W49" s="8">
        <v>0.25260453831882412</v>
      </c>
      <c r="Y49" s="8">
        <v>2.2546515869E-2</v>
      </c>
      <c r="Z49" s="8">
        <v>-1.8308274320999999E-4</v>
      </c>
      <c r="AA49" s="8">
        <v>0.10191385264000001</v>
      </c>
    </row>
    <row r="50" spans="2:27" s="7" customFormat="1" ht="16.2" customHeight="1" x14ac:dyDescent="0.3">
      <c r="B50" s="5" t="s">
        <v>21</v>
      </c>
      <c r="C50" s="65" t="s">
        <v>86</v>
      </c>
      <c r="D50" s="65" t="s">
        <v>150</v>
      </c>
      <c r="E50" s="65" t="s">
        <v>165</v>
      </c>
      <c r="F50" s="65" t="s">
        <v>166</v>
      </c>
      <c r="G50" s="68">
        <v>0.01</v>
      </c>
      <c r="H50" s="1" t="s">
        <v>302</v>
      </c>
      <c r="I50" s="1"/>
      <c r="J50" s="1">
        <v>59.28</v>
      </c>
      <c r="K50" s="12">
        <v>101.64229958999999</v>
      </c>
      <c r="L50" s="14">
        <v>1231087.2038</v>
      </c>
      <c r="M50" s="14">
        <v>2110838.9744000002</v>
      </c>
      <c r="N50" s="12">
        <v>3089.4023068000001</v>
      </c>
      <c r="O50" s="14">
        <v>20767.328000000001</v>
      </c>
      <c r="P50" s="14">
        <v>1</v>
      </c>
      <c r="Q50" s="6">
        <v>8.0200000000000011E-3</v>
      </c>
      <c r="R50" s="1"/>
      <c r="S50" s="16">
        <v>0.58322175156525313</v>
      </c>
      <c r="T50" s="9">
        <v>5.76</v>
      </c>
      <c r="U50" s="9">
        <v>0.48</v>
      </c>
      <c r="V50" s="6">
        <v>0.09</v>
      </c>
      <c r="W50" s="6">
        <v>9.7165991902834009E-2</v>
      </c>
      <c r="X50" s="1"/>
      <c r="Y50" s="6">
        <v>-1.2822647792999999E-2</v>
      </c>
      <c r="Z50" s="6">
        <v>-6.0946278716000002E-2</v>
      </c>
      <c r="AA50" s="6">
        <v>1.3104804560000001E-2</v>
      </c>
    </row>
    <row r="51" spans="2:27" ht="16.2" customHeight="1" x14ac:dyDescent="0.3">
      <c r="B51" s="127" t="s">
        <v>18</v>
      </c>
      <c r="C51" s="66" t="s">
        <v>83</v>
      </c>
      <c r="D51" s="66" t="s">
        <v>150</v>
      </c>
      <c r="E51" s="66" t="s">
        <v>161</v>
      </c>
      <c r="F51" s="66" t="s">
        <v>162</v>
      </c>
      <c r="G51" s="70">
        <v>1.0999999999999999E-2</v>
      </c>
      <c r="H51" s="7" t="s">
        <v>207</v>
      </c>
      <c r="J51" s="7">
        <v>39.22</v>
      </c>
      <c r="K51" s="13">
        <v>80.636851694000001</v>
      </c>
      <c r="L51" s="15">
        <v>1044750.2824</v>
      </c>
      <c r="M51" s="15">
        <v>2148020.7440999998</v>
      </c>
      <c r="N51" s="13">
        <v>1060.4842386</v>
      </c>
      <c r="O51" s="15">
        <v>26638.202000000001</v>
      </c>
      <c r="P51" s="15">
        <v>1</v>
      </c>
      <c r="Q51" s="8">
        <v>6.9699999999999996E-3</v>
      </c>
      <c r="S51" s="17">
        <v>0.48637811591196173</v>
      </c>
      <c r="T51" s="10">
        <v>4.92</v>
      </c>
      <c r="U51" s="10">
        <v>0.41</v>
      </c>
      <c r="V51" s="8">
        <v>0.11747851002000001</v>
      </c>
      <c r="W51" s="8">
        <v>0.12544620091789904</v>
      </c>
      <c r="Y51" s="8">
        <v>-5.6107988487999999E-2</v>
      </c>
      <c r="Z51" s="8">
        <v>-9.178862301900001E-2</v>
      </c>
      <c r="AA51" s="8">
        <v>4.6223417105999996E-2</v>
      </c>
    </row>
    <row r="52" spans="2:27" s="7" customFormat="1" ht="16.2" customHeight="1" x14ac:dyDescent="0.3">
      <c r="B52" s="5" t="s">
        <v>24</v>
      </c>
      <c r="C52" s="65" t="s">
        <v>479</v>
      </c>
      <c r="D52" s="65" t="s">
        <v>150</v>
      </c>
      <c r="E52" s="65" t="s">
        <v>477</v>
      </c>
      <c r="F52" s="65" t="s">
        <v>477</v>
      </c>
      <c r="G52" s="68">
        <v>0.01</v>
      </c>
      <c r="H52" s="1" t="s">
        <v>207</v>
      </c>
      <c r="I52" s="1"/>
      <c r="J52" s="1">
        <v>118.59</v>
      </c>
      <c r="K52" s="12">
        <v>146.56254645000001</v>
      </c>
      <c r="L52" s="14">
        <v>1401468.9885</v>
      </c>
      <c r="M52" s="14">
        <v>1732042.0249000001</v>
      </c>
      <c r="N52" s="12">
        <v>2298.9539123</v>
      </c>
      <c r="O52" s="14">
        <v>11817.767</v>
      </c>
      <c r="P52" s="14">
        <v>1</v>
      </c>
      <c r="Q52" s="6">
        <v>9.1999999999999998E-3</v>
      </c>
      <c r="R52" s="1"/>
      <c r="S52" s="16">
        <v>0.80914260070158595</v>
      </c>
      <c r="T52" s="9">
        <v>11.5</v>
      </c>
      <c r="U52" s="9">
        <v>1.5</v>
      </c>
      <c r="V52" s="6">
        <v>0.1000086964</v>
      </c>
      <c r="W52" s="6">
        <v>0.15178345560333922</v>
      </c>
      <c r="X52" s="1"/>
      <c r="Y52" s="6">
        <v>-6.9736429244000003E-2</v>
      </c>
      <c r="Z52" s="6">
        <v>1.2810728870999998E-2</v>
      </c>
      <c r="AA52" s="6">
        <v>0.13290252565999999</v>
      </c>
    </row>
    <row r="53" spans="2:27" ht="16.2" customHeight="1" x14ac:dyDescent="0.3">
      <c r="B53" s="127" t="s">
        <v>30</v>
      </c>
      <c r="C53" s="66" t="s">
        <v>93</v>
      </c>
      <c r="D53" s="66" t="s">
        <v>150</v>
      </c>
      <c r="E53" s="66" t="s">
        <v>163</v>
      </c>
      <c r="F53" s="66" t="s">
        <v>163</v>
      </c>
      <c r="G53" s="70">
        <v>5.0000000000000001E-3</v>
      </c>
      <c r="H53" s="7" t="s">
        <v>207</v>
      </c>
      <c r="J53" s="7">
        <v>80.37</v>
      </c>
      <c r="K53" s="13">
        <v>101.38175441999999</v>
      </c>
      <c r="L53" s="15">
        <v>964440</v>
      </c>
      <c r="M53" s="15">
        <v>1216581.0530999999</v>
      </c>
      <c r="N53" s="13">
        <v>537.13985046000005</v>
      </c>
      <c r="O53" s="15">
        <v>12000</v>
      </c>
      <c r="P53" s="15">
        <v>1</v>
      </c>
      <c r="Q53" s="8">
        <v>6.2500000000000003E-3</v>
      </c>
      <c r="S53" s="17">
        <v>0.79274619441923055</v>
      </c>
      <c r="T53" s="10">
        <v>10.8</v>
      </c>
      <c r="U53" s="10">
        <v>0.9</v>
      </c>
      <c r="V53" s="8">
        <v>0.14223627024000002</v>
      </c>
      <c r="W53" s="8">
        <v>0.13437849944008959</v>
      </c>
      <c r="Y53" s="8">
        <v>5.5048167160000007E-3</v>
      </c>
      <c r="Z53" s="8">
        <v>4.4013188432E-2</v>
      </c>
      <c r="AA53" s="8">
        <v>0.21017050376000002</v>
      </c>
    </row>
    <row r="54" spans="2:27" s="7" customFormat="1" ht="16.2" customHeight="1" x14ac:dyDescent="0.3">
      <c r="B54" s="5" t="s">
        <v>37</v>
      </c>
      <c r="C54" s="65" t="s">
        <v>99</v>
      </c>
      <c r="D54" s="65" t="s">
        <v>150</v>
      </c>
      <c r="E54" s="65" t="s">
        <v>161</v>
      </c>
      <c r="F54" s="65" t="s">
        <v>177</v>
      </c>
      <c r="G54" s="68">
        <v>0.01</v>
      </c>
      <c r="H54" s="1" t="s">
        <v>207</v>
      </c>
      <c r="I54" s="1"/>
      <c r="J54" s="1">
        <v>70.760000000000005</v>
      </c>
      <c r="K54" s="12">
        <v>104.52994443999999</v>
      </c>
      <c r="L54" s="14">
        <v>1919723.5408999999</v>
      </c>
      <c r="M54" s="14">
        <v>2835904.3963000001</v>
      </c>
      <c r="N54" s="12">
        <v>3440.0049336000002</v>
      </c>
      <c r="O54" s="14">
        <v>27130.066999999999</v>
      </c>
      <c r="P54" s="14">
        <v>1</v>
      </c>
      <c r="Q54" s="6">
        <v>1.242E-2</v>
      </c>
      <c r="R54" s="1"/>
      <c r="S54" s="16">
        <v>0.67693521104487075</v>
      </c>
      <c r="T54" s="9">
        <v>5.25</v>
      </c>
      <c r="U54" s="9">
        <v>0.4</v>
      </c>
      <c r="V54" s="6">
        <v>7.0773793474999999E-2</v>
      </c>
      <c r="W54" s="6">
        <v>6.7834934991520643E-2</v>
      </c>
      <c r="X54" s="1"/>
      <c r="Y54" s="6">
        <v>-2.8021978020999996E-2</v>
      </c>
      <c r="Z54" s="6">
        <v>-0.10355571543</v>
      </c>
      <c r="AA54" s="6">
        <v>2.1334188859E-2</v>
      </c>
    </row>
    <row r="55" spans="2:27" ht="16.2" customHeight="1" x14ac:dyDescent="0.3">
      <c r="B55" s="127" t="s">
        <v>48</v>
      </c>
      <c r="C55" s="66" t="s">
        <v>110</v>
      </c>
      <c r="D55" s="66" t="s">
        <v>150</v>
      </c>
      <c r="E55" s="66" t="s">
        <v>168</v>
      </c>
      <c r="F55" s="66" t="s">
        <v>178</v>
      </c>
      <c r="G55" s="70">
        <v>1.17E-2</v>
      </c>
      <c r="H55" s="7" t="s">
        <v>207</v>
      </c>
      <c r="J55" s="7">
        <v>35.49</v>
      </c>
      <c r="K55" s="13">
        <v>89.712113110999994</v>
      </c>
      <c r="L55" s="15">
        <v>303208.56657000002</v>
      </c>
      <c r="M55" s="15">
        <v>766454.81038000004</v>
      </c>
      <c r="N55" s="13">
        <v>364.788815</v>
      </c>
      <c r="O55" s="15" t="e">
        <v>#N/A</v>
      </c>
      <c r="P55" s="15">
        <v>0</v>
      </c>
      <c r="Q55" s="8" t="s">
        <v>207</v>
      </c>
      <c r="S55" s="17">
        <v>0.39559875215611678</v>
      </c>
      <c r="T55" s="10">
        <v>5.16</v>
      </c>
      <c r="U55" s="10">
        <v>0.45</v>
      </c>
      <c r="V55" s="8">
        <v>0.16862745098000001</v>
      </c>
      <c r="W55" s="8">
        <v>0.15215553677092139</v>
      </c>
      <c r="Y55" s="8">
        <v>-9.943427048700001E-4</v>
      </c>
      <c r="Z55" s="8">
        <v>4.2355913228999996E-3</v>
      </c>
      <c r="AA55" s="8">
        <v>0.33831371703999996</v>
      </c>
    </row>
    <row r="56" spans="2:27" s="7" customFormat="1" ht="16.2" customHeight="1" x14ac:dyDescent="0.3">
      <c r="B56" s="5" t="s">
        <v>49</v>
      </c>
      <c r="C56" s="65" t="s">
        <v>111</v>
      </c>
      <c r="D56" s="65" t="s">
        <v>150</v>
      </c>
      <c r="E56" s="65" t="s">
        <v>175</v>
      </c>
      <c r="F56" s="65" t="s">
        <v>175</v>
      </c>
      <c r="G56" s="68">
        <v>6.9999999999999993E-3</v>
      </c>
      <c r="H56" s="1" t="s">
        <v>207</v>
      </c>
      <c r="I56" s="1"/>
      <c r="J56" s="1">
        <v>138.51</v>
      </c>
      <c r="K56" s="12">
        <v>189.67652985999999</v>
      </c>
      <c r="L56" s="14">
        <v>511198.16444999998</v>
      </c>
      <c r="M56" s="14">
        <v>700038.22036000004</v>
      </c>
      <c r="N56" s="12">
        <v>893.01902455000004</v>
      </c>
      <c r="O56" s="14">
        <v>3690.6950000000002</v>
      </c>
      <c r="P56" s="14">
        <v>1</v>
      </c>
      <c r="Q56" s="6">
        <v>3.32E-3</v>
      </c>
      <c r="R56" s="1"/>
      <c r="S56" s="16">
        <v>0.73024322040388467</v>
      </c>
      <c r="T56" s="9">
        <v>12.04</v>
      </c>
      <c r="U56" s="9">
        <v>1.08</v>
      </c>
      <c r="V56" s="6">
        <v>9.6932614121000002E-2</v>
      </c>
      <c r="W56" s="6">
        <v>9.3567251461988313E-2</v>
      </c>
      <c r="X56" s="1"/>
      <c r="Y56" s="6">
        <v>1.5692601013000001E-2</v>
      </c>
      <c r="Z56" s="6">
        <v>3.6011364524E-2</v>
      </c>
      <c r="AA56" s="6">
        <v>0.21874134768</v>
      </c>
    </row>
    <row r="57" spans="2:27" ht="16.2" customHeight="1" x14ac:dyDescent="0.3">
      <c r="B57" s="127" t="s">
        <v>60</v>
      </c>
      <c r="C57" s="66" t="s">
        <v>480</v>
      </c>
      <c r="D57" s="66" t="s">
        <v>150</v>
      </c>
      <c r="E57" s="66" t="s">
        <v>477</v>
      </c>
      <c r="F57" s="66" t="s">
        <v>477</v>
      </c>
      <c r="G57" s="70">
        <v>6.3E-3</v>
      </c>
      <c r="H57" s="7" t="s">
        <v>207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207</v>
      </c>
      <c r="S57" s="17" t="e">
        <v>#N/A</v>
      </c>
      <c r="T57" s="10" t="s">
        <v>207</v>
      </c>
      <c r="U57" s="10" t="e">
        <v>#N/A</v>
      </c>
      <c r="V57" s="8" t="s">
        <v>207</v>
      </c>
      <c r="W57" s="8" t="s">
        <v>207</v>
      </c>
      <c r="Y57" s="8" t="s">
        <v>207</v>
      </c>
      <c r="Z57" s="8" t="s">
        <v>207</v>
      </c>
      <c r="AA57" s="8" t="s">
        <v>207</v>
      </c>
    </row>
    <row r="58" spans="2:27" ht="16.2" customHeight="1" x14ac:dyDescent="0.3">
      <c r="B58" s="5" t="s">
        <v>63</v>
      </c>
      <c r="C58" s="65" t="s">
        <v>127</v>
      </c>
      <c r="D58" s="65" t="s">
        <v>150</v>
      </c>
      <c r="E58" s="65" t="s">
        <v>168</v>
      </c>
      <c r="F58" s="65" t="s">
        <v>200</v>
      </c>
      <c r="G58" s="68">
        <v>0.01</v>
      </c>
      <c r="H58" s="1" t="s">
        <v>207</v>
      </c>
      <c r="J58" s="1">
        <v>7.93</v>
      </c>
      <c r="K58" s="12">
        <v>9.5121619040999992</v>
      </c>
      <c r="L58" s="14">
        <v>393462.19939000002</v>
      </c>
      <c r="M58" s="14">
        <v>471964.20475999999</v>
      </c>
      <c r="N58" s="12">
        <v>1199.4858400000001</v>
      </c>
      <c r="O58" s="14">
        <v>49616.923000000003</v>
      </c>
      <c r="P58" s="14">
        <v>1</v>
      </c>
      <c r="Q58" s="6">
        <v>2.16E-3</v>
      </c>
      <c r="S58" s="16">
        <v>0.8336695779517751</v>
      </c>
      <c r="T58" s="9">
        <v>1.1411547338000001</v>
      </c>
      <c r="U58" s="9">
        <v>0.13100000000000001</v>
      </c>
      <c r="V58" s="6">
        <v>0.13916521143000002</v>
      </c>
      <c r="W58" s="6">
        <v>0.19823455233291301</v>
      </c>
      <c r="Y58" s="6">
        <v>-2.3902377660999998E-3</v>
      </c>
      <c r="Z58" s="6">
        <v>-3.7726145446999996E-3</v>
      </c>
      <c r="AA58" s="6">
        <v>0.10560684457000001</v>
      </c>
    </row>
    <row r="59" spans="2:27" s="7" customFormat="1" ht="16.2" customHeight="1" x14ac:dyDescent="0.3">
      <c r="B59" s="127" t="s">
        <v>65</v>
      </c>
      <c r="C59" s="66" t="s">
        <v>130</v>
      </c>
      <c r="D59" s="66" t="s">
        <v>150</v>
      </c>
      <c r="E59" s="66" t="s">
        <v>201</v>
      </c>
      <c r="F59" s="66" t="s">
        <v>190</v>
      </c>
      <c r="G59" s="70">
        <v>1.175E-2</v>
      </c>
      <c r="H59" s="7" t="s">
        <v>207</v>
      </c>
      <c r="I59" s="1"/>
      <c r="J59" s="7">
        <v>39.33</v>
      </c>
      <c r="K59" s="13">
        <v>34.334409178999998</v>
      </c>
      <c r="L59" s="15">
        <v>136767.47922000001</v>
      </c>
      <c r="M59" s="15">
        <v>119395.64185</v>
      </c>
      <c r="N59" s="13">
        <v>2769.4038181999999</v>
      </c>
      <c r="O59" s="15" t="e">
        <v>#N/A</v>
      </c>
      <c r="P59" s="15">
        <v>0</v>
      </c>
      <c r="Q59" s="8" t="s">
        <v>207</v>
      </c>
      <c r="R59" s="1"/>
      <c r="S59" s="17">
        <v>1.1454980860441153</v>
      </c>
      <c r="T59" s="10">
        <v>0.6</v>
      </c>
      <c r="U59" s="10">
        <v>0.05</v>
      </c>
      <c r="V59" s="8">
        <v>1.5463917525999999E-2</v>
      </c>
      <c r="W59" s="8">
        <v>1.5255530129672009E-2</v>
      </c>
      <c r="X59" s="1"/>
      <c r="Y59" s="8">
        <v>-1.5519399249000001E-2</v>
      </c>
      <c r="Z59" s="8">
        <v>-5.3723747619999998E-2</v>
      </c>
      <c r="AA59" s="8">
        <v>2.9006203229000001E-2</v>
      </c>
    </row>
    <row r="60" spans="2:27" s="7" customFormat="1" ht="16.2" customHeight="1" x14ac:dyDescent="0.3">
      <c r="B60" s="5" t="s">
        <v>70</v>
      </c>
      <c r="C60" s="65" t="s">
        <v>135</v>
      </c>
      <c r="D60" s="65" t="s">
        <v>150</v>
      </c>
      <c r="E60" s="65" t="s">
        <v>175</v>
      </c>
      <c r="F60" s="65" t="s">
        <v>175</v>
      </c>
      <c r="G60" s="68">
        <v>2E-3</v>
      </c>
      <c r="H60" s="1" t="s">
        <v>207</v>
      </c>
      <c r="I60" s="1"/>
      <c r="J60" s="1">
        <v>51.65</v>
      </c>
      <c r="K60" s="12">
        <v>84.050941426999998</v>
      </c>
      <c r="L60" s="14">
        <v>138215.4</v>
      </c>
      <c r="M60" s="14">
        <v>224920.31925999999</v>
      </c>
      <c r="N60" s="12">
        <v>47.385191364000001</v>
      </c>
      <c r="O60" s="14" t="e">
        <v>#N/A</v>
      </c>
      <c r="P60" s="14">
        <v>0</v>
      </c>
      <c r="Q60" s="6" t="s">
        <v>207</v>
      </c>
      <c r="R60" s="1"/>
      <c r="S60" s="16">
        <v>0.61450828655927792</v>
      </c>
      <c r="T60" s="9">
        <v>4.67</v>
      </c>
      <c r="U60" s="9">
        <v>0.52</v>
      </c>
      <c r="V60" s="6">
        <v>9.3381323735000007E-2</v>
      </c>
      <c r="W60" s="6">
        <v>0.12081316553727009</v>
      </c>
      <c r="X60" s="1"/>
      <c r="Y60" s="6">
        <v>1.3571151630000001E-3</v>
      </c>
      <c r="Z60" s="6">
        <v>7.3137572008000001E-2</v>
      </c>
      <c r="AA60" s="6">
        <v>0.13053392530999999</v>
      </c>
    </row>
    <row r="61" spans="2:27" ht="16.2" customHeight="1" x14ac:dyDescent="0.3">
      <c r="B61" s="127" t="s">
        <v>459</v>
      </c>
      <c r="C61" s="66" t="s">
        <v>139</v>
      </c>
      <c r="D61" s="66" t="s">
        <v>150</v>
      </c>
      <c r="E61" s="66" t="s">
        <v>161</v>
      </c>
      <c r="F61" s="66" t="s">
        <v>162</v>
      </c>
      <c r="G61" s="70">
        <v>2.5999999999999999E-3</v>
      </c>
      <c r="H61" s="7" t="s">
        <v>207</v>
      </c>
      <c r="J61" s="7">
        <v>701.01</v>
      </c>
      <c r="K61" s="13">
        <v>972.11821157999998</v>
      </c>
      <c r="L61" s="15">
        <v>85900.363379999995</v>
      </c>
      <c r="M61" s="15">
        <v>119121.42141</v>
      </c>
      <c r="N61" s="13">
        <v>3.1383081817999998</v>
      </c>
      <c r="O61" s="15">
        <v>122.538</v>
      </c>
      <c r="P61" s="15">
        <v>0</v>
      </c>
      <c r="Q61" s="8" t="s">
        <v>207</v>
      </c>
      <c r="S61" s="17">
        <v>0.72111600384549601</v>
      </c>
      <c r="T61" s="10">
        <v>0</v>
      </c>
      <c r="U61" s="10">
        <v>0</v>
      </c>
      <c r="V61" s="8">
        <v>0</v>
      </c>
      <c r="W61" s="8">
        <v>0</v>
      </c>
      <c r="Y61" s="8">
        <v>-6.5320000000999995E-2</v>
      </c>
      <c r="Z61" s="8">
        <v>-0.34485046728999996</v>
      </c>
      <c r="AA61" s="8">
        <v>-4.4984537417999994E-2</v>
      </c>
    </row>
    <row r="62" spans="2:27" s="7" customFormat="1" ht="16.2" customHeight="1" x14ac:dyDescent="0.3">
      <c r="B62" s="5" t="s">
        <v>72</v>
      </c>
      <c r="C62" s="65" t="s">
        <v>137</v>
      </c>
      <c r="D62" s="65" t="s">
        <v>150</v>
      </c>
      <c r="E62" s="65" t="s">
        <v>197</v>
      </c>
      <c r="F62" s="65" t="s">
        <v>187</v>
      </c>
      <c r="G62" s="68">
        <v>2.5000000000000001E-3</v>
      </c>
      <c r="H62" s="1" t="s">
        <v>207</v>
      </c>
      <c r="I62" s="1"/>
      <c r="J62" s="1">
        <v>37.21</v>
      </c>
      <c r="K62" s="12">
        <v>53.773544016000002</v>
      </c>
      <c r="L62" s="14">
        <v>66903.58</v>
      </c>
      <c r="M62" s="14">
        <v>96684.832139999999</v>
      </c>
      <c r="N62" s="12">
        <v>62.126922272999998</v>
      </c>
      <c r="O62" s="14" t="e">
        <v>#N/A</v>
      </c>
      <c r="P62" s="14">
        <v>0</v>
      </c>
      <c r="Q62" s="6" t="s">
        <v>207</v>
      </c>
      <c r="R62" s="1"/>
      <c r="S62" s="16">
        <v>0.69197596477792844</v>
      </c>
      <c r="T62" s="9">
        <v>5.83</v>
      </c>
      <c r="U62" s="9">
        <v>0.85</v>
      </c>
      <c r="V62" s="6">
        <v>0.16557796080999998</v>
      </c>
      <c r="W62" s="6">
        <v>0.27411986025262025</v>
      </c>
      <c r="X62" s="1"/>
      <c r="Y62" s="6">
        <v>3.5059331184999999E-3</v>
      </c>
      <c r="Z62" s="6">
        <v>0.10520058073999999</v>
      </c>
      <c r="AA62" s="6">
        <v>0.23369959652</v>
      </c>
    </row>
    <row r="63" spans="2:27" ht="16.2" customHeight="1" x14ac:dyDescent="0.3">
      <c r="B63" s="127" t="s">
        <v>75</v>
      </c>
      <c r="C63" s="66" t="s">
        <v>141</v>
      </c>
      <c r="D63" s="66" t="s">
        <v>150</v>
      </c>
      <c r="E63" s="66" t="s">
        <v>210</v>
      </c>
      <c r="F63" s="66" t="s">
        <v>162</v>
      </c>
      <c r="G63" s="70">
        <v>1.3999999999999999E-2</v>
      </c>
      <c r="H63" s="7" t="s">
        <v>207</v>
      </c>
      <c r="J63" s="7">
        <v>606.65</v>
      </c>
      <c r="K63" s="13">
        <v>2048.9724274</v>
      </c>
      <c r="L63" s="15">
        <v>67445.527050000004</v>
      </c>
      <c r="M63" s="15">
        <v>227798.60756</v>
      </c>
      <c r="N63" s="13">
        <v>8.0455809090999999</v>
      </c>
      <c r="O63" s="15">
        <v>111.17700000000001</v>
      </c>
      <c r="P63" s="15">
        <v>0</v>
      </c>
      <c r="Q63" s="8" t="s">
        <v>207</v>
      </c>
      <c r="S63" s="17">
        <v>0.296075238440273</v>
      </c>
      <c r="T63" s="10">
        <v>40.092226705000002</v>
      </c>
      <c r="U63" s="10">
        <v>2.6983998480000002</v>
      </c>
      <c r="V63" s="8">
        <v>6.7381893622000005E-2</v>
      </c>
      <c r="W63" s="8">
        <v>5.3376408433198713E-2</v>
      </c>
      <c r="Y63" s="8">
        <v>-1.1908888357E-2</v>
      </c>
      <c r="Z63" s="8">
        <v>6.1730545569000005E-2</v>
      </c>
      <c r="AA63" s="8">
        <v>8.7832453428000001E-2</v>
      </c>
    </row>
    <row r="64" spans="2:27" s="7" customFormat="1" ht="16.2" customHeight="1" x14ac:dyDescent="0.3">
      <c r="B64" s="5" t="s">
        <v>76</v>
      </c>
      <c r="C64" s="65" t="s">
        <v>142</v>
      </c>
      <c r="D64" s="65" t="s">
        <v>150</v>
      </c>
      <c r="E64" s="65" t="s">
        <v>161</v>
      </c>
      <c r="F64" s="65" t="s">
        <v>206</v>
      </c>
      <c r="G64" s="68">
        <v>1.2E-2</v>
      </c>
      <c r="H64" s="1" t="s">
        <v>207</v>
      </c>
      <c r="I64" s="1"/>
      <c r="J64" s="1">
        <v>40.4</v>
      </c>
      <c r="K64" s="12">
        <v>68.435282955000005</v>
      </c>
      <c r="L64" s="14">
        <v>73354.118400000007</v>
      </c>
      <c r="M64" s="14">
        <v>124257.66952</v>
      </c>
      <c r="N64" s="12">
        <v>11.867700454</v>
      </c>
      <c r="O64" s="14">
        <v>1815.6959999999999</v>
      </c>
      <c r="P64" s="14">
        <v>0</v>
      </c>
      <c r="Q64" s="6" t="s">
        <v>207</v>
      </c>
      <c r="R64" s="1"/>
      <c r="S64" s="16">
        <v>0.59033875883241749</v>
      </c>
      <c r="T64" s="9">
        <v>5.570822926</v>
      </c>
      <c r="U64" s="9">
        <v>0.48503843600000002</v>
      </c>
      <c r="V64" s="6">
        <v>0.13232358493999999</v>
      </c>
      <c r="W64" s="6">
        <v>0.14407082257425743</v>
      </c>
      <c r="X64" s="1"/>
      <c r="Y64" s="6">
        <v>1.8619616536E-2</v>
      </c>
      <c r="Z64" s="6">
        <v>-5.6433967157999997E-2</v>
      </c>
      <c r="AA64" s="6">
        <v>9.0969956724000003E-2</v>
      </c>
    </row>
    <row r="65" spans="2:27" s="7" customFormat="1" ht="16.2" customHeight="1" x14ac:dyDescent="0.3">
      <c r="B65" s="127" t="s">
        <v>77</v>
      </c>
      <c r="C65" s="66" t="s">
        <v>143</v>
      </c>
      <c r="D65" s="66" t="s">
        <v>150</v>
      </c>
      <c r="E65" s="66" t="s">
        <v>477</v>
      </c>
      <c r="F65" s="66" t="s">
        <v>477</v>
      </c>
      <c r="G65" s="70">
        <v>3.0000000000000001E-3</v>
      </c>
      <c r="H65" s="7" t="s">
        <v>207</v>
      </c>
      <c r="I65" s="1"/>
      <c r="J65" s="7">
        <v>30.94</v>
      </c>
      <c r="K65" s="13">
        <v>72.058181278999996</v>
      </c>
      <c r="L65" s="15">
        <v>43780.1</v>
      </c>
      <c r="M65" s="15">
        <v>101962.32651</v>
      </c>
      <c r="N65" s="13">
        <v>1.8141418182</v>
      </c>
      <c r="O65" s="15">
        <v>1415</v>
      </c>
      <c r="P65" s="15">
        <v>0</v>
      </c>
      <c r="Q65" s="8" t="s">
        <v>207</v>
      </c>
      <c r="R65" s="1"/>
      <c r="S65" s="17">
        <v>0.42937525553419542</v>
      </c>
      <c r="T65" s="10">
        <v>1.96</v>
      </c>
      <c r="U65" s="10">
        <v>0.16</v>
      </c>
      <c r="V65" s="8">
        <v>8.4301075269000006E-2</v>
      </c>
      <c r="W65" s="8">
        <v>6.2055591467356168E-2</v>
      </c>
      <c r="X65" s="1"/>
      <c r="Y65" s="8">
        <v>-7.1707170718000007E-2</v>
      </c>
      <c r="Z65" s="8">
        <v>-2.8351838706999997E-2</v>
      </c>
      <c r="AA65" s="8">
        <v>0.41154721094000002</v>
      </c>
    </row>
    <row r="66" spans="2:27" ht="16.2" customHeight="1" x14ac:dyDescent="0.3">
      <c r="B66" s="5" t="s">
        <v>399</v>
      </c>
      <c r="C66" s="65" t="s">
        <v>144</v>
      </c>
      <c r="D66" s="65" t="s">
        <v>150</v>
      </c>
      <c r="E66" s="65" t="s">
        <v>175</v>
      </c>
      <c r="F66" s="65" t="s">
        <v>175</v>
      </c>
      <c r="G66" s="68">
        <v>3.0000000000000001E-3</v>
      </c>
      <c r="H66" s="1" t="s">
        <v>207</v>
      </c>
      <c r="J66" s="1">
        <v>230</v>
      </c>
      <c r="K66" s="12">
        <v>735.07759186999999</v>
      </c>
      <c r="L66" s="14">
        <v>23382.720000000001</v>
      </c>
      <c r="M66" s="14">
        <v>74730.9283</v>
      </c>
      <c r="N66" s="12">
        <v>19.113088636000001</v>
      </c>
      <c r="O66" s="14" t="e">
        <v>#N/A</v>
      </c>
      <c r="P66" s="14">
        <v>0</v>
      </c>
      <c r="Q66" s="6" t="s">
        <v>207</v>
      </c>
      <c r="S66" s="16">
        <v>0.31289213893038381</v>
      </c>
      <c r="T66" s="9">
        <v>19.100000000000001</v>
      </c>
      <c r="U66" s="9">
        <v>1.1000000000000001</v>
      </c>
      <c r="V66" s="6">
        <v>9.0952380952999998E-2</v>
      </c>
      <c r="W66" s="6">
        <v>5.7391304347826091E-2</v>
      </c>
      <c r="Y66" s="6">
        <v>2.2995151892E-2</v>
      </c>
      <c r="Z66" s="6">
        <v>0.15752455906999999</v>
      </c>
      <c r="AA66" s="6">
        <v>0.19825839950999999</v>
      </c>
    </row>
    <row r="67" spans="2:27" s="7" customFormat="1" ht="16.2" customHeight="1" x14ac:dyDescent="0.3">
      <c r="B67" s="127" t="s">
        <v>44</v>
      </c>
      <c r="C67" s="66" t="s">
        <v>105</v>
      </c>
      <c r="D67" s="66" t="s">
        <v>150</v>
      </c>
      <c r="E67" s="66" t="s">
        <v>168</v>
      </c>
      <c r="F67" s="66" t="s">
        <v>169</v>
      </c>
      <c r="G67" s="70">
        <v>1.0999999999999999E-2</v>
      </c>
      <c r="H67" s="7" t="s">
        <v>309</v>
      </c>
      <c r="I67" s="1"/>
      <c r="J67" s="7">
        <v>4.6100000000000003</v>
      </c>
      <c r="K67" s="13">
        <v>9.7801506244999992</v>
      </c>
      <c r="L67" s="15">
        <v>381829.21995</v>
      </c>
      <c r="M67" s="15">
        <v>810053.64077000006</v>
      </c>
      <c r="N67" s="13">
        <v>520.41477591</v>
      </c>
      <c r="O67" s="15">
        <v>82826.294999999998</v>
      </c>
      <c r="P67" s="15">
        <v>1</v>
      </c>
      <c r="Q67" s="8">
        <v>2.47E-3</v>
      </c>
      <c r="R67" s="1"/>
      <c r="S67" s="17">
        <v>0.47136288355841988</v>
      </c>
      <c r="T67" s="10">
        <v>0.54700000000000004</v>
      </c>
      <c r="U67" s="10">
        <v>4.2000000000000003E-2</v>
      </c>
      <c r="V67" s="8">
        <v>0.10642023346</v>
      </c>
      <c r="W67" s="8">
        <v>0.10932754880694143</v>
      </c>
      <c r="X67" s="1"/>
      <c r="Y67" s="8">
        <v>-2.0815632965000001E-2</v>
      </c>
      <c r="Z67" s="8">
        <v>-4.9412924327999999E-2</v>
      </c>
      <c r="AA67" s="8">
        <v>-1.3128488972E-3</v>
      </c>
    </row>
    <row r="68" spans="2:27" ht="16.2" customHeight="1" x14ac:dyDescent="0.3">
      <c r="B68" s="5" t="s">
        <v>462</v>
      </c>
      <c r="C68" s="65" t="s">
        <v>122</v>
      </c>
      <c r="D68" s="65" t="s">
        <v>150</v>
      </c>
      <c r="E68" s="65" t="s">
        <v>184</v>
      </c>
      <c r="F68" s="65" t="s">
        <v>160</v>
      </c>
      <c r="G68" s="68">
        <v>9.4999999999999998E-3</v>
      </c>
      <c r="H68" s="1" t="s">
        <v>316</v>
      </c>
      <c r="J68" s="1">
        <v>19.37</v>
      </c>
      <c r="K68" s="12">
        <v>41.339479416000003</v>
      </c>
      <c r="L68" s="14">
        <v>141714.23227000001</v>
      </c>
      <c r="M68" s="14">
        <v>302446.70046000002</v>
      </c>
      <c r="N68" s="12">
        <v>62.345532273000003</v>
      </c>
      <c r="O68" s="14" t="e">
        <v>#N/A</v>
      </c>
      <c r="P68" s="14">
        <v>0</v>
      </c>
      <c r="Q68" s="6" t="s">
        <v>207</v>
      </c>
      <c r="S68" s="16">
        <v>0.46855935956714179</v>
      </c>
      <c r="T68" s="9">
        <v>0</v>
      </c>
      <c r="U68" s="9">
        <v>0</v>
      </c>
      <c r="V68" s="6">
        <v>0</v>
      </c>
      <c r="W68" s="6">
        <v>0</v>
      </c>
      <c r="Y68" s="6">
        <v>-2.6143790850000001E-2</v>
      </c>
      <c r="Z68" s="6">
        <v>0.19938080495000002</v>
      </c>
      <c r="AA68" s="6">
        <v>0.52279874213999999</v>
      </c>
    </row>
    <row r="69" spans="2:27" s="7" customFormat="1" ht="16.2" customHeight="1" x14ac:dyDescent="0.3">
      <c r="B69" s="127" t="s">
        <v>226</v>
      </c>
      <c r="C69" s="66" t="s">
        <v>289</v>
      </c>
      <c r="D69" s="66" t="s">
        <v>150</v>
      </c>
      <c r="E69" s="66" t="s">
        <v>201</v>
      </c>
      <c r="F69" s="66" t="s">
        <v>314</v>
      </c>
      <c r="G69" s="70">
        <v>7.4999999999999997E-3</v>
      </c>
      <c r="H69" s="7" t="s">
        <v>315</v>
      </c>
      <c r="I69" s="1"/>
      <c r="J69" s="7">
        <v>59.4</v>
      </c>
      <c r="K69" s="13">
        <v>75.681894800999999</v>
      </c>
      <c r="L69" s="15">
        <v>286604.22779999999</v>
      </c>
      <c r="M69" s="15">
        <v>365164.15854999999</v>
      </c>
      <c r="N69" s="13">
        <v>313.24006044999999</v>
      </c>
      <c r="O69" s="15">
        <v>4824.9870000000001</v>
      </c>
      <c r="P69" s="15">
        <v>0</v>
      </c>
      <c r="Q69" s="8" t="s">
        <v>207</v>
      </c>
      <c r="R69" s="1"/>
      <c r="S69" s="17">
        <v>0.78486407027979344</v>
      </c>
      <c r="T69" s="10">
        <v>4.12</v>
      </c>
      <c r="U69" s="10">
        <v>0.38</v>
      </c>
      <c r="V69" s="8">
        <v>8.9604175729000007E-2</v>
      </c>
      <c r="W69" s="8">
        <v>7.6767676767676776E-2</v>
      </c>
      <c r="X69" s="1"/>
      <c r="Y69" s="8">
        <v>-1.0164972505000001E-2</v>
      </c>
      <c r="Z69" s="8">
        <v>0.16827676</v>
      </c>
      <c r="AA69" s="8">
        <v>0.39285329418000003</v>
      </c>
    </row>
    <row r="70" spans="2:27" ht="16.2" customHeight="1" x14ac:dyDescent="0.3">
      <c r="B70" s="5" t="s">
        <v>445</v>
      </c>
      <c r="C70" s="65" t="s">
        <v>483</v>
      </c>
      <c r="D70" s="65" t="s">
        <v>150</v>
      </c>
      <c r="E70" s="65" t="s">
        <v>157</v>
      </c>
      <c r="F70" s="65" t="s">
        <v>158</v>
      </c>
      <c r="G70" s="68">
        <v>1.06E-2</v>
      </c>
      <c r="H70" s="1" t="s">
        <v>207</v>
      </c>
      <c r="J70" s="1">
        <v>64.78</v>
      </c>
      <c r="K70" s="12">
        <v>107.16095611999999</v>
      </c>
      <c r="L70" s="14">
        <v>623507.5</v>
      </c>
      <c r="M70" s="14">
        <v>1031424.2026</v>
      </c>
      <c r="N70" s="12">
        <v>2412.3887086</v>
      </c>
      <c r="O70" s="14">
        <v>9625</v>
      </c>
      <c r="P70" s="14">
        <v>1</v>
      </c>
      <c r="Q70" s="6">
        <v>4.0500000000000006E-3</v>
      </c>
      <c r="S70" s="16">
        <v>0.60451121700947363</v>
      </c>
      <c r="T70" s="9">
        <v>11.1</v>
      </c>
      <c r="U70" s="9">
        <v>0.6</v>
      </c>
      <c r="V70" s="6">
        <v>0.15655853314000001</v>
      </c>
      <c r="W70" s="6">
        <v>0.11114541525162086</v>
      </c>
      <c r="Y70" s="6">
        <v>2.7438540841E-2</v>
      </c>
      <c r="Z70" s="6">
        <v>-6.9183395859000005E-2</v>
      </c>
      <c r="AA70" s="6">
        <v>6.7915163567000003E-2</v>
      </c>
    </row>
    <row r="71" spans="2:27" s="7" customFormat="1" ht="16.2" customHeight="1" x14ac:dyDescent="0.3">
      <c r="B71" s="127" t="s">
        <v>394</v>
      </c>
      <c r="C71" s="66" t="s">
        <v>497</v>
      </c>
      <c r="D71" s="66" t="s">
        <v>150</v>
      </c>
      <c r="E71" s="66" t="s">
        <v>161</v>
      </c>
      <c r="F71" s="66" t="s">
        <v>498</v>
      </c>
      <c r="G71" s="70">
        <v>1.0500000000000001E-2</v>
      </c>
      <c r="H71" s="7" t="s">
        <v>207</v>
      </c>
      <c r="I71" s="1"/>
      <c r="J71" s="7">
        <v>60.55</v>
      </c>
      <c r="K71" s="13">
        <v>108.42272704</v>
      </c>
      <c r="L71" s="15">
        <v>703034.6666</v>
      </c>
      <c r="M71" s="15">
        <v>1258875.9002</v>
      </c>
      <c r="N71" s="13">
        <v>997.73044363999998</v>
      </c>
      <c r="O71" s="15">
        <v>11610.812</v>
      </c>
      <c r="P71" s="15">
        <v>1</v>
      </c>
      <c r="Q71" s="8">
        <v>4.5300000000000002E-3</v>
      </c>
      <c r="R71" s="1"/>
      <c r="S71" s="17">
        <v>0.55846224913399856</v>
      </c>
      <c r="T71" s="10">
        <v>6.35</v>
      </c>
      <c r="U71" s="10">
        <v>0.56999999999999995</v>
      </c>
      <c r="V71" s="8">
        <v>0.11906994187</v>
      </c>
      <c r="W71" s="8">
        <v>0.11296449215524361</v>
      </c>
      <c r="X71" s="1"/>
      <c r="Y71" s="8">
        <v>-4.7884722727999998E-2</v>
      </c>
      <c r="Z71" s="8">
        <v>0.14862568094</v>
      </c>
      <c r="AA71" s="8">
        <v>0.27042908292000001</v>
      </c>
    </row>
    <row r="72" spans="2:27" ht="16.2" customHeight="1" x14ac:dyDescent="0.3">
      <c r="B72" s="5" t="s">
        <v>458</v>
      </c>
      <c r="C72" s="65" t="s">
        <v>535</v>
      </c>
      <c r="D72" s="65" t="s">
        <v>150</v>
      </c>
      <c r="E72" s="65" t="s">
        <v>471</v>
      </c>
      <c r="F72" s="65" t="s">
        <v>194</v>
      </c>
      <c r="G72" s="68">
        <v>1.2999999999999999E-2</v>
      </c>
      <c r="H72" s="1" t="s">
        <v>207</v>
      </c>
      <c r="J72" s="1">
        <v>5.63</v>
      </c>
      <c r="K72" s="12">
        <v>8.6317589999000006</v>
      </c>
      <c r="L72" s="14">
        <v>197172.37367999999</v>
      </c>
      <c r="M72" s="14">
        <v>302299.18491000001</v>
      </c>
      <c r="N72" s="12">
        <v>252.10392182000001</v>
      </c>
      <c r="O72" s="14">
        <v>35021.735999999997</v>
      </c>
      <c r="P72" s="14">
        <v>1</v>
      </c>
      <c r="Q72" s="6">
        <v>1.2700000000000001E-3</v>
      </c>
      <c r="S72" s="16">
        <v>0.65224249194923345</v>
      </c>
      <c r="T72" s="9">
        <v>1.26</v>
      </c>
      <c r="U72" s="9">
        <v>7.4999999999999997E-2</v>
      </c>
      <c r="V72" s="6">
        <v>0.14771395075999999</v>
      </c>
      <c r="W72" s="6">
        <v>0.15985790408525755</v>
      </c>
      <c r="Y72" s="6">
        <v>3.3976124886999998E-2</v>
      </c>
      <c r="Z72" s="6">
        <v>-0.26352261033000002</v>
      </c>
      <c r="AA72" s="6">
        <v>-0.22542158212999999</v>
      </c>
    </row>
    <row r="73" spans="2:27" s="7" customFormat="1" ht="16.2" customHeight="1" x14ac:dyDescent="0.3">
      <c r="B73" s="127" t="s">
        <v>237</v>
      </c>
      <c r="C73" s="66" t="s">
        <v>242</v>
      </c>
      <c r="D73" s="66" t="s">
        <v>148</v>
      </c>
      <c r="E73" s="66" t="s">
        <v>348</v>
      </c>
      <c r="F73" s="66" t="s">
        <v>347</v>
      </c>
      <c r="G73" s="70">
        <v>1.2500000000000001E-2</v>
      </c>
      <c r="H73" s="7" t="s">
        <v>349</v>
      </c>
      <c r="I73" s="1"/>
      <c r="J73" s="7">
        <v>86.85</v>
      </c>
      <c r="K73" s="13">
        <v>97.614427856000006</v>
      </c>
      <c r="L73" s="15">
        <v>1637271.882</v>
      </c>
      <c r="M73" s="15">
        <v>1840199.8618999999</v>
      </c>
      <c r="N73" s="13">
        <v>2859.5419068000001</v>
      </c>
      <c r="O73" s="15">
        <v>18851.72</v>
      </c>
      <c r="P73" s="15">
        <v>1</v>
      </c>
      <c r="Q73" s="8">
        <v>1.061E-2</v>
      </c>
      <c r="R73" s="1"/>
      <c r="S73" s="17">
        <v>0.88972503253433388</v>
      </c>
      <c r="T73" s="10">
        <v>11.9</v>
      </c>
      <c r="U73" s="10">
        <v>0.9</v>
      </c>
      <c r="V73" s="8">
        <v>0.12968613774999999</v>
      </c>
      <c r="W73" s="8">
        <v>0.12435233160621763</v>
      </c>
      <c r="X73" s="1"/>
      <c r="Y73" s="8">
        <v>-2.1849307352999999E-2</v>
      </c>
      <c r="Z73" s="8">
        <v>-4.6032242219999998E-2</v>
      </c>
      <c r="AA73" s="8">
        <v>7.5303678095000007E-2</v>
      </c>
    </row>
    <row r="74" spans="2:27" ht="16.2" customHeight="1" x14ac:dyDescent="0.3">
      <c r="B74" s="5" t="s">
        <v>463</v>
      </c>
      <c r="C74" s="65" t="s">
        <v>118</v>
      </c>
      <c r="D74" s="65" t="s">
        <v>148</v>
      </c>
      <c r="E74" s="65" t="s">
        <v>161</v>
      </c>
      <c r="F74" s="65" t="s">
        <v>193</v>
      </c>
      <c r="G74" s="68">
        <v>7.4999999999999997E-3</v>
      </c>
      <c r="H74" s="1" t="s">
        <v>207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207</v>
      </c>
      <c r="S74" s="16" t="e">
        <v>#N/A</v>
      </c>
      <c r="T74" s="9" t="s">
        <v>207</v>
      </c>
      <c r="U74" s="9" t="e">
        <v>#N/A</v>
      </c>
      <c r="V74" s="6" t="s">
        <v>207</v>
      </c>
      <c r="W74" s="6" t="s">
        <v>207</v>
      </c>
      <c r="Y74" s="6" t="s">
        <v>207</v>
      </c>
      <c r="Z74" s="6" t="s">
        <v>207</v>
      </c>
      <c r="AA74" s="6" t="s">
        <v>207</v>
      </c>
    </row>
    <row r="75" spans="2:27" s="7" customFormat="1" ht="16.2" customHeight="1" x14ac:dyDescent="0.3">
      <c r="B75" s="127" t="s">
        <v>61</v>
      </c>
      <c r="C75" s="66" t="s">
        <v>125</v>
      </c>
      <c r="D75" s="66" t="s">
        <v>148</v>
      </c>
      <c r="E75" s="66" t="s">
        <v>198</v>
      </c>
      <c r="F75" s="66" t="s">
        <v>199</v>
      </c>
      <c r="G75" s="70">
        <v>0.02</v>
      </c>
      <c r="H75" s="7" t="s">
        <v>351</v>
      </c>
      <c r="I75" s="1"/>
      <c r="J75" s="7">
        <v>50.7</v>
      </c>
      <c r="K75" s="13">
        <v>97.850373585</v>
      </c>
      <c r="L75" s="15">
        <v>344760</v>
      </c>
      <c r="M75" s="15">
        <v>665382.54038000002</v>
      </c>
      <c r="N75" s="13">
        <v>697.48679773000003</v>
      </c>
      <c r="O75" s="15">
        <v>6800</v>
      </c>
      <c r="P75" s="15">
        <v>1</v>
      </c>
      <c r="Q75" s="8">
        <v>2.2599999999999999E-3</v>
      </c>
      <c r="R75" s="1"/>
      <c r="S75" s="17">
        <v>0.51813803200207786</v>
      </c>
      <c r="T75" s="10">
        <v>12.29</v>
      </c>
      <c r="U75" s="10">
        <v>0.91</v>
      </c>
      <c r="V75" s="8">
        <v>0.1530129482</v>
      </c>
      <c r="W75" s="8">
        <v>0.21538461538461537</v>
      </c>
      <c r="X75" s="1"/>
      <c r="Y75" s="8">
        <v>-5.6873896838000003E-3</v>
      </c>
      <c r="Z75" s="8">
        <v>-0.26780691531</v>
      </c>
      <c r="AA75" s="8">
        <v>-0.25038468418999998</v>
      </c>
    </row>
    <row r="76" spans="2:27" ht="16.2" customHeight="1" x14ac:dyDescent="0.3">
      <c r="B76" s="5" t="s">
        <v>74</v>
      </c>
      <c r="C76" s="65" t="s">
        <v>140</v>
      </c>
      <c r="D76" s="65" t="s">
        <v>148</v>
      </c>
      <c r="E76" s="65" t="s">
        <v>163</v>
      </c>
      <c r="F76" s="65" t="s">
        <v>208</v>
      </c>
      <c r="G76" s="68">
        <v>1.7000000000000001E-3</v>
      </c>
      <c r="H76" s="1" t="s">
        <v>207</v>
      </c>
      <c r="J76" s="1">
        <v>37.43</v>
      </c>
      <c r="K76" s="12">
        <v>71.746886406000002</v>
      </c>
      <c r="L76" s="14">
        <v>69312.349979999999</v>
      </c>
      <c r="M76" s="14">
        <v>132859.87979000001</v>
      </c>
      <c r="N76" s="12">
        <v>61.540586363999999</v>
      </c>
      <c r="O76" s="14" t="e">
        <v>#N/A</v>
      </c>
      <c r="P76" s="14">
        <v>0</v>
      </c>
      <c r="Q76" s="6" t="s">
        <v>207</v>
      </c>
      <c r="S76" s="16">
        <v>0.52169511284701309</v>
      </c>
      <c r="T76" s="9">
        <v>6.56</v>
      </c>
      <c r="U76" s="9">
        <v>0.55000000000000004</v>
      </c>
      <c r="V76" s="6">
        <v>0.1601171589</v>
      </c>
      <c r="W76" s="6">
        <v>0.17632914774245259</v>
      </c>
      <c r="Y76" s="6">
        <v>-1.6035751841999998E-2</v>
      </c>
      <c r="Z76" s="6">
        <v>-9.8715045650999995E-3</v>
      </c>
      <c r="AA76" s="6">
        <v>7.6257738812E-2</v>
      </c>
    </row>
    <row r="77" spans="2:27" s="7" customFormat="1" ht="16.2" customHeight="1" x14ac:dyDescent="0.3">
      <c r="B77" s="127" t="s">
        <v>447</v>
      </c>
      <c r="C77" s="66" t="s">
        <v>493</v>
      </c>
      <c r="D77" s="66" t="s">
        <v>148</v>
      </c>
      <c r="E77" s="66" t="s">
        <v>495</v>
      </c>
      <c r="F77" s="66" t="s">
        <v>494</v>
      </c>
      <c r="G77" s="70">
        <v>1.2E-2</v>
      </c>
      <c r="H77" s="7" t="s">
        <v>496</v>
      </c>
      <c r="I77" s="1"/>
      <c r="J77" s="7">
        <v>8.34</v>
      </c>
      <c r="K77" s="13">
        <v>8.1269971595000001</v>
      </c>
      <c r="L77" s="15">
        <v>922904.98380000005</v>
      </c>
      <c r="M77" s="15">
        <v>899334.07455999998</v>
      </c>
      <c r="N77" s="13">
        <v>5926.6378576999996</v>
      </c>
      <c r="O77" s="15">
        <v>110660.07</v>
      </c>
      <c r="P77" s="15">
        <v>1</v>
      </c>
      <c r="Q77" s="8">
        <v>5.9899999999999997E-3</v>
      </c>
      <c r="R77" s="1"/>
      <c r="S77" s="17">
        <v>1.0262092918601566</v>
      </c>
      <c r="T77" s="10">
        <v>1.2</v>
      </c>
      <c r="U77" s="10">
        <v>0.1</v>
      </c>
      <c r="V77" s="8">
        <v>0.14134275618</v>
      </c>
      <c r="W77" s="8">
        <v>0.14388489208633096</v>
      </c>
      <c r="X77" s="1"/>
      <c r="Y77" s="8">
        <v>1.1990407675000002E-2</v>
      </c>
      <c r="Z77" s="8">
        <v>5.9022998503000003E-2</v>
      </c>
      <c r="AA77" s="8">
        <v>0.13109568362999999</v>
      </c>
    </row>
    <row r="78" spans="2:27" ht="16.2" customHeight="1" x14ac:dyDescent="0.3">
      <c r="B78" s="5" t="s">
        <v>238</v>
      </c>
      <c r="C78" s="65" t="s">
        <v>536</v>
      </c>
      <c r="D78" s="65" t="s">
        <v>147</v>
      </c>
      <c r="E78" s="65" t="s">
        <v>184</v>
      </c>
      <c r="F78" s="65" t="s">
        <v>356</v>
      </c>
      <c r="G78" s="68">
        <v>1.2E-2</v>
      </c>
      <c r="H78" s="1" t="s">
        <v>355</v>
      </c>
      <c r="J78" s="1">
        <v>19.149999999999999</v>
      </c>
      <c r="K78" s="12">
        <v>94.551578051999996</v>
      </c>
      <c r="L78" s="14">
        <v>224704.08924999999</v>
      </c>
      <c r="M78" s="14">
        <v>1109458.2889</v>
      </c>
      <c r="N78" s="12">
        <v>1085.2563173000001</v>
      </c>
      <c r="O78" s="14">
        <v>11733.895</v>
      </c>
      <c r="P78" s="14">
        <v>1</v>
      </c>
      <c r="Q78" s="6">
        <v>1.4499999999999999E-3</v>
      </c>
      <c r="S78" s="16">
        <v>0.20253495916766381</v>
      </c>
      <c r="T78" s="9">
        <v>4.1900000000000004</v>
      </c>
      <c r="U78" s="9">
        <v>0.3</v>
      </c>
      <c r="V78" s="6">
        <v>0.10812903224999999</v>
      </c>
      <c r="W78" s="6">
        <v>0.18798955613577023</v>
      </c>
      <c r="Y78" s="6">
        <v>-4.6314741036999993E-2</v>
      </c>
      <c r="Z78" s="6">
        <v>-0.45935303844000003</v>
      </c>
      <c r="AA78" s="6">
        <v>-0.43851543786000002</v>
      </c>
    </row>
    <row r="79" spans="2:27" s="7" customFormat="1" ht="16.2" customHeight="1" x14ac:dyDescent="0.3">
      <c r="B79" s="127" t="s">
        <v>13</v>
      </c>
      <c r="C79" s="66" t="s">
        <v>79</v>
      </c>
      <c r="D79" s="66" t="s">
        <v>147</v>
      </c>
      <c r="E79" s="66" t="s">
        <v>157</v>
      </c>
      <c r="F79" s="66" t="s">
        <v>158</v>
      </c>
      <c r="G79" s="70">
        <v>0.01</v>
      </c>
      <c r="H79" s="7" t="s">
        <v>207</v>
      </c>
      <c r="I79" s="1"/>
      <c r="J79" s="7">
        <v>90.54</v>
      </c>
      <c r="K79" s="13">
        <v>92.057267011999997</v>
      </c>
      <c r="L79" s="15">
        <v>7250278.9604000002</v>
      </c>
      <c r="M79" s="15">
        <v>7371778.9504000004</v>
      </c>
      <c r="N79" s="13">
        <v>12076.32992</v>
      </c>
      <c r="O79" s="15">
        <v>80078.186000000002</v>
      </c>
      <c r="P79" s="15">
        <v>1</v>
      </c>
      <c r="Q79" s="8">
        <v>4.7190000000000003E-2</v>
      </c>
      <c r="R79" s="1"/>
      <c r="S79" s="17">
        <v>0.98351822662949351</v>
      </c>
      <c r="T79" s="10">
        <v>10.01</v>
      </c>
      <c r="U79" s="10">
        <v>1.1200000000000001</v>
      </c>
      <c r="V79" s="8">
        <v>0.11411308709</v>
      </c>
      <c r="W79" s="8">
        <v>0.14844267726971505</v>
      </c>
      <c r="X79" s="1"/>
      <c r="Y79" s="8">
        <v>-9.1923834534E-3</v>
      </c>
      <c r="Z79" s="8">
        <v>7.3956905948000001E-2</v>
      </c>
      <c r="AA79" s="8">
        <v>0.15286838301</v>
      </c>
    </row>
    <row r="80" spans="2:27" ht="16.2" customHeight="1" x14ac:dyDescent="0.3">
      <c r="B80" s="5" t="s">
        <v>15</v>
      </c>
      <c r="C80" s="65" t="s">
        <v>81</v>
      </c>
      <c r="D80" s="65" t="s">
        <v>147</v>
      </c>
      <c r="E80" s="65" t="s">
        <v>157</v>
      </c>
      <c r="F80" s="65" t="s">
        <v>158</v>
      </c>
      <c r="G80" s="68">
        <v>1.0800000000000001E-2</v>
      </c>
      <c r="H80" s="1" t="s">
        <v>207</v>
      </c>
      <c r="J80" s="1">
        <v>106.5</v>
      </c>
      <c r="K80" s="12">
        <v>102.48246621</v>
      </c>
      <c r="L80" s="14">
        <v>11405044.743000001</v>
      </c>
      <c r="M80" s="14">
        <v>10974808.568</v>
      </c>
      <c r="N80" s="12">
        <v>20813.847278000001</v>
      </c>
      <c r="O80" s="14">
        <v>107089.622</v>
      </c>
      <c r="P80" s="14">
        <v>1</v>
      </c>
      <c r="Q80" s="6">
        <v>7.4679999999999996E-2</v>
      </c>
      <c r="S80" s="16">
        <v>1.0392021575843768</v>
      </c>
      <c r="T80" s="9">
        <v>14.44</v>
      </c>
      <c r="U80" s="9">
        <v>1.1000000000000001</v>
      </c>
      <c r="V80" s="6">
        <v>0.13887286016</v>
      </c>
      <c r="W80" s="6">
        <v>0.123943661971831</v>
      </c>
      <c r="Y80" s="6">
        <v>-2.7156100759000001E-3</v>
      </c>
      <c r="Z80" s="6">
        <v>6.7402511836999995E-2</v>
      </c>
      <c r="AA80" s="6">
        <v>0.17752467380999998</v>
      </c>
    </row>
    <row r="81" spans="2:27" s="7" customFormat="1" ht="16.2" customHeight="1" x14ac:dyDescent="0.3">
      <c r="B81" s="127" t="s">
        <v>23</v>
      </c>
      <c r="C81" s="66" t="s">
        <v>88</v>
      </c>
      <c r="D81" s="66" t="s">
        <v>147</v>
      </c>
      <c r="E81" s="66" t="s">
        <v>161</v>
      </c>
      <c r="F81" s="66" t="s">
        <v>160</v>
      </c>
      <c r="G81" s="70">
        <v>9.0000000000000011E-3</v>
      </c>
      <c r="H81" s="7" t="s">
        <v>207</v>
      </c>
      <c r="I81" s="1"/>
      <c r="J81" s="7">
        <v>9.6300000000000008</v>
      </c>
      <c r="K81" s="13">
        <v>9.2256063274999995</v>
      </c>
      <c r="L81" s="15">
        <v>4432395.5834999997</v>
      </c>
      <c r="M81" s="15">
        <v>4246265.4976000004</v>
      </c>
      <c r="N81" s="13">
        <v>14900.153184999999</v>
      </c>
      <c r="O81" s="15">
        <v>460269.53100000002</v>
      </c>
      <c r="P81" s="15">
        <v>1</v>
      </c>
      <c r="Q81" s="8">
        <v>3.5580000000000001E-2</v>
      </c>
      <c r="R81" s="1"/>
      <c r="S81" s="17">
        <v>1.0438338314192501</v>
      </c>
      <c r="T81" s="10">
        <v>1.1950000000000001</v>
      </c>
      <c r="U81" s="10">
        <v>0.1</v>
      </c>
      <c r="V81" s="8">
        <v>0.12447916665999999</v>
      </c>
      <c r="W81" s="8">
        <v>0.12461059190031154</v>
      </c>
      <c r="X81" s="1"/>
      <c r="Y81" s="8">
        <v>-8.2389289391000004E-3</v>
      </c>
      <c r="Z81" s="8">
        <v>8.4681442257E-2</v>
      </c>
      <c r="AA81" s="8">
        <v>0.13550884333999999</v>
      </c>
    </row>
    <row r="82" spans="2:27" s="7" customFormat="1" ht="16.2" customHeight="1" x14ac:dyDescent="0.3">
      <c r="B82" s="5" t="s">
        <v>35</v>
      </c>
      <c r="C82" s="65" t="s">
        <v>97</v>
      </c>
      <c r="D82" s="65" t="s">
        <v>147</v>
      </c>
      <c r="E82" s="65" t="s">
        <v>157</v>
      </c>
      <c r="F82" s="65" t="s">
        <v>158</v>
      </c>
      <c r="G82" s="68">
        <v>1.6E-2</v>
      </c>
      <c r="H82" s="1" t="s">
        <v>207</v>
      </c>
      <c r="I82" s="1"/>
      <c r="J82" s="1">
        <v>99.64</v>
      </c>
      <c r="K82" s="12">
        <v>97.663520895999994</v>
      </c>
      <c r="L82" s="14">
        <v>3106085.9901000001</v>
      </c>
      <c r="M82" s="14">
        <v>3044473.0430000001</v>
      </c>
      <c r="N82" s="12">
        <v>3681.2634908999999</v>
      </c>
      <c r="O82" s="14">
        <v>31173.082999999999</v>
      </c>
      <c r="P82" s="14">
        <v>1</v>
      </c>
      <c r="Q82" s="6">
        <v>2.0209999999999999E-2</v>
      </c>
      <c r="R82" s="1"/>
      <c r="S82" s="16">
        <v>1.0202376392522723</v>
      </c>
      <c r="T82" s="9">
        <v>13.18</v>
      </c>
      <c r="U82" s="9">
        <v>1.2</v>
      </c>
      <c r="V82" s="6">
        <v>0.13014713143000001</v>
      </c>
      <c r="W82" s="6">
        <v>0.14452027298273784</v>
      </c>
      <c r="X82" s="1"/>
      <c r="Y82" s="6">
        <v>6.7697281993000001E-3</v>
      </c>
      <c r="Z82" s="6">
        <v>6.9423795509999997E-2</v>
      </c>
      <c r="AA82" s="6">
        <v>0.12233825528</v>
      </c>
    </row>
    <row r="83" spans="2:27" ht="16.2" customHeight="1" x14ac:dyDescent="0.3">
      <c r="B83" s="127" t="s">
        <v>39</v>
      </c>
      <c r="C83" s="66" t="s">
        <v>100</v>
      </c>
      <c r="D83" s="66" t="s">
        <v>147</v>
      </c>
      <c r="E83" s="66" t="s">
        <v>168</v>
      </c>
      <c r="F83" s="66" t="s">
        <v>178</v>
      </c>
      <c r="G83" s="70">
        <v>1.2E-2</v>
      </c>
      <c r="H83" s="7" t="s">
        <v>207</v>
      </c>
      <c r="J83" s="7">
        <v>80.3</v>
      </c>
      <c r="K83" s="13">
        <v>86.484074098999997</v>
      </c>
      <c r="L83" s="15">
        <v>2123264.4950000001</v>
      </c>
      <c r="M83" s="15">
        <v>2286781.6179</v>
      </c>
      <c r="N83" s="13">
        <v>2796.7635709000001</v>
      </c>
      <c r="O83" s="15">
        <v>26441.65</v>
      </c>
      <c r="P83" s="15">
        <v>1</v>
      </c>
      <c r="Q83" s="8">
        <v>1.375E-2</v>
      </c>
      <c r="S83" s="17">
        <v>0.92849464871508058</v>
      </c>
      <c r="T83" s="10">
        <v>10.740600000000001</v>
      </c>
      <c r="U83" s="10">
        <v>1.0759000000000001</v>
      </c>
      <c r="V83" s="8">
        <v>0.13031545741</v>
      </c>
      <c r="W83" s="8">
        <v>0.16078206724782071</v>
      </c>
      <c r="Y83" s="8">
        <v>-3.7026756244999998E-3</v>
      </c>
      <c r="Z83" s="8">
        <v>6.2108210654000004E-2</v>
      </c>
      <c r="AA83" s="8">
        <v>0.11203441219</v>
      </c>
    </row>
    <row r="84" spans="2:27" s="7" customFormat="1" ht="16.2" customHeight="1" x14ac:dyDescent="0.3">
      <c r="B84" s="5" t="s">
        <v>41</v>
      </c>
      <c r="C84" s="65" t="s">
        <v>102</v>
      </c>
      <c r="D84" s="65" t="s">
        <v>147</v>
      </c>
      <c r="E84" s="65" t="s">
        <v>182</v>
      </c>
      <c r="F84" s="65" t="s">
        <v>183</v>
      </c>
      <c r="G84" s="68">
        <v>1.0500000000000001E-2</v>
      </c>
      <c r="H84" s="1" t="s">
        <v>207</v>
      </c>
      <c r="I84" s="1"/>
      <c r="J84" s="1">
        <v>7.53</v>
      </c>
      <c r="K84" s="12">
        <v>8.6496802264999992</v>
      </c>
      <c r="L84" s="14">
        <v>2737178.6968999999</v>
      </c>
      <c r="M84" s="14">
        <v>3144185.9829000002</v>
      </c>
      <c r="N84" s="12">
        <v>6806.6517667999997</v>
      </c>
      <c r="O84" s="14">
        <v>363503.147</v>
      </c>
      <c r="P84" s="14">
        <v>1</v>
      </c>
      <c r="Q84" s="6">
        <v>1.7659999999999999E-2</v>
      </c>
      <c r="R84" s="1"/>
      <c r="S84" s="16">
        <v>0.87055241382569981</v>
      </c>
      <c r="T84" s="9">
        <v>1.071</v>
      </c>
      <c r="U84" s="9">
        <v>0.09</v>
      </c>
      <c r="V84" s="6">
        <v>0.14691358024000001</v>
      </c>
      <c r="W84" s="6">
        <v>0.14342629482071714</v>
      </c>
      <c r="X84" s="1"/>
      <c r="Y84" s="6">
        <v>1.4874168677E-2</v>
      </c>
      <c r="Z84" s="6">
        <v>5.3475412819999998E-2</v>
      </c>
      <c r="AA84" s="6">
        <v>0.18830107044</v>
      </c>
    </row>
    <row r="85" spans="2:27" ht="16.2" customHeight="1" x14ac:dyDescent="0.3">
      <c r="B85" s="127" t="s">
        <v>45</v>
      </c>
      <c r="C85" s="66" t="s">
        <v>106</v>
      </c>
      <c r="D85" s="66" t="s">
        <v>147</v>
      </c>
      <c r="E85" s="66" t="s">
        <v>161</v>
      </c>
      <c r="F85" s="66" t="s">
        <v>179</v>
      </c>
      <c r="G85" s="70">
        <v>1.06E-2</v>
      </c>
      <c r="H85" s="7" t="s">
        <v>378</v>
      </c>
      <c r="J85" s="7">
        <v>75.72</v>
      </c>
      <c r="K85" s="13">
        <v>92.059413042000003</v>
      </c>
      <c r="L85" s="15">
        <v>1234256.8230000001</v>
      </c>
      <c r="M85" s="15">
        <v>1500593.7489</v>
      </c>
      <c r="N85" s="13">
        <v>5080.1832309000001</v>
      </c>
      <c r="O85" s="15">
        <v>16300.275</v>
      </c>
      <c r="P85" s="15">
        <v>1</v>
      </c>
      <c r="Q85" s="8">
        <v>8.0300000000000007E-3</v>
      </c>
      <c r="S85" s="17">
        <v>0.82251230480314363</v>
      </c>
      <c r="T85" s="10">
        <v>9.93</v>
      </c>
      <c r="U85" s="10">
        <v>0.98</v>
      </c>
      <c r="V85" s="8">
        <v>0.11374570446</v>
      </c>
      <c r="W85" s="8">
        <v>0.15530903328050713</v>
      </c>
      <c r="Y85" s="8">
        <v>-1.9809003462999998E-2</v>
      </c>
      <c r="Z85" s="8">
        <v>-7.2554030004E-2</v>
      </c>
      <c r="AA85" s="8">
        <v>-2.4201260932E-2</v>
      </c>
    </row>
    <row r="86" spans="2:27" ht="16.2" customHeight="1" x14ac:dyDescent="0.3">
      <c r="B86" s="5" t="s">
        <v>78</v>
      </c>
      <c r="C86" s="65" t="s">
        <v>145</v>
      </c>
      <c r="D86" s="65" t="s">
        <v>147</v>
      </c>
      <c r="E86" s="65" t="s">
        <v>184</v>
      </c>
      <c r="F86" s="65" t="s">
        <v>211</v>
      </c>
      <c r="G86" s="68">
        <v>1.1999999999999999E-2</v>
      </c>
      <c r="H86" s="1" t="s">
        <v>207</v>
      </c>
      <c r="J86" s="1">
        <v>16.21</v>
      </c>
      <c r="K86" s="12">
        <v>100.61735148</v>
      </c>
      <c r="L86" s="14">
        <v>357984.92907000001</v>
      </c>
      <c r="M86" s="14">
        <v>2222054.0057000001</v>
      </c>
      <c r="N86" s="12">
        <v>586.28617272999998</v>
      </c>
      <c r="O86" s="14">
        <v>22084.202904000002</v>
      </c>
      <c r="P86" s="14">
        <v>1</v>
      </c>
      <c r="Q86" s="6">
        <v>2.31E-3</v>
      </c>
      <c r="S86" s="16">
        <v>0.16110541334634623</v>
      </c>
      <c r="T86" s="9">
        <v>3.45</v>
      </c>
      <c r="U86" s="9">
        <v>0.3</v>
      </c>
      <c r="V86" s="6">
        <v>0.148005148</v>
      </c>
      <c r="W86" s="6">
        <v>0.2220851326341764</v>
      </c>
      <c r="Y86" s="6">
        <v>-3.7042933855000002E-4</v>
      </c>
      <c r="Z86" s="6">
        <v>-0.14391442087</v>
      </c>
      <c r="AA86" s="6">
        <v>-0.17590990363</v>
      </c>
    </row>
    <row r="87" spans="2:27" s="7" customFormat="1" ht="16.2" customHeight="1" x14ac:dyDescent="0.3">
      <c r="B87" s="127" t="s">
        <v>220</v>
      </c>
      <c r="C87" s="66" t="s">
        <v>287</v>
      </c>
      <c r="D87" s="66" t="s">
        <v>147</v>
      </c>
      <c r="E87" s="66" t="s">
        <v>318</v>
      </c>
      <c r="F87" s="66" t="s">
        <v>326</v>
      </c>
      <c r="G87" s="70">
        <v>1.6E-2</v>
      </c>
      <c r="H87" s="7" t="s">
        <v>207</v>
      </c>
      <c r="I87" s="1"/>
      <c r="J87" s="7">
        <v>70.72</v>
      </c>
      <c r="K87" s="13">
        <v>92.25939606</v>
      </c>
      <c r="L87" s="15">
        <v>1041279.1584</v>
      </c>
      <c r="M87" s="15">
        <v>1358424.5797999999</v>
      </c>
      <c r="N87" s="13">
        <v>2419.2231763999998</v>
      </c>
      <c r="O87" s="15">
        <v>14723.97</v>
      </c>
      <c r="P87" s="15">
        <v>1</v>
      </c>
      <c r="Q87" s="8">
        <v>6.8799999999999998E-3</v>
      </c>
      <c r="R87" s="1"/>
      <c r="S87" s="17">
        <v>0.76653439129395484</v>
      </c>
      <c r="T87" s="10">
        <v>10.92</v>
      </c>
      <c r="U87" s="10">
        <v>1.25</v>
      </c>
      <c r="V87" s="8">
        <v>0.13483146066999999</v>
      </c>
      <c r="W87" s="8">
        <v>0.21210407239819004</v>
      </c>
      <c r="X87" s="1"/>
      <c r="Y87" s="8">
        <v>-5.7066666667000006E-2</v>
      </c>
      <c r="Z87" s="8">
        <v>-5.5559148027000002E-2</v>
      </c>
      <c r="AA87" s="8">
        <v>3.3876533816999998E-3</v>
      </c>
    </row>
    <row r="88" spans="2:27" ht="16.2" customHeight="1" x14ac:dyDescent="0.3">
      <c r="B88" s="5" t="s">
        <v>51</v>
      </c>
      <c r="C88" s="65" t="s">
        <v>113</v>
      </c>
      <c r="D88" s="65" t="s">
        <v>147</v>
      </c>
      <c r="E88" s="65" t="s">
        <v>184</v>
      </c>
      <c r="F88" s="65" t="s">
        <v>160</v>
      </c>
      <c r="G88" s="68">
        <v>0.01</v>
      </c>
      <c r="H88" s="1" t="s">
        <v>207</v>
      </c>
      <c r="J88" s="1">
        <v>83.69</v>
      </c>
      <c r="K88" s="12">
        <v>87.110467259000004</v>
      </c>
      <c r="L88" s="14">
        <v>728232.88687000005</v>
      </c>
      <c r="M88" s="14">
        <v>757996.26058999996</v>
      </c>
      <c r="N88" s="12">
        <v>1672.3408668</v>
      </c>
      <c r="O88" s="14">
        <v>8701.5519999000007</v>
      </c>
      <c r="P88" s="14">
        <v>1</v>
      </c>
      <c r="Q88" s="6">
        <v>4.6600000000000001E-3</v>
      </c>
      <c r="S88" s="16">
        <v>0.9607341417555465</v>
      </c>
      <c r="T88" s="9">
        <v>10.87</v>
      </c>
      <c r="U88" s="9">
        <v>0.95</v>
      </c>
      <c r="V88" s="6">
        <v>0.13303145269</v>
      </c>
      <c r="W88" s="6">
        <v>0.136216991277333</v>
      </c>
      <c r="Y88" s="6">
        <v>-2.1461786100000001E-3</v>
      </c>
      <c r="Z88" s="6">
        <v>8.6047271965000005E-2</v>
      </c>
      <c r="AA88" s="6">
        <v>0.16696967767000001</v>
      </c>
    </row>
    <row r="89" spans="2:27" s="7" customFormat="1" ht="16.2" customHeight="1" x14ac:dyDescent="0.3">
      <c r="B89" s="127" t="s">
        <v>58</v>
      </c>
      <c r="C89" s="66" t="s">
        <v>121</v>
      </c>
      <c r="D89" s="66" t="s">
        <v>147</v>
      </c>
      <c r="E89" s="66" t="s">
        <v>168</v>
      </c>
      <c r="F89" s="66" t="s">
        <v>195</v>
      </c>
      <c r="G89" s="70">
        <v>0.01</v>
      </c>
      <c r="H89" s="7" t="s">
        <v>207</v>
      </c>
      <c r="I89" s="1"/>
      <c r="J89" s="7">
        <v>59.98</v>
      </c>
      <c r="K89" s="13">
        <v>84.822706939</v>
      </c>
      <c r="L89" s="15">
        <v>375347.22253999999</v>
      </c>
      <c r="M89" s="15">
        <v>530809.72753999999</v>
      </c>
      <c r="N89" s="13">
        <v>277.94063136</v>
      </c>
      <c r="O89" s="15">
        <v>6257.8729999999996</v>
      </c>
      <c r="P89" s="15">
        <v>1</v>
      </c>
      <c r="Q89" s="8">
        <v>2.4199999999999998E-3</v>
      </c>
      <c r="R89" s="1"/>
      <c r="S89" s="17">
        <v>0.70712197434508239</v>
      </c>
      <c r="T89" s="10">
        <v>9.7200000000000006</v>
      </c>
      <c r="U89" s="10">
        <v>0.79</v>
      </c>
      <c r="V89" s="8">
        <v>0.15242276931999998</v>
      </c>
      <c r="W89" s="8">
        <v>0.15805268422807603</v>
      </c>
      <c r="X89" s="1"/>
      <c r="Y89" s="8">
        <v>1.1296577306E-2</v>
      </c>
      <c r="Z89" s="8">
        <v>-5.5840558665999997E-2</v>
      </c>
      <c r="AA89" s="8">
        <v>9.3918196071000007E-2</v>
      </c>
    </row>
    <row r="90" spans="2:27" ht="16.2" customHeight="1" x14ac:dyDescent="0.3">
      <c r="B90" s="5" t="s">
        <v>638</v>
      </c>
      <c r="C90" s="65" t="s">
        <v>124</v>
      </c>
      <c r="D90" s="65" t="s">
        <v>147</v>
      </c>
      <c r="E90" s="65" t="s">
        <v>168</v>
      </c>
      <c r="F90" s="65" t="s">
        <v>177</v>
      </c>
      <c r="G90" s="68">
        <v>8.9999999999999993E-3</v>
      </c>
      <c r="H90" s="1" t="s">
        <v>207</v>
      </c>
      <c r="J90" s="1">
        <v>76.41</v>
      </c>
      <c r="K90" s="12">
        <v>91.884921403000007</v>
      </c>
      <c r="L90" s="14">
        <v>1299864.5319000001</v>
      </c>
      <c r="M90" s="14">
        <v>1563119.3606</v>
      </c>
      <c r="N90" s="12">
        <v>3757.5390618000001</v>
      </c>
      <c r="O90" s="14">
        <v>17011.706999999999</v>
      </c>
      <c r="P90" s="14">
        <v>1</v>
      </c>
      <c r="Q90" s="6">
        <v>8.43E-3</v>
      </c>
      <c r="S90" s="16">
        <v>0.83158366828080277</v>
      </c>
      <c r="T90" s="9">
        <v>10.89</v>
      </c>
      <c r="U90" s="9">
        <v>1.07</v>
      </c>
      <c r="V90" s="6">
        <v>0.12964285714000001</v>
      </c>
      <c r="W90" s="6">
        <v>0.16804083235178643</v>
      </c>
      <c r="Y90" s="6">
        <v>-1.3164497154000001E-2</v>
      </c>
      <c r="Z90" s="6">
        <v>-2.7218734099000001E-2</v>
      </c>
      <c r="AA90" s="6">
        <v>3.6714622469000001E-2</v>
      </c>
    </row>
    <row r="91" spans="2:27" s="7" customFormat="1" ht="16.2" customHeight="1" x14ac:dyDescent="0.3">
      <c r="B91" s="127" t="s">
        <v>232</v>
      </c>
      <c r="C91" s="66" t="s">
        <v>291</v>
      </c>
      <c r="D91" s="66" t="s">
        <v>147</v>
      </c>
      <c r="E91" s="66" t="s">
        <v>318</v>
      </c>
      <c r="F91" s="66" t="s">
        <v>330</v>
      </c>
      <c r="G91" s="70">
        <v>1.2E-2</v>
      </c>
      <c r="H91" s="7" t="s">
        <v>207</v>
      </c>
      <c r="I91" s="1"/>
      <c r="J91" s="7">
        <v>9.1</v>
      </c>
      <c r="K91" s="13">
        <v>8.7015196671999995</v>
      </c>
      <c r="L91" s="15">
        <v>1840041.7035000001</v>
      </c>
      <c r="M91" s="15">
        <v>1759468.0297999999</v>
      </c>
      <c r="N91" s="13">
        <v>3985.2326085999998</v>
      </c>
      <c r="O91" s="15">
        <v>202202.38500000001</v>
      </c>
      <c r="P91" s="15">
        <v>1</v>
      </c>
      <c r="Q91" s="8">
        <v>1.2019999999999999E-2</v>
      </c>
      <c r="R91" s="1"/>
      <c r="S91" s="17">
        <v>1.0457943380053549</v>
      </c>
      <c r="T91" s="10">
        <v>1.1399999999999999</v>
      </c>
      <c r="U91" s="10">
        <v>0.1</v>
      </c>
      <c r="V91" s="8">
        <v>0.12925170068</v>
      </c>
      <c r="W91" s="8">
        <v>0.1318681318681319</v>
      </c>
      <c r="X91" s="1"/>
      <c r="Y91" s="8">
        <v>2.2026431725000002E-3</v>
      </c>
      <c r="Z91" s="8">
        <v>0.11210645600999999</v>
      </c>
      <c r="AA91" s="8">
        <v>0.17225799353999999</v>
      </c>
    </row>
    <row r="92" spans="2:27" ht="16.2" customHeight="1" x14ac:dyDescent="0.3">
      <c r="B92" s="5" t="s">
        <v>228</v>
      </c>
      <c r="C92" s="65" t="s">
        <v>244</v>
      </c>
      <c r="D92" s="65" t="s">
        <v>147</v>
      </c>
      <c r="E92" s="65" t="s">
        <v>184</v>
      </c>
      <c r="F92" s="65" t="s">
        <v>338</v>
      </c>
      <c r="H92" s="1" t="s">
        <v>337</v>
      </c>
      <c r="J92" s="1">
        <v>18.399999999999999</v>
      </c>
      <c r="K92" s="12">
        <v>94.491926499000002</v>
      </c>
      <c r="L92" s="14">
        <v>258426.30720000001</v>
      </c>
      <c r="M92" s="14">
        <v>1327130.4143999999</v>
      </c>
      <c r="N92" s="12">
        <v>445.08624182</v>
      </c>
      <c r="O92" s="14">
        <v>14044.907999999999</v>
      </c>
      <c r="P92" s="14">
        <v>1</v>
      </c>
      <c r="Q92" s="6">
        <v>1.65E-3</v>
      </c>
      <c r="S92" s="16">
        <v>0.1947256308738157</v>
      </c>
      <c r="T92" s="9">
        <v>4.0199999999999996</v>
      </c>
      <c r="U92" s="9">
        <v>0.34</v>
      </c>
      <c r="V92" s="6">
        <v>0.12403579142</v>
      </c>
      <c r="W92" s="6">
        <v>0.22173913043478263</v>
      </c>
      <c r="Y92" s="6">
        <v>5.5407069281999996E-2</v>
      </c>
      <c r="Z92" s="6">
        <v>-0.21763171534</v>
      </c>
      <c r="AA92" s="6">
        <v>-0.32934189068000003</v>
      </c>
    </row>
    <row r="93" spans="2:27" s="7" customFormat="1" ht="16.2" customHeight="1" x14ac:dyDescent="0.3">
      <c r="B93" s="127" t="s">
        <v>69</v>
      </c>
      <c r="C93" s="66" t="s">
        <v>134</v>
      </c>
      <c r="D93" s="66" t="s">
        <v>147</v>
      </c>
      <c r="E93" s="66" t="s">
        <v>170</v>
      </c>
      <c r="F93" s="66" t="s">
        <v>205</v>
      </c>
      <c r="G93" s="70">
        <v>8.0000000000000002E-3</v>
      </c>
      <c r="H93" s="7" t="s">
        <v>334</v>
      </c>
      <c r="I93" s="1"/>
      <c r="J93" s="7">
        <v>8.42</v>
      </c>
      <c r="K93" s="13">
        <v>9.5261432074000005</v>
      </c>
      <c r="L93" s="15">
        <v>313929.17499999999</v>
      </c>
      <c r="M93" s="15">
        <v>355170.34181000001</v>
      </c>
      <c r="N93" s="13">
        <v>455.05725682000002</v>
      </c>
      <c r="O93" s="15">
        <v>37283.75</v>
      </c>
      <c r="P93" s="15">
        <v>1</v>
      </c>
      <c r="Q93" s="8">
        <v>2.0399999999999997E-3</v>
      </c>
      <c r="R93" s="1"/>
      <c r="S93" s="17">
        <v>0.88388341605648568</v>
      </c>
      <c r="T93" s="10">
        <v>1.1830000000000001</v>
      </c>
      <c r="U93" s="10">
        <v>9.8000000000000004E-2</v>
      </c>
      <c r="V93" s="8">
        <v>0.14201680672</v>
      </c>
      <c r="W93" s="8">
        <v>0.13966745843230405</v>
      </c>
      <c r="X93" s="1"/>
      <c r="Y93" s="8">
        <v>8.1417624514999992E-3</v>
      </c>
      <c r="Z93" s="8">
        <v>0.12311622554</v>
      </c>
      <c r="AA93" s="8">
        <v>0.16771774465</v>
      </c>
    </row>
    <row r="94" spans="2:27" s="7" customFormat="1" ht="16.2" customHeight="1" x14ac:dyDescent="0.3">
      <c r="B94" s="5" t="s">
        <v>66</v>
      </c>
      <c r="C94" s="65" t="s">
        <v>131</v>
      </c>
      <c r="D94" s="65" t="s">
        <v>147</v>
      </c>
      <c r="E94" s="65" t="s">
        <v>202</v>
      </c>
      <c r="F94" s="65" t="s">
        <v>203</v>
      </c>
      <c r="G94" s="68">
        <v>1.15E-2</v>
      </c>
      <c r="H94" s="1" t="s">
        <v>332</v>
      </c>
      <c r="I94" s="1"/>
      <c r="J94" s="1">
        <v>73.400000000000006</v>
      </c>
      <c r="K94" s="12">
        <v>99.016700786000001</v>
      </c>
      <c r="L94" s="14">
        <v>238724.98560000001</v>
      </c>
      <c r="M94" s="14">
        <v>322040.33337000001</v>
      </c>
      <c r="N94" s="12">
        <v>596.29107046000001</v>
      </c>
      <c r="O94" s="14">
        <v>3252.384</v>
      </c>
      <c r="P94" s="14">
        <v>1</v>
      </c>
      <c r="Q94" s="6">
        <v>1.5499999999999999E-3</v>
      </c>
      <c r="R94" s="1"/>
      <c r="S94" s="16">
        <v>0.74128908979340635</v>
      </c>
      <c r="T94" s="9">
        <v>13.78</v>
      </c>
      <c r="U94" s="9">
        <v>1.58</v>
      </c>
      <c r="V94" s="6">
        <v>0.17440830274999999</v>
      </c>
      <c r="W94" s="6">
        <v>0.25831062670299726</v>
      </c>
      <c r="X94" s="1"/>
      <c r="Y94" s="6">
        <v>-1.3970983343000001E-2</v>
      </c>
      <c r="Z94" s="6">
        <v>2.1219714066000001E-2</v>
      </c>
      <c r="AA94" s="6">
        <v>0.10184601363000001</v>
      </c>
    </row>
    <row r="95" spans="2:27" ht="16.2" customHeight="1" x14ac:dyDescent="0.3">
      <c r="B95" s="127" t="s">
        <v>235</v>
      </c>
      <c r="C95" s="66" t="s">
        <v>292</v>
      </c>
      <c r="D95" s="66" t="s">
        <v>147</v>
      </c>
      <c r="E95" s="66" t="s">
        <v>331</v>
      </c>
      <c r="F95" s="66" t="s">
        <v>179</v>
      </c>
      <c r="G95" s="70">
        <v>1.0999999999999999E-2</v>
      </c>
      <c r="H95" s="7" t="s">
        <v>333</v>
      </c>
      <c r="J95" s="7">
        <v>86.81</v>
      </c>
      <c r="K95" s="13">
        <v>100.73163885</v>
      </c>
      <c r="L95" s="15">
        <v>1108521.3367000001</v>
      </c>
      <c r="M95" s="15">
        <v>1286293.8711000001</v>
      </c>
      <c r="N95" s="13">
        <v>4001.6753782000001</v>
      </c>
      <c r="O95" s="15">
        <v>12769.512000000001</v>
      </c>
      <c r="P95" s="15">
        <v>1</v>
      </c>
      <c r="Q95" s="8">
        <v>7.2399999999999999E-3</v>
      </c>
      <c r="S95" s="17">
        <v>0.86179477462159848</v>
      </c>
      <c r="T95" s="10">
        <v>13.725</v>
      </c>
      <c r="U95" s="10">
        <v>1</v>
      </c>
      <c r="V95" s="8">
        <v>0.14900662250999999</v>
      </c>
      <c r="W95" s="8">
        <v>0.1382329224743693</v>
      </c>
      <c r="Y95" s="8">
        <v>-1.87983899E-2</v>
      </c>
      <c r="Z95" s="8">
        <v>-3.8070403886999997E-2</v>
      </c>
      <c r="AA95" s="8">
        <v>8.998005496E-2</v>
      </c>
    </row>
    <row r="96" spans="2:27" s="7" customFormat="1" ht="16.2" customHeight="1" x14ac:dyDescent="0.3">
      <c r="B96" s="5" t="s">
        <v>222</v>
      </c>
      <c r="C96" s="65" t="s">
        <v>241</v>
      </c>
      <c r="D96" s="65" t="s">
        <v>147</v>
      </c>
      <c r="E96" s="65" t="s">
        <v>161</v>
      </c>
      <c r="F96" s="65" t="s">
        <v>194</v>
      </c>
      <c r="G96" s="68">
        <v>0.01</v>
      </c>
      <c r="H96" s="1" t="s">
        <v>336</v>
      </c>
      <c r="I96" s="1"/>
      <c r="J96" s="1">
        <v>79.040000000000006</v>
      </c>
      <c r="K96" s="12">
        <v>90.379079185999998</v>
      </c>
      <c r="L96" s="14">
        <v>931664.00288000004</v>
      </c>
      <c r="M96" s="14">
        <v>1065320.53</v>
      </c>
      <c r="N96" s="12">
        <v>1988.77469</v>
      </c>
      <c r="O96" s="14">
        <v>11787.246999999999</v>
      </c>
      <c r="P96" s="14">
        <v>1</v>
      </c>
      <c r="Q96" s="6">
        <v>6.0400000000000002E-3</v>
      </c>
      <c r="R96" s="1"/>
      <c r="S96" s="16">
        <v>0.87453867324025081</v>
      </c>
      <c r="T96" s="9">
        <v>10</v>
      </c>
      <c r="U96" s="9">
        <v>1.1599999999999999</v>
      </c>
      <c r="V96" s="6">
        <v>0.12253400318</v>
      </c>
      <c r="W96" s="6">
        <v>0.17611336032388661</v>
      </c>
      <c r="X96" s="1"/>
      <c r="Y96" s="6">
        <v>-1.2484044506E-2</v>
      </c>
      <c r="Z96" s="6">
        <v>6.2995157023000001E-2</v>
      </c>
      <c r="AA96" s="6">
        <v>9.7696587129000007E-2</v>
      </c>
    </row>
    <row r="97" spans="2:27" ht="16.2" customHeight="1" x14ac:dyDescent="0.3">
      <c r="B97" s="127" t="s">
        <v>50</v>
      </c>
      <c r="C97" s="66" t="s">
        <v>112</v>
      </c>
      <c r="D97" s="66" t="s">
        <v>147</v>
      </c>
      <c r="E97" s="66" t="s">
        <v>159</v>
      </c>
      <c r="F97" s="66" t="s">
        <v>188</v>
      </c>
      <c r="G97" s="70">
        <v>1.4999999999999999E-2</v>
      </c>
      <c r="H97" s="7" t="s">
        <v>324</v>
      </c>
      <c r="J97" s="7">
        <v>71.58</v>
      </c>
      <c r="K97" s="13">
        <v>94.350765218999996</v>
      </c>
      <c r="L97" s="15">
        <v>581715.12714</v>
      </c>
      <c r="M97" s="15">
        <v>766768.19481999998</v>
      </c>
      <c r="N97" s="13">
        <v>1005.9842618</v>
      </c>
      <c r="O97" s="15">
        <v>8126.7830000000004</v>
      </c>
      <c r="P97" s="15">
        <v>1</v>
      </c>
      <c r="Q97" s="8">
        <v>3.7599999999999999E-3</v>
      </c>
      <c r="S97" s="17">
        <v>0.75865839385461065</v>
      </c>
      <c r="T97" s="10">
        <v>11.62</v>
      </c>
      <c r="U97" s="10">
        <v>0.97</v>
      </c>
      <c r="V97" s="8">
        <v>0.14245433370000002</v>
      </c>
      <c r="W97" s="8">
        <v>0.16261525565800505</v>
      </c>
      <c r="Y97" s="8">
        <v>-1.6736401684999999E-3</v>
      </c>
      <c r="Z97" s="8">
        <v>2.3135059053E-2</v>
      </c>
      <c r="AA97" s="8">
        <v>2.2625627253000002E-2</v>
      </c>
    </row>
    <row r="98" spans="2:27" s="7" customFormat="1" ht="16.2" customHeight="1" x14ac:dyDescent="0.3">
      <c r="B98" s="5" t="s">
        <v>46</v>
      </c>
      <c r="C98" s="65" t="s">
        <v>107</v>
      </c>
      <c r="D98" s="65" t="s">
        <v>147</v>
      </c>
      <c r="E98" s="65" t="s">
        <v>161</v>
      </c>
      <c r="F98" s="65" t="s">
        <v>186</v>
      </c>
      <c r="G98" s="68">
        <v>0.01</v>
      </c>
      <c r="H98" s="1" t="s">
        <v>322</v>
      </c>
      <c r="I98" s="1"/>
      <c r="J98" s="1">
        <v>94</v>
      </c>
      <c r="K98" s="12">
        <v>93.811037917999997</v>
      </c>
      <c r="L98" s="14">
        <v>1594242.2560000001</v>
      </c>
      <c r="M98" s="14">
        <v>1591037.4546000001</v>
      </c>
      <c r="N98" s="12">
        <v>4608.435015</v>
      </c>
      <c r="O98" s="14">
        <v>16960.024000000001</v>
      </c>
      <c r="P98" s="14">
        <v>1</v>
      </c>
      <c r="Q98" s="6">
        <v>1.035E-2</v>
      </c>
      <c r="R98" s="1"/>
      <c r="S98" s="16">
        <v>1.0020142840991182</v>
      </c>
      <c r="T98" s="9">
        <v>12</v>
      </c>
      <c r="U98" s="9">
        <v>1</v>
      </c>
      <c r="V98" s="6">
        <v>0.14018691587999998</v>
      </c>
      <c r="W98" s="6">
        <v>0.1276595744680851</v>
      </c>
      <c r="X98" s="1"/>
      <c r="Y98" s="6">
        <v>6.2380817799E-3</v>
      </c>
      <c r="Z98" s="6">
        <v>0.10613508755999999</v>
      </c>
      <c r="AA98" s="6">
        <v>0.25197056535000001</v>
      </c>
    </row>
    <row r="99" spans="2:27" ht="16.2" customHeight="1" x14ac:dyDescent="0.3">
      <c r="B99" s="127" t="s">
        <v>34</v>
      </c>
      <c r="C99" s="66" t="s">
        <v>481</v>
      </c>
      <c r="D99" s="66" t="s">
        <v>147</v>
      </c>
      <c r="E99" s="66" t="s">
        <v>477</v>
      </c>
      <c r="F99" s="66" t="s">
        <v>477</v>
      </c>
      <c r="G99" s="70">
        <v>8.0000000000000002E-3</v>
      </c>
      <c r="H99" s="7" t="s">
        <v>321</v>
      </c>
      <c r="J99" s="7">
        <v>92.86</v>
      </c>
      <c r="K99" s="13">
        <v>97.469434978999999</v>
      </c>
      <c r="L99" s="15">
        <v>1431725.3232</v>
      </c>
      <c r="M99" s="15">
        <v>1502794.0803</v>
      </c>
      <c r="N99" s="13">
        <v>3205.152525</v>
      </c>
      <c r="O99" s="15">
        <v>15418.106</v>
      </c>
      <c r="P99" s="15">
        <v>1</v>
      </c>
      <c r="Q99" s="8">
        <v>9.2899999999999996E-3</v>
      </c>
      <c r="S99" s="17">
        <v>0.95270891864723428</v>
      </c>
      <c r="T99" s="10">
        <v>11.85</v>
      </c>
      <c r="U99" s="10">
        <v>0.95</v>
      </c>
      <c r="V99" s="8">
        <v>0.12617120954</v>
      </c>
      <c r="W99" s="8">
        <v>0.12276545337066551</v>
      </c>
      <c r="Y99" s="8">
        <v>2.1449785500999997E-2</v>
      </c>
      <c r="Z99" s="8">
        <v>1.5306484124999999E-2</v>
      </c>
      <c r="AA99" s="8">
        <v>0.11938229960999999</v>
      </c>
    </row>
    <row r="100" spans="2:27" s="7" customFormat="1" ht="16.2" customHeight="1" x14ac:dyDescent="0.3">
      <c r="B100" s="5" t="s">
        <v>57</v>
      </c>
      <c r="C100" s="65" t="s">
        <v>120</v>
      </c>
      <c r="D100" s="65" t="s">
        <v>147</v>
      </c>
      <c r="E100" s="65" t="s">
        <v>161</v>
      </c>
      <c r="F100" s="65" t="s">
        <v>194</v>
      </c>
      <c r="G100" s="68">
        <v>0.01</v>
      </c>
      <c r="H100" s="1" t="s">
        <v>325</v>
      </c>
      <c r="I100" s="1"/>
      <c r="J100" s="1">
        <v>9.35</v>
      </c>
      <c r="K100" s="12">
        <v>9.8076388217999995</v>
      </c>
      <c r="L100" s="14">
        <v>1366047.0334999999</v>
      </c>
      <c r="M100" s="14">
        <v>1432908.6543000001</v>
      </c>
      <c r="N100" s="12">
        <v>4368.2606314000004</v>
      </c>
      <c r="O100" s="14">
        <v>146101.28700000001</v>
      </c>
      <c r="P100" s="14">
        <v>1</v>
      </c>
      <c r="Q100" s="6">
        <v>8.9899999999999997E-3</v>
      </c>
      <c r="R100" s="1"/>
      <c r="S100" s="16">
        <v>0.95333853233025057</v>
      </c>
      <c r="T100" s="9">
        <v>1.52</v>
      </c>
      <c r="U100" s="9">
        <v>0.11</v>
      </c>
      <c r="V100" s="6">
        <v>0.15866388308999999</v>
      </c>
      <c r="W100" s="6">
        <v>0.14117647058823532</v>
      </c>
      <c r="X100" s="1"/>
      <c r="Y100" s="6">
        <v>-2.1137395735000002E-2</v>
      </c>
      <c r="Z100" s="6">
        <v>3.8996494309999997E-2</v>
      </c>
      <c r="AA100" s="6">
        <v>0.14275618419</v>
      </c>
    </row>
    <row r="101" spans="2:27" ht="16.2" customHeight="1" x14ac:dyDescent="0.3">
      <c r="B101" s="127" t="s">
        <v>36</v>
      </c>
      <c r="C101" s="66" t="s">
        <v>98</v>
      </c>
      <c r="D101" s="66" t="s">
        <v>147</v>
      </c>
      <c r="E101" s="66" t="s">
        <v>176</v>
      </c>
      <c r="F101" s="66" t="s">
        <v>176</v>
      </c>
      <c r="G101" s="70">
        <v>0.01</v>
      </c>
      <c r="H101" s="7" t="s">
        <v>327</v>
      </c>
      <c r="J101" s="7">
        <v>73.819999999999993</v>
      </c>
      <c r="K101" s="13">
        <v>82.889714475999995</v>
      </c>
      <c r="L101" s="15">
        <v>1151032.7397</v>
      </c>
      <c r="M101" s="15">
        <v>1292451.5734000001</v>
      </c>
      <c r="N101" s="13">
        <v>2528.5127505</v>
      </c>
      <c r="O101" s="15">
        <v>15592.424000000001</v>
      </c>
      <c r="P101" s="15">
        <v>1</v>
      </c>
      <c r="Q101" s="8">
        <v>7.3400000000000002E-3</v>
      </c>
      <c r="S101" s="17">
        <v>0.89058094199822513</v>
      </c>
      <c r="T101" s="10">
        <v>10.199999999999999</v>
      </c>
      <c r="U101" s="10">
        <v>0.85</v>
      </c>
      <c r="V101" s="8">
        <v>0.13186813186000002</v>
      </c>
      <c r="W101" s="8">
        <v>0.13817393660254673</v>
      </c>
      <c r="Y101" s="8">
        <v>5.7896245341999997E-2</v>
      </c>
      <c r="Z101" s="8">
        <v>-3.4879910449999996E-2</v>
      </c>
      <c r="AA101" s="8">
        <v>8.9010446132000001E-2</v>
      </c>
    </row>
    <row r="102" spans="2:27" s="7" customFormat="1" ht="16.2" customHeight="1" x14ac:dyDescent="0.3">
      <c r="B102" s="5" t="s">
        <v>385</v>
      </c>
      <c r="C102" s="65" t="s">
        <v>129</v>
      </c>
      <c r="D102" s="65" t="s">
        <v>147</v>
      </c>
      <c r="E102" s="65" t="s">
        <v>161</v>
      </c>
      <c r="F102" s="65" t="s">
        <v>162</v>
      </c>
      <c r="G102" s="68">
        <v>9.4999999999999998E-3</v>
      </c>
      <c r="H102" s="1" t="s">
        <v>207</v>
      </c>
      <c r="I102" s="1"/>
      <c r="J102" s="1">
        <v>9.14</v>
      </c>
      <c r="K102" s="12">
        <v>10.097043679</v>
      </c>
      <c r="L102" s="14">
        <v>909623.51208000001</v>
      </c>
      <c r="M102" s="14">
        <v>1004869.6207</v>
      </c>
      <c r="N102" s="12">
        <v>2729.4670059</v>
      </c>
      <c r="O102" s="14">
        <v>99521.172000000006</v>
      </c>
      <c r="P102" s="14">
        <v>1</v>
      </c>
      <c r="Q102" s="6">
        <v>5.8799999999999998E-3</v>
      </c>
      <c r="R102" s="1"/>
      <c r="S102" s="16">
        <v>0.90521545618442012</v>
      </c>
      <c r="T102" s="9">
        <v>1.1719999999999999</v>
      </c>
      <c r="U102" s="9">
        <v>0.105</v>
      </c>
      <c r="V102" s="6">
        <v>0.12808743169</v>
      </c>
      <c r="W102" s="6">
        <v>0.13785557986870897</v>
      </c>
      <c r="X102" s="1"/>
      <c r="Y102" s="6">
        <v>1.3737717856E-2</v>
      </c>
      <c r="Z102" s="6">
        <v>5.3234405717E-2</v>
      </c>
      <c r="AA102" s="6">
        <v>0.13362950379000002</v>
      </c>
    </row>
    <row r="103" spans="2:27" ht="16.2" customHeight="1" x14ac:dyDescent="0.3">
      <c r="B103" s="127" t="s">
        <v>446</v>
      </c>
      <c r="C103" s="66" t="s">
        <v>467</v>
      </c>
      <c r="D103" s="66" t="s">
        <v>147</v>
      </c>
      <c r="E103" s="66" t="s">
        <v>157</v>
      </c>
      <c r="F103" s="66" t="s">
        <v>158</v>
      </c>
      <c r="G103" s="70">
        <v>1.4E-2</v>
      </c>
      <c r="H103" s="7" t="s">
        <v>207</v>
      </c>
      <c r="J103" s="7">
        <v>104.85</v>
      </c>
      <c r="K103" s="13">
        <v>101.23236221000001</v>
      </c>
      <c r="L103" s="15">
        <v>2252673.9405</v>
      </c>
      <c r="M103" s="15">
        <v>2174949.9695000001</v>
      </c>
      <c r="N103" s="13">
        <v>4216.2894022999999</v>
      </c>
      <c r="O103" s="15">
        <v>21484.73</v>
      </c>
      <c r="P103" s="15">
        <v>1</v>
      </c>
      <c r="Q103" s="8">
        <v>1.4619999999999999E-2</v>
      </c>
      <c r="S103" s="17">
        <v>1.0357359811726554</v>
      </c>
      <c r="T103" s="10">
        <v>14.97</v>
      </c>
      <c r="U103" s="10">
        <v>1.1499999999999999</v>
      </c>
      <c r="V103" s="8">
        <v>0.14299360014999998</v>
      </c>
      <c r="W103" s="8">
        <v>0.13161659513590843</v>
      </c>
      <c r="Y103" s="8">
        <v>1.0502195909E-3</v>
      </c>
      <c r="Z103" s="8">
        <v>7.9377221100000006E-2</v>
      </c>
      <c r="AA103" s="8">
        <v>0.15560611465999999</v>
      </c>
    </row>
    <row r="104" spans="2:27" s="7" customFormat="1" ht="16.2" customHeight="1" x14ac:dyDescent="0.3">
      <c r="B104" s="5" t="s">
        <v>379</v>
      </c>
      <c r="C104" s="65" t="s">
        <v>470</v>
      </c>
      <c r="D104" s="65" t="s">
        <v>147</v>
      </c>
      <c r="E104" s="65" t="s">
        <v>471</v>
      </c>
      <c r="F104" s="65" t="s">
        <v>194</v>
      </c>
      <c r="G104" s="68">
        <v>8.9999999999999993E-3</v>
      </c>
      <c r="H104" s="1" t="s">
        <v>472</v>
      </c>
      <c r="I104" s="1"/>
      <c r="J104" s="1">
        <v>5.85</v>
      </c>
      <c r="K104" s="12">
        <v>8.2231472738000004</v>
      </c>
      <c r="L104" s="14">
        <v>963621.84554999997</v>
      </c>
      <c r="M104" s="14">
        <v>1354530.6584999999</v>
      </c>
      <c r="N104" s="12">
        <v>1929.1899177</v>
      </c>
      <c r="O104" s="14">
        <v>164721.68299999999</v>
      </c>
      <c r="P104" s="14">
        <v>1</v>
      </c>
      <c r="Q104" s="6">
        <v>6.2700000000000004E-3</v>
      </c>
      <c r="R104" s="1"/>
      <c r="S104" s="16">
        <v>0.71140644879836312</v>
      </c>
      <c r="T104" s="9">
        <v>0.89</v>
      </c>
      <c r="U104" s="9">
        <v>7.0000000000000007E-2</v>
      </c>
      <c r="V104" s="6">
        <v>0.11573472041000001</v>
      </c>
      <c r="W104" s="6">
        <v>0.14358974358974361</v>
      </c>
      <c r="X104" s="1"/>
      <c r="Y104" s="6">
        <v>-1.8456375839000002E-2</v>
      </c>
      <c r="Z104" s="6">
        <v>-0.13000517278000001</v>
      </c>
      <c r="AA104" s="6">
        <v>-0.13751426096</v>
      </c>
    </row>
    <row r="105" spans="2:27" ht="16.2" customHeight="1" x14ac:dyDescent="0.3">
      <c r="B105" s="127" t="s">
        <v>455</v>
      </c>
      <c r="C105" s="66" t="s">
        <v>482</v>
      </c>
      <c r="D105" s="66" t="s">
        <v>147</v>
      </c>
      <c r="E105" s="66" t="s">
        <v>161</v>
      </c>
      <c r="F105" s="66" t="s">
        <v>186</v>
      </c>
      <c r="G105" s="70">
        <v>1.2999999999999999E-2</v>
      </c>
      <c r="H105" s="7" t="s">
        <v>300</v>
      </c>
      <c r="J105" s="7">
        <v>8.48</v>
      </c>
      <c r="K105" s="13">
        <v>10.151419486</v>
      </c>
      <c r="L105" s="15">
        <v>946358.85008</v>
      </c>
      <c r="M105" s="15">
        <v>1132887.4613999999</v>
      </c>
      <c r="N105" s="13">
        <v>2727.8397154999998</v>
      </c>
      <c r="O105" s="15">
        <v>111598.921</v>
      </c>
      <c r="P105" s="15">
        <v>1</v>
      </c>
      <c r="Q105" s="8">
        <v>6.1700000000000001E-3</v>
      </c>
      <c r="S105" s="17">
        <v>0.83535115573688157</v>
      </c>
      <c r="T105" s="10">
        <v>1.32</v>
      </c>
      <c r="U105" s="10">
        <v>0.11</v>
      </c>
      <c r="V105" s="8">
        <v>0.15474794841</v>
      </c>
      <c r="W105" s="8">
        <v>0.15566037735849056</v>
      </c>
      <c r="Y105" s="8">
        <v>-5.8578987150000005E-2</v>
      </c>
      <c r="Z105" s="8">
        <v>2.1701900368000001E-4</v>
      </c>
      <c r="AA105" s="8">
        <v>0.14874304906000002</v>
      </c>
    </row>
    <row r="106" spans="2:27" s="7" customFormat="1" ht="16.2" customHeight="1" x14ac:dyDescent="0.3">
      <c r="B106" s="5" t="s">
        <v>236</v>
      </c>
      <c r="C106" s="65" t="s">
        <v>484</v>
      </c>
      <c r="D106" s="65" t="s">
        <v>147</v>
      </c>
      <c r="E106" s="65" t="s">
        <v>161</v>
      </c>
      <c r="F106" s="65" t="s">
        <v>347</v>
      </c>
      <c r="G106" s="68">
        <v>1.2500000000000001E-2</v>
      </c>
      <c r="H106" s="1" t="s">
        <v>485</v>
      </c>
      <c r="I106" s="1"/>
      <c r="J106" s="1">
        <v>79.19</v>
      </c>
      <c r="K106" s="12">
        <v>87.877187703999994</v>
      </c>
      <c r="L106" s="14">
        <v>697496.41315000004</v>
      </c>
      <c r="M106" s="14">
        <v>774012.16342</v>
      </c>
      <c r="N106" s="12">
        <v>1089.0950373000001</v>
      </c>
      <c r="O106" s="14">
        <v>8807.8850000000002</v>
      </c>
      <c r="P106" s="14">
        <v>1</v>
      </c>
      <c r="Q106" s="6">
        <v>4.5399999999999998E-3</v>
      </c>
      <c r="R106" s="1"/>
      <c r="S106" s="16">
        <v>0.90114399503473674</v>
      </c>
      <c r="T106" s="9">
        <v>13.15</v>
      </c>
      <c r="U106" s="9">
        <v>1.05</v>
      </c>
      <c r="V106" s="6">
        <v>0.16236572416</v>
      </c>
      <c r="W106" s="6">
        <v>0.15911099886349289</v>
      </c>
      <c r="X106" s="1"/>
      <c r="Y106" s="6">
        <v>-1.4860769597E-3</v>
      </c>
      <c r="Z106" s="6">
        <v>5.0376155325000005E-2</v>
      </c>
      <c r="AA106" s="6">
        <v>0.14499410128999998</v>
      </c>
    </row>
    <row r="107" spans="2:27" ht="16.2" customHeight="1" x14ac:dyDescent="0.3">
      <c r="B107" s="127" t="s">
        <v>387</v>
      </c>
      <c r="C107" s="66" t="s">
        <v>501</v>
      </c>
      <c r="D107" s="66" t="s">
        <v>147</v>
      </c>
      <c r="E107" s="66" t="s">
        <v>471</v>
      </c>
      <c r="F107" s="66" t="s">
        <v>502</v>
      </c>
      <c r="G107" s="70">
        <v>0.01</v>
      </c>
      <c r="H107" s="7" t="s">
        <v>503</v>
      </c>
      <c r="J107" s="7">
        <v>15.6</v>
      </c>
      <c r="K107" s="13">
        <v>98.869622891000006</v>
      </c>
      <c r="L107" s="15">
        <v>75446.654399999999</v>
      </c>
      <c r="M107" s="15">
        <v>478165.53006000002</v>
      </c>
      <c r="N107" s="13">
        <v>620.76885090999997</v>
      </c>
      <c r="O107" s="15">
        <v>4836.3239999999996</v>
      </c>
      <c r="P107" s="15">
        <v>1</v>
      </c>
      <c r="Q107" s="8">
        <v>4.8999999999999998E-4</v>
      </c>
      <c r="S107" s="17">
        <v>0.1577835491210319</v>
      </c>
      <c r="T107" s="10">
        <v>11.85</v>
      </c>
      <c r="U107" s="10">
        <v>0</v>
      </c>
      <c r="V107" s="8">
        <v>0.12007295572</v>
      </c>
      <c r="W107" s="8">
        <v>0</v>
      </c>
      <c r="Y107" s="8">
        <v>-0.42940746158999998</v>
      </c>
      <c r="Z107" s="8">
        <v>-0.79060079014999995</v>
      </c>
      <c r="AA107" s="8">
        <v>-0.81566723278999997</v>
      </c>
    </row>
    <row r="108" spans="2:27" s="7" customFormat="1" ht="16.2" customHeight="1" x14ac:dyDescent="0.3">
      <c r="B108" s="5" t="s">
        <v>380</v>
      </c>
      <c r="C108" s="65" t="s">
        <v>506</v>
      </c>
      <c r="D108" s="65" t="s">
        <v>147</v>
      </c>
      <c r="E108" s="65" t="s">
        <v>161</v>
      </c>
      <c r="F108" s="65" t="s">
        <v>507</v>
      </c>
      <c r="G108" s="68">
        <v>0.01</v>
      </c>
      <c r="H108" s="1" t="s">
        <v>207</v>
      </c>
      <c r="I108" s="1"/>
      <c r="J108" s="1">
        <v>94.75</v>
      </c>
      <c r="K108" s="12">
        <v>94.674804399999999</v>
      </c>
      <c r="L108" s="14">
        <v>501151.88949999999</v>
      </c>
      <c r="M108" s="14">
        <v>500754.16477999999</v>
      </c>
      <c r="N108" s="12">
        <v>676.40498318000004</v>
      </c>
      <c r="O108" s="14">
        <v>5289.2020000000002</v>
      </c>
      <c r="P108" s="14">
        <v>1</v>
      </c>
      <c r="Q108" s="6">
        <v>3.4499999999999999E-3</v>
      </c>
      <c r="R108" s="1"/>
      <c r="S108" s="16">
        <v>1.0007942514428898</v>
      </c>
      <c r="T108" s="9">
        <v>12.07</v>
      </c>
      <c r="U108" s="9">
        <v>1.03</v>
      </c>
      <c r="V108" s="6">
        <v>0.13198469107999999</v>
      </c>
      <c r="W108" s="6">
        <v>0.13044854881266491</v>
      </c>
      <c r="X108" s="1"/>
      <c r="Y108" s="6">
        <v>-2.2553081653E-3</v>
      </c>
      <c r="Z108" s="6">
        <v>6.4902260587000007E-2</v>
      </c>
      <c r="AA108" s="6">
        <v>0.17950572807000001</v>
      </c>
    </row>
    <row r="109" spans="2:27" ht="16.2" customHeight="1" x14ac:dyDescent="0.3">
      <c r="B109" s="127" t="s">
        <v>386</v>
      </c>
      <c r="C109" s="66" t="s">
        <v>508</v>
      </c>
      <c r="D109" s="66" t="s">
        <v>147</v>
      </c>
      <c r="E109" s="66" t="s">
        <v>161</v>
      </c>
      <c r="F109" s="66" t="s">
        <v>494</v>
      </c>
      <c r="G109" s="70">
        <v>8.5000000000000006E-3</v>
      </c>
      <c r="H109" s="7" t="s">
        <v>207</v>
      </c>
      <c r="J109" s="7">
        <v>85.17</v>
      </c>
      <c r="K109" s="13">
        <v>96.529805288000006</v>
      </c>
      <c r="L109" s="15">
        <v>357714</v>
      </c>
      <c r="M109" s="15">
        <v>405425.18221</v>
      </c>
      <c r="N109" s="13">
        <v>397.49680454999998</v>
      </c>
      <c r="O109" s="15">
        <v>4200</v>
      </c>
      <c r="P109" s="15">
        <v>1</v>
      </c>
      <c r="Q109" s="8">
        <v>2.31E-3</v>
      </c>
      <c r="S109" s="17">
        <v>0.88231815806415814</v>
      </c>
      <c r="T109" s="10">
        <v>12</v>
      </c>
      <c r="U109" s="10">
        <v>1</v>
      </c>
      <c r="V109" s="8">
        <v>0.14132610999</v>
      </c>
      <c r="W109" s="8">
        <v>0.14089468122578372</v>
      </c>
      <c r="Y109" s="8">
        <v>1.8059038138999999E-3</v>
      </c>
      <c r="Z109" s="8">
        <v>8.4403622974000003E-2</v>
      </c>
      <c r="AA109" s="8">
        <v>0.15199290385</v>
      </c>
    </row>
    <row r="110" spans="2:27" s="7" customFormat="1" ht="16.2" customHeight="1" x14ac:dyDescent="0.3">
      <c r="B110" s="5" t="s">
        <v>443</v>
      </c>
      <c r="C110" s="65" t="s">
        <v>511</v>
      </c>
      <c r="D110" s="65" t="s">
        <v>147</v>
      </c>
      <c r="E110" s="65" t="s">
        <v>161</v>
      </c>
      <c r="F110" s="65" t="s">
        <v>511</v>
      </c>
      <c r="G110" s="68">
        <v>1.0500000000000001E-2</v>
      </c>
      <c r="H110" s="1" t="s">
        <v>512</v>
      </c>
      <c r="I110" s="1"/>
      <c r="J110" s="1">
        <v>88.87</v>
      </c>
      <c r="K110" s="12">
        <v>97.596528546000002</v>
      </c>
      <c r="L110" s="14">
        <v>386296.82780999999</v>
      </c>
      <c r="M110" s="14">
        <v>424228.97921000002</v>
      </c>
      <c r="N110" s="12">
        <v>709.93783091</v>
      </c>
      <c r="O110" s="14">
        <v>4346.7629999999999</v>
      </c>
      <c r="P110" s="14">
        <v>1</v>
      </c>
      <c r="Q110" s="6">
        <v>2.5100000000000001E-3</v>
      </c>
      <c r="R110" s="1"/>
      <c r="S110" s="16">
        <v>0.91058566655998485</v>
      </c>
      <c r="T110" s="9">
        <v>12.06</v>
      </c>
      <c r="U110" s="9">
        <v>1.32</v>
      </c>
      <c r="V110" s="6">
        <v>0.13564278483</v>
      </c>
      <c r="W110" s="6">
        <v>0.17823787554855405</v>
      </c>
      <c r="X110" s="1"/>
      <c r="Y110" s="6">
        <v>-2.6239320274E-2</v>
      </c>
      <c r="Z110" s="6">
        <v>9.1883633894999997E-2</v>
      </c>
      <c r="AA110" s="6">
        <v>0.14317274828000001</v>
      </c>
    </row>
    <row r="111" spans="2:27" ht="16.2" customHeight="1" x14ac:dyDescent="0.3">
      <c r="B111" s="127" t="s">
        <v>457</v>
      </c>
      <c r="C111" s="66" t="s">
        <v>516</v>
      </c>
      <c r="D111" s="66" t="s">
        <v>147</v>
      </c>
      <c r="E111" s="66" t="s">
        <v>157</v>
      </c>
      <c r="F111" s="66" t="s">
        <v>500</v>
      </c>
      <c r="G111" s="70">
        <v>0.01</v>
      </c>
      <c r="H111" s="7" t="s">
        <v>207</v>
      </c>
      <c r="J111" s="7">
        <v>92.62</v>
      </c>
      <c r="K111" s="13">
        <v>99.500628946000006</v>
      </c>
      <c r="L111" s="15">
        <v>357268.59058000002</v>
      </c>
      <c r="M111" s="15">
        <v>383809.64656999998</v>
      </c>
      <c r="N111" s="13">
        <v>776.52716181999995</v>
      </c>
      <c r="O111" s="15">
        <v>3857.3589999999999</v>
      </c>
      <c r="P111" s="15">
        <v>1</v>
      </c>
      <c r="Q111" s="8">
        <v>2.3699999999999997E-3</v>
      </c>
      <c r="S111" s="17">
        <v>0.93084838740331799</v>
      </c>
      <c r="T111" s="10">
        <v>11.95</v>
      </c>
      <c r="U111" s="10">
        <v>1.1000000000000001</v>
      </c>
      <c r="V111" s="8">
        <v>0.12846699634</v>
      </c>
      <c r="W111" s="8">
        <v>0.14251781472684086</v>
      </c>
      <c r="Y111" s="8">
        <v>-1.8544028822E-2</v>
      </c>
      <c r="Z111" s="8">
        <v>9.871230115299999E-2</v>
      </c>
      <c r="AA111" s="8">
        <v>0.13154320259999999</v>
      </c>
    </row>
    <row r="112" spans="2:27" s="7" customFormat="1" ht="16.2" customHeight="1" x14ac:dyDescent="0.3">
      <c r="B112" s="5" t="s">
        <v>388</v>
      </c>
      <c r="C112" s="65" t="s">
        <v>519</v>
      </c>
      <c r="D112" s="65" t="s">
        <v>147</v>
      </c>
      <c r="E112" s="65" t="s">
        <v>157</v>
      </c>
      <c r="F112" s="65" t="s">
        <v>158</v>
      </c>
      <c r="G112" s="68">
        <v>1.2E-2</v>
      </c>
      <c r="H112" s="1" t="s">
        <v>207</v>
      </c>
      <c r="I112" s="1"/>
      <c r="J112" s="1">
        <v>8.92</v>
      </c>
      <c r="K112" s="12">
        <v>9.2382630643999999</v>
      </c>
      <c r="L112" s="14">
        <v>321120</v>
      </c>
      <c r="M112" s="14">
        <v>332577.47032000002</v>
      </c>
      <c r="N112" s="12">
        <v>324.77944364000001</v>
      </c>
      <c r="O112" s="14">
        <v>36000</v>
      </c>
      <c r="P112" s="14">
        <v>1</v>
      </c>
      <c r="Q112" s="6">
        <v>2.0899999999999998E-3</v>
      </c>
      <c r="R112" s="1"/>
      <c r="S112" s="16">
        <v>0.96554946939902164</v>
      </c>
      <c r="T112" s="9">
        <v>1.1499999999999999</v>
      </c>
      <c r="U112" s="9">
        <v>0.13</v>
      </c>
      <c r="V112" s="6">
        <v>0.13112884834000002</v>
      </c>
      <c r="W112" s="6">
        <v>0.17488789237668162</v>
      </c>
      <c r="X112" s="1"/>
      <c r="Y112" s="6">
        <v>-6.6815144763999997E-3</v>
      </c>
      <c r="Z112" s="6">
        <v>9.6188681727999992E-2</v>
      </c>
      <c r="AA112" s="6">
        <v>0.15786706349999999</v>
      </c>
    </row>
    <row r="113" spans="2:27" ht="16.2" customHeight="1" x14ac:dyDescent="0.3">
      <c r="B113" s="127" t="s">
        <v>391</v>
      </c>
      <c r="C113" s="66" t="s">
        <v>520</v>
      </c>
      <c r="D113" s="66" t="s">
        <v>147</v>
      </c>
      <c r="E113" s="66" t="s">
        <v>522</v>
      </c>
      <c r="F113" s="66" t="s">
        <v>521</v>
      </c>
      <c r="G113" s="70">
        <v>0.01</v>
      </c>
      <c r="H113" s="7" t="s">
        <v>523</v>
      </c>
      <c r="J113" s="7">
        <v>8.6999999999999993</v>
      </c>
      <c r="K113" s="13">
        <v>9.4270641468999994</v>
      </c>
      <c r="L113" s="15">
        <v>317980.1715</v>
      </c>
      <c r="M113" s="15">
        <v>344553.96255</v>
      </c>
      <c r="N113" s="13">
        <v>569.00075863999996</v>
      </c>
      <c r="O113" s="15">
        <v>36549.445</v>
      </c>
      <c r="P113" s="15">
        <v>1</v>
      </c>
      <c r="Q113" s="8">
        <v>2.0499999999999997E-3</v>
      </c>
      <c r="S113" s="17">
        <v>0.92287480645402331</v>
      </c>
      <c r="T113" s="10">
        <v>1.272</v>
      </c>
      <c r="U113" s="10">
        <v>0.106</v>
      </c>
      <c r="V113" s="8">
        <v>0.14603903559</v>
      </c>
      <c r="W113" s="8">
        <v>0.14620689655172414</v>
      </c>
      <c r="Y113" s="8">
        <v>-1.4052583861000001E-2</v>
      </c>
      <c r="Z113" s="8">
        <v>6.7610983860999993E-2</v>
      </c>
      <c r="AA113" s="8">
        <v>0.15395429155000001</v>
      </c>
    </row>
    <row r="114" spans="2:27" s="7" customFormat="1" ht="16.2" customHeight="1" x14ac:dyDescent="0.3">
      <c r="B114" s="5" t="s">
        <v>412</v>
      </c>
      <c r="C114" s="65" t="s">
        <v>524</v>
      </c>
      <c r="D114" s="65" t="s">
        <v>147</v>
      </c>
      <c r="E114" s="65" t="s">
        <v>471</v>
      </c>
      <c r="F114" s="65" t="s">
        <v>525</v>
      </c>
      <c r="G114" s="68">
        <v>0.01</v>
      </c>
      <c r="H114" s="1" t="s">
        <v>526</v>
      </c>
      <c r="I114" s="1"/>
      <c r="J114" s="1">
        <v>9.1300000000000008</v>
      </c>
      <c r="K114" s="12">
        <v>9.279227058</v>
      </c>
      <c r="L114" s="14">
        <v>342704.95819999999</v>
      </c>
      <c r="M114" s="14">
        <v>348306.36593999999</v>
      </c>
      <c r="N114" s="12">
        <v>1397.8311994999999</v>
      </c>
      <c r="O114" s="14">
        <v>37536.14</v>
      </c>
      <c r="P114" s="14">
        <v>1</v>
      </c>
      <c r="Q114" s="6">
        <v>2.2300000000000002E-3</v>
      </c>
      <c r="R114" s="1"/>
      <c r="S114" s="16">
        <v>0.98391815858505749</v>
      </c>
      <c r="T114" s="9">
        <v>1.345</v>
      </c>
      <c r="U114" s="9">
        <v>0.125</v>
      </c>
      <c r="V114" s="6">
        <v>0.15371428570999998</v>
      </c>
      <c r="W114" s="6">
        <v>0.16429353778751368</v>
      </c>
      <c r="X114" s="1"/>
      <c r="Y114" s="6">
        <v>-9.2240911544999998E-3</v>
      </c>
      <c r="Z114" s="6">
        <v>7.4084862697000001E-2</v>
      </c>
      <c r="AA114" s="6">
        <v>0.21025960036000002</v>
      </c>
    </row>
    <row r="115" spans="2:27" ht="16.2" customHeight="1" x14ac:dyDescent="0.3">
      <c r="B115" s="127" t="s">
        <v>411</v>
      </c>
      <c r="C115" s="66" t="s">
        <v>529</v>
      </c>
      <c r="D115" s="66" t="s">
        <v>147</v>
      </c>
      <c r="E115" s="66" t="s">
        <v>184</v>
      </c>
      <c r="F115" s="66" t="s">
        <v>530</v>
      </c>
      <c r="G115" s="70">
        <v>1.38E-2</v>
      </c>
      <c r="H115" s="7" t="s">
        <v>324</v>
      </c>
      <c r="J115" s="7">
        <v>7.35</v>
      </c>
      <c r="K115" s="13">
        <v>9.9888183777999995</v>
      </c>
      <c r="L115" s="15">
        <v>292247.64240000001</v>
      </c>
      <c r="M115" s="15">
        <v>397171.24099000002</v>
      </c>
      <c r="N115" s="13">
        <v>922.59676227</v>
      </c>
      <c r="O115" s="15">
        <v>39761.584000000003</v>
      </c>
      <c r="P115" s="15">
        <v>1</v>
      </c>
      <c r="Q115" s="8">
        <v>1.8599999999999999E-3</v>
      </c>
      <c r="S115" s="17">
        <v>0.73582276922115886</v>
      </c>
      <c r="T115" s="10">
        <v>1.44</v>
      </c>
      <c r="U115" s="10">
        <v>0.12</v>
      </c>
      <c r="V115" s="8">
        <v>0.16107382550000002</v>
      </c>
      <c r="W115" s="8">
        <v>0.19591836734693877</v>
      </c>
      <c r="Y115" s="8">
        <v>5.6034482757000001E-2</v>
      </c>
      <c r="Z115" s="8">
        <v>-4.7281807290999997E-2</v>
      </c>
      <c r="AA115" s="8">
        <v>-2.3538211822999998E-2</v>
      </c>
    </row>
    <row r="116" spans="2:27" s="7" customFormat="1" ht="16.2" customHeight="1" x14ac:dyDescent="0.3">
      <c r="B116" s="5" t="s">
        <v>390</v>
      </c>
      <c r="C116" s="65" t="s">
        <v>531</v>
      </c>
      <c r="D116" s="65" t="s">
        <v>147</v>
      </c>
      <c r="E116" s="65" t="s">
        <v>533</v>
      </c>
      <c r="F116" s="65" t="s">
        <v>532</v>
      </c>
      <c r="G116" s="68">
        <v>0.01</v>
      </c>
      <c r="H116" s="1" t="s">
        <v>534</v>
      </c>
      <c r="I116" s="1"/>
      <c r="J116" s="1">
        <v>8.9600000000000009</v>
      </c>
      <c r="K116" s="12">
        <v>9.6156091008000004</v>
      </c>
      <c r="L116" s="14">
        <v>276974.91581999999</v>
      </c>
      <c r="M116" s="14">
        <v>297241.35281999997</v>
      </c>
      <c r="N116" s="12">
        <v>276.96359636</v>
      </c>
      <c r="O116" s="14">
        <v>30912.378998</v>
      </c>
      <c r="P116" s="14">
        <v>1</v>
      </c>
      <c r="Q116" s="6">
        <v>1.8E-3</v>
      </c>
      <c r="R116" s="1"/>
      <c r="S116" s="16">
        <v>0.93181824532099022</v>
      </c>
      <c r="T116" s="9">
        <v>1.2350000000000001</v>
      </c>
      <c r="U116" s="9">
        <v>0.1</v>
      </c>
      <c r="V116" s="6">
        <v>0.14066059224999999</v>
      </c>
      <c r="W116" s="6">
        <v>0.13392857142857142</v>
      </c>
      <c r="X116" s="1"/>
      <c r="Y116" s="6">
        <v>-5.5493895670000008E-3</v>
      </c>
      <c r="Z116" s="6">
        <v>3.2543842230000002E-2</v>
      </c>
      <c r="AA116" s="6">
        <v>0.16861496024</v>
      </c>
    </row>
    <row r="117" spans="2:27" ht="16.2" customHeight="1" x14ac:dyDescent="0.3">
      <c r="B117" s="127" t="s">
        <v>19</v>
      </c>
      <c r="C117" s="66" t="s">
        <v>84</v>
      </c>
      <c r="D117" s="66" t="s">
        <v>152</v>
      </c>
      <c r="E117" s="66" t="s">
        <v>164</v>
      </c>
      <c r="F117" s="66" t="s">
        <v>164</v>
      </c>
      <c r="G117" s="70">
        <v>6.0000000000000001E-3</v>
      </c>
      <c r="H117" s="7" t="s">
        <v>207</v>
      </c>
      <c r="J117" s="7">
        <v>19.13</v>
      </c>
      <c r="K117" s="13">
        <v>20.298500826000001</v>
      </c>
      <c r="L117" s="15">
        <v>2761525.0384</v>
      </c>
      <c r="M117" s="15">
        <v>2930204.8234000001</v>
      </c>
      <c r="N117" s="13">
        <v>3646.0198555000002</v>
      </c>
      <c r="O117" s="15">
        <v>144355.726</v>
      </c>
      <c r="P117" s="15">
        <v>1</v>
      </c>
      <c r="Q117" s="8">
        <v>1.6E-2</v>
      </c>
      <c r="S117" s="17">
        <v>0.94243413166240875</v>
      </c>
      <c r="T117" s="10">
        <v>1.91</v>
      </c>
      <c r="U117" s="10">
        <v>0.17</v>
      </c>
      <c r="V117" s="8">
        <v>0.10175812466</v>
      </c>
      <c r="W117" s="8">
        <v>0.10663878724516467</v>
      </c>
      <c r="Y117" s="8">
        <v>-1.0346611483999998E-2</v>
      </c>
      <c r="Z117" s="8">
        <v>1.3305969005E-2</v>
      </c>
      <c r="AA117" s="8">
        <v>0.12200005577</v>
      </c>
    </row>
    <row r="118" spans="2:27" s="7" customFormat="1" ht="16.2" customHeight="1" x14ac:dyDescent="0.3">
      <c r="B118" s="5" t="s">
        <v>26</v>
      </c>
      <c r="C118" s="65" t="s">
        <v>89</v>
      </c>
      <c r="D118" s="65" t="s">
        <v>152</v>
      </c>
      <c r="E118" s="65" t="s">
        <v>168</v>
      </c>
      <c r="F118" s="65" t="s">
        <v>169</v>
      </c>
      <c r="G118" s="68">
        <v>1.2E-2</v>
      </c>
      <c r="H118" s="1" t="s">
        <v>207</v>
      </c>
      <c r="I118" s="1"/>
      <c r="J118" s="1">
        <v>105.42</v>
      </c>
      <c r="K118" s="12">
        <v>115.59674626</v>
      </c>
      <c r="L118" s="14">
        <v>3039115.2288000002</v>
      </c>
      <c r="M118" s="14">
        <v>3332496.9833</v>
      </c>
      <c r="N118" s="12">
        <v>4792.9272645000001</v>
      </c>
      <c r="O118" s="14">
        <v>28828.639999999999</v>
      </c>
      <c r="P118" s="14">
        <v>1</v>
      </c>
      <c r="Q118" s="6">
        <v>1.9599999999999999E-2</v>
      </c>
      <c r="R118" s="1"/>
      <c r="S118" s="16">
        <v>0.91196338487667739</v>
      </c>
      <c r="T118" s="9">
        <v>9.9</v>
      </c>
      <c r="U118" s="9">
        <v>0.84</v>
      </c>
      <c r="V118" s="6">
        <v>9.5772467833999994E-2</v>
      </c>
      <c r="W118" s="6">
        <v>9.5617529880478086E-2</v>
      </c>
      <c r="X118" s="1"/>
      <c r="Y118" s="6">
        <v>6.1080358846000004E-3</v>
      </c>
      <c r="Z118" s="6">
        <v>2.0278272380999999E-2</v>
      </c>
      <c r="AA118" s="6">
        <v>0.11797604182</v>
      </c>
    </row>
    <row r="119" spans="2:27" ht="16.2" customHeight="1" x14ac:dyDescent="0.3">
      <c r="B119" s="127" t="s">
        <v>20</v>
      </c>
      <c r="C119" s="66" t="s">
        <v>85</v>
      </c>
      <c r="D119" s="66" t="s">
        <v>152</v>
      </c>
      <c r="E119" s="66" t="s">
        <v>161</v>
      </c>
      <c r="F119" s="66" t="s">
        <v>160</v>
      </c>
      <c r="G119" s="70">
        <v>7.4999999999999997E-3</v>
      </c>
      <c r="H119" s="7" t="s">
        <v>300</v>
      </c>
      <c r="J119" s="7">
        <v>104.7</v>
      </c>
      <c r="K119" s="13">
        <v>110.11237633</v>
      </c>
      <c r="L119" s="15">
        <v>6733053.3585000001</v>
      </c>
      <c r="M119" s="15">
        <v>7081112.7533999998</v>
      </c>
      <c r="N119" s="13">
        <v>13958.969416</v>
      </c>
      <c r="O119" s="15">
        <v>64308.055</v>
      </c>
      <c r="P119" s="15">
        <v>1</v>
      </c>
      <c r="Q119" s="8">
        <v>4.3529999999999999E-2</v>
      </c>
      <c r="S119" s="17">
        <v>0.95084679388101256</v>
      </c>
      <c r="T119" s="10">
        <v>11.04</v>
      </c>
      <c r="U119" s="10">
        <v>0.92</v>
      </c>
      <c r="V119" s="8">
        <v>0.10941526263</v>
      </c>
      <c r="W119" s="8">
        <v>0.10544412607449857</v>
      </c>
      <c r="Y119" s="8">
        <v>1.0904047320000001E-2</v>
      </c>
      <c r="Z119" s="8">
        <v>2.8455230132999998E-2</v>
      </c>
      <c r="AA119" s="8">
        <v>0.15082295570999998</v>
      </c>
    </row>
    <row r="120" spans="2:27" s="7" customFormat="1" ht="16.2" customHeight="1" x14ac:dyDescent="0.3">
      <c r="B120" s="5" t="s">
        <v>28</v>
      </c>
      <c r="C120" s="65" t="s">
        <v>91</v>
      </c>
      <c r="D120" s="65" t="s">
        <v>152</v>
      </c>
      <c r="E120" s="65" t="s">
        <v>172</v>
      </c>
      <c r="F120" s="65" t="s">
        <v>173</v>
      </c>
      <c r="G120" s="68">
        <v>1.0999999999999999E-2</v>
      </c>
      <c r="H120" s="1" t="s">
        <v>342</v>
      </c>
      <c r="I120" s="1"/>
      <c r="J120" s="1">
        <v>86.32</v>
      </c>
      <c r="K120" s="12">
        <v>100.05689580000001</v>
      </c>
      <c r="L120" s="14">
        <v>1841203.5282999999</v>
      </c>
      <c r="M120" s="14">
        <v>2134211.1863000002</v>
      </c>
      <c r="N120" s="12">
        <v>3691.0946391000002</v>
      </c>
      <c r="O120" s="14">
        <v>21329.975999999999</v>
      </c>
      <c r="P120" s="14">
        <v>1</v>
      </c>
      <c r="Q120" s="6">
        <v>1.188E-2</v>
      </c>
      <c r="R120" s="1"/>
      <c r="S120" s="16">
        <v>0.86270915472474596</v>
      </c>
      <c r="T120" s="9">
        <v>8.42</v>
      </c>
      <c r="U120" s="9">
        <v>0.75</v>
      </c>
      <c r="V120" s="6">
        <v>0.10523684539</v>
      </c>
      <c r="W120" s="6">
        <v>0.10426320667284524</v>
      </c>
      <c r="X120" s="1"/>
      <c r="Y120" s="6">
        <v>1.6127133607000001E-2</v>
      </c>
      <c r="Z120" s="6">
        <v>-1.5120539091E-2</v>
      </c>
      <c r="AA120" s="6">
        <v>0.18617070238</v>
      </c>
    </row>
    <row r="121" spans="2:27" ht="16.2" customHeight="1" x14ac:dyDescent="0.3">
      <c r="B121" s="127" t="s">
        <v>38</v>
      </c>
      <c r="C121" s="66" t="s">
        <v>286</v>
      </c>
      <c r="D121" s="66" t="s">
        <v>152</v>
      </c>
      <c r="E121" s="66" t="s">
        <v>175</v>
      </c>
      <c r="F121" s="66" t="s">
        <v>343</v>
      </c>
      <c r="G121" s="70">
        <v>1E-3</v>
      </c>
      <c r="H121" s="7" t="s">
        <v>207</v>
      </c>
      <c r="J121" s="7">
        <v>73.34</v>
      </c>
      <c r="K121" s="13">
        <v>110.75406326</v>
      </c>
      <c r="L121" s="15">
        <v>345364.07387999998</v>
      </c>
      <c r="M121" s="15">
        <v>521549.96573</v>
      </c>
      <c r="N121" s="13">
        <v>46.972415908999999</v>
      </c>
      <c r="O121" s="15" t="e">
        <v>#N/A</v>
      </c>
      <c r="P121" s="15">
        <v>0</v>
      </c>
      <c r="Q121" s="8" t="s">
        <v>207</v>
      </c>
      <c r="S121" s="17">
        <v>0.66218789488410146</v>
      </c>
      <c r="T121" s="10">
        <v>7.05</v>
      </c>
      <c r="U121" s="10">
        <v>0.55000000000000004</v>
      </c>
      <c r="V121" s="8">
        <v>7.8991596639000003E-2</v>
      </c>
      <c r="W121" s="8">
        <v>8.9991818925552219E-2</v>
      </c>
      <c r="Y121" s="8">
        <v>-4.0680183125999997E-2</v>
      </c>
      <c r="Z121" s="8">
        <v>-3.7654232784999998E-2</v>
      </c>
      <c r="AA121" s="8">
        <v>-0.10245415774</v>
      </c>
    </row>
    <row r="122" spans="2:27" s="7" customFormat="1" ht="16.2" customHeight="1" x14ac:dyDescent="0.3">
      <c r="B122" s="5" t="s">
        <v>637</v>
      </c>
      <c r="C122" s="65" t="s">
        <v>109</v>
      </c>
      <c r="D122" s="65" t="s">
        <v>152</v>
      </c>
      <c r="E122" s="65" t="s">
        <v>187</v>
      </c>
      <c r="F122" s="65" t="s">
        <v>345</v>
      </c>
      <c r="G122" s="68">
        <v>5.0000000000000001E-3</v>
      </c>
      <c r="H122" s="1" t="s">
        <v>207</v>
      </c>
      <c r="I122" s="1"/>
      <c r="J122" s="1">
        <v>101.5</v>
      </c>
      <c r="K122" s="12">
        <v>118.10347723</v>
      </c>
      <c r="L122" s="14">
        <v>1801672.4005</v>
      </c>
      <c r="M122" s="14">
        <v>2096391.8751999999</v>
      </c>
      <c r="N122" s="12">
        <v>5328.1345405000002</v>
      </c>
      <c r="O122" s="14">
        <v>17750.467000000001</v>
      </c>
      <c r="P122" s="14">
        <v>1</v>
      </c>
      <c r="Q122" s="6">
        <v>9.1700000000000011E-3</v>
      </c>
      <c r="R122" s="1"/>
      <c r="S122" s="16">
        <v>0.85941584770052415</v>
      </c>
      <c r="T122" s="9">
        <v>11.16</v>
      </c>
      <c r="U122" s="9">
        <v>1</v>
      </c>
      <c r="V122" s="6">
        <v>0.11254538119999999</v>
      </c>
      <c r="W122" s="6">
        <v>0.11822660098522167</v>
      </c>
      <c r="X122" s="1"/>
      <c r="Y122" s="6">
        <v>-3.4620505991999999E-2</v>
      </c>
      <c r="Z122" s="6">
        <v>2.8270510278E-2</v>
      </c>
      <c r="AA122" s="6">
        <v>0.13905930637</v>
      </c>
    </row>
    <row r="123" spans="2:27" ht="16.2" customHeight="1" x14ac:dyDescent="0.3">
      <c r="B123" s="127" t="s">
        <v>47</v>
      </c>
      <c r="C123" s="66" t="s">
        <v>108</v>
      </c>
      <c r="D123" s="66" t="s">
        <v>152</v>
      </c>
      <c r="E123" s="66" t="s">
        <v>161</v>
      </c>
      <c r="F123" s="66" t="s">
        <v>207</v>
      </c>
      <c r="G123" s="70">
        <v>5.3E-3</v>
      </c>
      <c r="H123" s="7" t="s">
        <v>346</v>
      </c>
      <c r="J123" s="7">
        <v>2513.1799999999998</v>
      </c>
      <c r="K123" s="13">
        <v>2590.6492189000001</v>
      </c>
      <c r="L123" s="15">
        <v>651174.99072</v>
      </c>
      <c r="M123" s="15">
        <v>671247.57521000004</v>
      </c>
      <c r="N123" s="13">
        <v>67.419305455</v>
      </c>
      <c r="O123" s="15">
        <v>259.10399999999998</v>
      </c>
      <c r="P123" s="15">
        <v>0</v>
      </c>
      <c r="Q123" s="8" t="s">
        <v>207</v>
      </c>
      <c r="S123" s="17">
        <v>0.97009660036765066</v>
      </c>
      <c r="T123" s="10">
        <v>228.98145873999999</v>
      </c>
      <c r="U123" s="10">
        <v>17.808134764999998</v>
      </c>
      <c r="V123" s="8">
        <v>9.3081893796999993E-2</v>
      </c>
      <c r="W123" s="8">
        <v>8.503076468060386E-2</v>
      </c>
      <c r="Y123" s="8">
        <v>-2.6726079562999997E-2</v>
      </c>
      <c r="Z123" s="8">
        <v>0.13295521771000002</v>
      </c>
      <c r="AA123" s="8">
        <v>0.12835908987</v>
      </c>
    </row>
    <row r="124" spans="2:27" s="7" customFormat="1" ht="16.2" customHeight="1" x14ac:dyDescent="0.3">
      <c r="B124" s="5" t="s">
        <v>53</v>
      </c>
      <c r="C124" s="65" t="s">
        <v>115</v>
      </c>
      <c r="D124" s="65" t="s">
        <v>152</v>
      </c>
      <c r="E124" s="65" t="s">
        <v>175</v>
      </c>
      <c r="F124" s="65" t="s">
        <v>207</v>
      </c>
      <c r="G124" s="68">
        <v>2E-3</v>
      </c>
      <c r="H124" s="1" t="s">
        <v>207</v>
      </c>
      <c r="I124" s="1"/>
      <c r="J124" s="1">
        <v>970</v>
      </c>
      <c r="K124" s="12">
        <v>1031.7972686000001</v>
      </c>
      <c r="L124" s="14">
        <v>590681.5</v>
      </c>
      <c r="M124" s="14">
        <v>628312.94672000001</v>
      </c>
      <c r="N124" s="12">
        <v>120.99599227</v>
      </c>
      <c r="O124" s="14" t="e">
        <v>#N/A</v>
      </c>
      <c r="P124" s="14">
        <v>0</v>
      </c>
      <c r="Q124" s="6" t="s">
        <v>207</v>
      </c>
      <c r="R124" s="1"/>
      <c r="S124" s="16">
        <v>0.94010716011697726</v>
      </c>
      <c r="T124" s="9">
        <v>65.8</v>
      </c>
      <c r="U124" s="9">
        <v>12</v>
      </c>
      <c r="V124" s="6">
        <v>6.7834352222999994E-2</v>
      </c>
      <c r="W124" s="6">
        <v>0.14845360824742268</v>
      </c>
      <c r="X124" s="1"/>
      <c r="Y124" s="6">
        <v>3.9657020365000004E-2</v>
      </c>
      <c r="Z124" s="6">
        <v>7.5482965483E-2</v>
      </c>
      <c r="AA124" s="6">
        <v>7.3506186154000008E-2</v>
      </c>
    </row>
    <row r="125" spans="2:27" ht="16.2" customHeight="1" x14ac:dyDescent="0.3">
      <c r="B125" s="127" t="s">
        <v>71</v>
      </c>
      <c r="C125" s="66" t="s">
        <v>136</v>
      </c>
      <c r="D125" s="66" t="s">
        <v>152</v>
      </c>
      <c r="E125" s="66" t="s">
        <v>164</v>
      </c>
      <c r="F125" s="66" t="s">
        <v>207</v>
      </c>
      <c r="G125" s="70">
        <v>5.0000000000000001E-3</v>
      </c>
      <c r="H125" s="7" t="s">
        <v>207</v>
      </c>
      <c r="J125" s="7">
        <v>49.8</v>
      </c>
      <c r="K125" s="13">
        <v>70.120277764999997</v>
      </c>
      <c r="L125" s="15">
        <v>141930</v>
      </c>
      <c r="M125" s="15">
        <v>199842.79162999999</v>
      </c>
      <c r="N125" s="13">
        <v>79.991190000000003</v>
      </c>
      <c r="O125" s="15" t="e">
        <v>#N/A</v>
      </c>
      <c r="P125" s="15">
        <v>0</v>
      </c>
      <c r="Q125" s="8" t="s">
        <v>207</v>
      </c>
      <c r="S125" s="17">
        <v>0.71020825340850668</v>
      </c>
      <c r="T125" s="10">
        <v>5.78</v>
      </c>
      <c r="U125" s="10">
        <v>0.5</v>
      </c>
      <c r="V125" s="8">
        <v>0.11820040899000001</v>
      </c>
      <c r="W125" s="8">
        <v>0.12048192771084339</v>
      </c>
      <c r="Y125" s="8">
        <v>7.4853327933000003E-3</v>
      </c>
      <c r="Z125" s="8">
        <v>0.13301634103999999</v>
      </c>
      <c r="AA125" s="8">
        <v>0.14550516347</v>
      </c>
    </row>
    <row r="126" spans="2:27" s="7" customFormat="1" ht="16.2" customHeight="1" x14ac:dyDescent="0.3">
      <c r="B126" s="5" t="s">
        <v>442</v>
      </c>
      <c r="C126" s="65" t="s">
        <v>451</v>
      </c>
      <c r="D126" s="65" t="s">
        <v>152</v>
      </c>
      <c r="E126" s="65" t="s">
        <v>161</v>
      </c>
      <c r="F126" s="65" t="s">
        <v>183</v>
      </c>
      <c r="G126" s="68">
        <v>9.1999999999999998E-3</v>
      </c>
      <c r="H126" s="1" t="s">
        <v>452</v>
      </c>
      <c r="I126" s="1"/>
      <c r="J126" s="1">
        <v>9.6</v>
      </c>
      <c r="K126" s="12">
        <v>11.100249477</v>
      </c>
      <c r="L126" s="14">
        <v>1182372.9024</v>
      </c>
      <c r="M126" s="14">
        <v>1367149.395</v>
      </c>
      <c r="N126" s="12">
        <v>1380.8757336000001</v>
      </c>
      <c r="O126" s="14">
        <v>123163.844</v>
      </c>
      <c r="P126" s="14">
        <v>1</v>
      </c>
      <c r="Q126" s="6">
        <v>4.96E-3</v>
      </c>
      <c r="R126" s="1"/>
      <c r="S126" s="16">
        <v>0.86484542711327739</v>
      </c>
      <c r="T126" s="9">
        <v>1.34</v>
      </c>
      <c r="U126" s="9">
        <v>0.11</v>
      </c>
      <c r="V126" s="6">
        <v>0.13958333333</v>
      </c>
      <c r="W126" s="6">
        <v>0.13750000000000001</v>
      </c>
      <c r="X126" s="1"/>
      <c r="Y126" s="6">
        <v>-2.6412571046000002E-2</v>
      </c>
      <c r="Z126" s="6">
        <v>-6.6871460832999996E-2</v>
      </c>
      <c r="AA126" s="6">
        <v>0.13873736097</v>
      </c>
    </row>
    <row r="127" spans="2:27" ht="16.2" customHeight="1" x14ac:dyDescent="0.3">
      <c r="B127" s="127" t="s">
        <v>454</v>
      </c>
      <c r="C127" s="66" t="s">
        <v>473</v>
      </c>
      <c r="D127" s="66" t="s">
        <v>152</v>
      </c>
      <c r="E127" s="66" t="s">
        <v>161</v>
      </c>
      <c r="F127" s="66" t="s">
        <v>474</v>
      </c>
      <c r="G127" s="70">
        <v>9.5999999999999992E-3</v>
      </c>
      <c r="H127" s="7" t="s">
        <v>300</v>
      </c>
      <c r="J127" s="7">
        <v>41.9</v>
      </c>
      <c r="K127" s="13">
        <v>86.930215134999997</v>
      </c>
      <c r="L127" s="15">
        <v>976179.3284</v>
      </c>
      <c r="M127" s="15">
        <v>2025285.8957</v>
      </c>
      <c r="N127" s="13">
        <v>385.86295999999999</v>
      </c>
      <c r="O127" s="15">
        <v>23297.835999999999</v>
      </c>
      <c r="P127" s="15">
        <v>1</v>
      </c>
      <c r="Q127" s="8">
        <v>6.1900000000000002E-3</v>
      </c>
      <c r="S127" s="17">
        <v>0.48199581624099935</v>
      </c>
      <c r="T127" s="10">
        <v>7.56</v>
      </c>
      <c r="U127" s="10">
        <v>0</v>
      </c>
      <c r="V127" s="8">
        <v>0.16502946954999997</v>
      </c>
      <c r="W127" s="8">
        <v>0</v>
      </c>
      <c r="Y127" s="8">
        <v>9.6385542183000002E-3</v>
      </c>
      <c r="Z127" s="8">
        <v>-3.9102779251000003E-2</v>
      </c>
      <c r="AA127" s="8">
        <v>8.0863425210000006E-2</v>
      </c>
    </row>
    <row r="128" spans="2:27" s="7" customFormat="1" ht="16.2" customHeight="1" x14ac:dyDescent="0.3">
      <c r="B128" s="5" t="s">
        <v>450</v>
      </c>
      <c r="C128" s="65" t="s">
        <v>486</v>
      </c>
      <c r="D128" s="65" t="s">
        <v>152</v>
      </c>
      <c r="E128" s="65" t="s">
        <v>487</v>
      </c>
      <c r="F128" s="65" t="s">
        <v>487</v>
      </c>
      <c r="G128" s="68">
        <v>8.0000000000000002E-3</v>
      </c>
      <c r="H128" s="1" t="s">
        <v>207</v>
      </c>
      <c r="I128" s="1"/>
      <c r="J128" s="1">
        <v>5.37</v>
      </c>
      <c r="K128" s="12">
        <v>9.8194425675999994</v>
      </c>
      <c r="L128" s="14">
        <v>532279.73777999997</v>
      </c>
      <c r="M128" s="14">
        <v>973312.90783000004</v>
      </c>
      <c r="N128" s="12">
        <v>1132.3482899999999</v>
      </c>
      <c r="O128" s="14">
        <v>99120.994000000006</v>
      </c>
      <c r="P128" s="14">
        <v>1</v>
      </c>
      <c r="Q128" s="6">
        <v>3.4999999999999996E-3</v>
      </c>
      <c r="R128" s="1"/>
      <c r="S128" s="16">
        <v>0.5468742205101057</v>
      </c>
      <c r="T128" s="9">
        <v>0.87</v>
      </c>
      <c r="U128" s="9">
        <v>0.02</v>
      </c>
      <c r="V128" s="6">
        <v>0.12357954544999999</v>
      </c>
      <c r="W128" s="6">
        <v>4.4692737430167592E-2</v>
      </c>
      <c r="X128" s="1"/>
      <c r="Y128" s="6">
        <v>-0.15031645568999999</v>
      </c>
      <c r="Z128" s="6">
        <v>-0.21107761018000001</v>
      </c>
      <c r="AA128" s="6">
        <v>-0.13720790641</v>
      </c>
    </row>
    <row r="129" spans="2:27" ht="16.2" customHeight="1" x14ac:dyDescent="0.3">
      <c r="B129" s="127" t="s">
        <v>227</v>
      </c>
      <c r="C129" s="66" t="s">
        <v>492</v>
      </c>
      <c r="D129" s="66" t="s">
        <v>152</v>
      </c>
      <c r="E129" s="66" t="s">
        <v>161</v>
      </c>
      <c r="F129" s="66" t="s">
        <v>162</v>
      </c>
      <c r="G129" s="70">
        <v>0.01</v>
      </c>
      <c r="H129" s="7" t="s">
        <v>207</v>
      </c>
      <c r="J129" s="7">
        <v>84.25</v>
      </c>
      <c r="K129" s="13">
        <v>119.67015829</v>
      </c>
      <c r="L129" s="15">
        <v>626967.01624999999</v>
      </c>
      <c r="M129" s="15">
        <v>890554.80214000004</v>
      </c>
      <c r="N129" s="13">
        <v>720.78620273000001</v>
      </c>
      <c r="O129" s="15">
        <v>7441.7449999999999</v>
      </c>
      <c r="P129" s="15">
        <v>1</v>
      </c>
      <c r="Q129" s="8">
        <v>4.0999999999999995E-3</v>
      </c>
      <c r="S129" s="17">
        <v>0.7040184554267459</v>
      </c>
      <c r="T129" s="10">
        <v>12.1</v>
      </c>
      <c r="U129" s="10">
        <v>0.92</v>
      </c>
      <c r="V129" s="8">
        <v>0.15153412648</v>
      </c>
      <c r="W129" s="8">
        <v>0.13103857566765581</v>
      </c>
      <c r="Y129" s="8">
        <v>-1.7466805373000001E-2</v>
      </c>
      <c r="Z129" s="8">
        <v>6.2501003542E-2</v>
      </c>
      <c r="AA129" s="8">
        <v>0.21589394331</v>
      </c>
    </row>
    <row r="130" spans="2:27" s="7" customFormat="1" ht="16.2" customHeight="1" x14ac:dyDescent="0.3">
      <c r="B130" s="5" t="s">
        <v>33</v>
      </c>
      <c r="C130" s="65" t="s">
        <v>96</v>
      </c>
      <c r="D130" s="65" t="s">
        <v>154</v>
      </c>
      <c r="E130" s="65" t="s">
        <v>175</v>
      </c>
      <c r="F130" s="65" t="s">
        <v>175</v>
      </c>
      <c r="G130" s="68">
        <v>6.5100000000000002E-3</v>
      </c>
      <c r="H130" s="1" t="s">
        <v>207</v>
      </c>
      <c r="I130" s="1"/>
      <c r="J130" s="1">
        <v>8.93</v>
      </c>
      <c r="K130" s="12">
        <v>10.671304884</v>
      </c>
      <c r="L130" s="14">
        <v>1475844.517</v>
      </c>
      <c r="M130" s="14">
        <v>1763626.7416000001</v>
      </c>
      <c r="N130" s="12">
        <v>1723.8879990999999</v>
      </c>
      <c r="O130" s="14">
        <v>165268.14300000001</v>
      </c>
      <c r="P130" s="14">
        <v>1</v>
      </c>
      <c r="Q130" s="6">
        <v>9.1199999999999996E-3</v>
      </c>
      <c r="R130" s="1"/>
      <c r="S130" s="16">
        <v>0.836823621578761</v>
      </c>
      <c r="T130" s="9">
        <v>1.08</v>
      </c>
      <c r="U130" s="9">
        <v>0.09</v>
      </c>
      <c r="V130" s="6">
        <v>0.12872467222</v>
      </c>
      <c r="W130" s="6">
        <v>0.12094064949608063</v>
      </c>
      <c r="X130" s="1"/>
      <c r="Y130" s="6">
        <v>-9.9778270524000009E-3</v>
      </c>
      <c r="Z130" s="6">
        <v>-8.1572471046999995E-2</v>
      </c>
      <c r="AA130" s="6">
        <v>0.19267382891000001</v>
      </c>
    </row>
    <row r="131" spans="2:27" s="7" customFormat="1" ht="16.2" customHeight="1" x14ac:dyDescent="0.3">
      <c r="B131" s="127" t="s">
        <v>441</v>
      </c>
      <c r="C131" s="66" t="s">
        <v>617</v>
      </c>
      <c r="D131" s="66" t="s">
        <v>152</v>
      </c>
      <c r="E131" s="66" t="s">
        <v>533</v>
      </c>
      <c r="F131" s="66" t="s">
        <v>183</v>
      </c>
      <c r="G131" s="70">
        <v>7.0000000000000001E-3</v>
      </c>
      <c r="H131" s="7" t="s">
        <v>207</v>
      </c>
      <c r="I131" s="1"/>
      <c r="J131" s="7">
        <v>8.2899999999999991</v>
      </c>
      <c r="K131" s="13">
        <v>10.457510514999999</v>
      </c>
      <c r="L131" s="15">
        <v>278759.35762000002</v>
      </c>
      <c r="M131" s="15">
        <v>351644.01854000002</v>
      </c>
      <c r="N131" s="13">
        <v>193.92322182000001</v>
      </c>
      <c r="O131" s="15">
        <v>33625.978000000003</v>
      </c>
      <c r="P131" s="15">
        <v>0</v>
      </c>
      <c r="Q131" s="8" t="s">
        <v>207</v>
      </c>
      <c r="R131" s="1"/>
      <c r="S131" s="17">
        <v>0.79273169155402945</v>
      </c>
      <c r="T131" s="10">
        <v>0.60499999999999998</v>
      </c>
      <c r="U131" s="10">
        <v>5.5E-2</v>
      </c>
      <c r="V131" s="8">
        <v>8.2650273223999995E-2</v>
      </c>
      <c r="W131" s="8">
        <v>7.9613992762364305E-2</v>
      </c>
      <c r="X131" s="1"/>
      <c r="Y131" s="8">
        <v>-3.6429327611000001E-4</v>
      </c>
      <c r="Z131" s="8">
        <v>7.4811707315999995E-2</v>
      </c>
      <c r="AA131" s="8">
        <v>0.22166126305</v>
      </c>
    </row>
    <row r="132" spans="2:27" s="7" customFormat="1" ht="16.2" customHeight="1" x14ac:dyDescent="0.3">
      <c r="B132" s="5" t="s">
        <v>224</v>
      </c>
      <c r="C132" s="65" t="s">
        <v>618</v>
      </c>
      <c r="D132" s="65" t="s">
        <v>150</v>
      </c>
      <c r="E132" s="65" t="s">
        <v>204</v>
      </c>
      <c r="F132" s="65" t="s">
        <v>204</v>
      </c>
      <c r="G132" s="68">
        <v>8.0000000000000002E-3</v>
      </c>
      <c r="H132" s="1" t="s">
        <v>207</v>
      </c>
      <c r="I132" s="1"/>
      <c r="J132" s="1">
        <v>79.5</v>
      </c>
      <c r="K132" s="12">
        <v>97.145842490999996</v>
      </c>
      <c r="L132" s="14">
        <v>544017.70499999996</v>
      </c>
      <c r="M132" s="14">
        <v>664768.02870999998</v>
      </c>
      <c r="N132" s="12">
        <v>2259.1680664</v>
      </c>
      <c r="O132" s="14">
        <v>6842.99</v>
      </c>
      <c r="P132" s="14">
        <v>1</v>
      </c>
      <c r="Q132" s="6">
        <v>2.6700000000000001E-3</v>
      </c>
      <c r="R132" s="1"/>
      <c r="S132" s="16">
        <v>0.81835720357631592</v>
      </c>
      <c r="T132" s="9">
        <v>9.6</v>
      </c>
      <c r="U132" s="9">
        <v>0.8</v>
      </c>
      <c r="V132" s="6">
        <v>0.12306114600000001</v>
      </c>
      <c r="W132" s="6">
        <v>0.12075471698113209</v>
      </c>
      <c r="X132" s="1"/>
      <c r="Y132" s="6">
        <v>1.4924239666000001E-2</v>
      </c>
      <c r="Z132" s="6">
        <v>-8.1495925160000003E-3</v>
      </c>
      <c r="AA132" s="6">
        <v>0.14110394121</v>
      </c>
    </row>
    <row r="133" spans="2:27" s="7" customFormat="1" ht="16.2" customHeight="1" x14ac:dyDescent="0.3">
      <c r="B133" s="127" t="s">
        <v>225</v>
      </c>
      <c r="C133" s="66" t="s">
        <v>619</v>
      </c>
      <c r="D133" s="66" t="s">
        <v>147</v>
      </c>
      <c r="E133" s="66" t="s">
        <v>170</v>
      </c>
      <c r="F133" s="66" t="s">
        <v>620</v>
      </c>
      <c r="G133" s="70">
        <v>1.03E-2</v>
      </c>
      <c r="H133" s="7" t="s">
        <v>621</v>
      </c>
      <c r="I133" s="1"/>
      <c r="J133" s="7">
        <v>4.63</v>
      </c>
      <c r="K133" s="13">
        <v>8.3876461942000002</v>
      </c>
      <c r="L133" s="15">
        <v>95965.884990000006</v>
      </c>
      <c r="M133" s="15">
        <v>173850.51620000001</v>
      </c>
      <c r="N133" s="13">
        <v>106.83230727</v>
      </c>
      <c r="O133" s="15" t="e">
        <v>#N/A</v>
      </c>
      <c r="P133" s="15">
        <v>0</v>
      </c>
      <c r="Q133" s="8" t="s">
        <v>207</v>
      </c>
      <c r="R133" s="1"/>
      <c r="S133" s="17">
        <v>0.55200230109868165</v>
      </c>
      <c r="T133" s="10">
        <v>1</v>
      </c>
      <c r="U133" s="10">
        <v>7.0000000000000007E-2</v>
      </c>
      <c r="V133" s="8">
        <v>0.14450867051999999</v>
      </c>
      <c r="W133" s="8">
        <v>0.18142548596112312</v>
      </c>
      <c r="X133" s="1"/>
      <c r="Y133" s="8">
        <v>1.9823788545000002E-2</v>
      </c>
      <c r="Z133" s="8">
        <v>-0.25988694473000001</v>
      </c>
      <c r="AA133" s="8">
        <v>-0.21608427220999998</v>
      </c>
    </row>
    <row r="134" spans="2:27" s="7" customFormat="1" ht="16.2" customHeight="1" x14ac:dyDescent="0.3">
      <c r="B134" s="5" t="s">
        <v>382</v>
      </c>
      <c r="C134" s="65" t="s">
        <v>622</v>
      </c>
      <c r="D134" s="65" t="s">
        <v>505</v>
      </c>
      <c r="E134" s="65" t="s">
        <v>161</v>
      </c>
      <c r="F134" s="65" t="s">
        <v>162</v>
      </c>
      <c r="G134" s="68">
        <v>1.2E-2</v>
      </c>
      <c r="H134" s="1" t="s">
        <v>623</v>
      </c>
      <c r="I134" s="1"/>
      <c r="J134" s="1">
        <v>65</v>
      </c>
      <c r="K134" s="12">
        <v>113.35180643</v>
      </c>
      <c r="L134" s="14">
        <v>218696.33499999999</v>
      </c>
      <c r="M134" s="14">
        <v>381378.84051000001</v>
      </c>
      <c r="N134" s="12">
        <v>109.92699090000001</v>
      </c>
      <c r="O134" s="14">
        <v>3364.5590000000002</v>
      </c>
      <c r="P134" s="14">
        <v>0</v>
      </c>
      <c r="Q134" s="6" t="s">
        <v>207</v>
      </c>
      <c r="R134" s="1"/>
      <c r="S134" s="16">
        <v>0.57343594290348177</v>
      </c>
      <c r="T134" s="9">
        <v>8.0299999999999994</v>
      </c>
      <c r="U134" s="9">
        <v>0</v>
      </c>
      <c r="V134" s="6">
        <v>0.15009345794000001</v>
      </c>
      <c r="W134" s="6">
        <v>0</v>
      </c>
      <c r="X134" s="1"/>
      <c r="Y134" s="6">
        <v>8.0645161287999992E-3</v>
      </c>
      <c r="Z134" s="6">
        <v>0.14973084468</v>
      </c>
      <c r="AA134" s="6">
        <v>0.38162727666999996</v>
      </c>
    </row>
    <row r="135" spans="2:27" s="7" customFormat="1" ht="16.2" customHeight="1" x14ac:dyDescent="0.3">
      <c r="B135" s="127" t="s">
        <v>230</v>
      </c>
      <c r="C135" s="66" t="s">
        <v>624</v>
      </c>
      <c r="D135" s="66" t="s">
        <v>147</v>
      </c>
      <c r="E135" s="66" t="s">
        <v>168</v>
      </c>
      <c r="F135" s="66" t="s">
        <v>173</v>
      </c>
      <c r="G135" s="70">
        <v>0.01</v>
      </c>
      <c r="H135" s="7" t="s">
        <v>625</v>
      </c>
      <c r="I135" s="1"/>
      <c r="J135" s="7">
        <v>77.12</v>
      </c>
      <c r="K135" s="13">
        <v>88.625495701000006</v>
      </c>
      <c r="L135" s="15">
        <v>194832.88320000001</v>
      </c>
      <c r="M135" s="15">
        <v>223899.90732</v>
      </c>
      <c r="N135" s="13">
        <v>405.48312363999997</v>
      </c>
      <c r="O135" s="15">
        <v>2526.36</v>
      </c>
      <c r="P135" s="15">
        <v>1</v>
      </c>
      <c r="Q135" s="8">
        <v>1.2700000000000001E-3</v>
      </c>
      <c r="R135" s="1"/>
      <c r="S135" s="17">
        <v>0.87017848972245382</v>
      </c>
      <c r="T135" s="10">
        <v>11.4</v>
      </c>
      <c r="U135" s="10">
        <v>0.95</v>
      </c>
      <c r="V135" s="8">
        <v>0.14292878635</v>
      </c>
      <c r="W135" s="8">
        <v>0.14782157676348545</v>
      </c>
      <c r="X135" s="1"/>
      <c r="Y135" s="8">
        <v>-9.3770070644000007E-3</v>
      </c>
      <c r="Z135" s="8">
        <v>4.2020106632000002E-2</v>
      </c>
      <c r="AA135" s="8">
        <v>0.11630277678000001</v>
      </c>
    </row>
    <row r="136" spans="2:27" s="7" customFormat="1" ht="16.2" customHeight="1" x14ac:dyDescent="0.3">
      <c r="B136" s="5" t="s">
        <v>408</v>
      </c>
      <c r="C136" s="65" t="s">
        <v>626</v>
      </c>
      <c r="D136" s="65" t="s">
        <v>147</v>
      </c>
      <c r="E136" s="65" t="s">
        <v>168</v>
      </c>
      <c r="F136" s="65" t="s">
        <v>528</v>
      </c>
      <c r="G136" s="68">
        <v>1.15E-2</v>
      </c>
      <c r="H136" s="1" t="s">
        <v>627</v>
      </c>
      <c r="I136" s="1"/>
      <c r="J136" s="1">
        <v>56.43</v>
      </c>
      <c r="K136" s="12">
        <v>83.591422018000003</v>
      </c>
      <c r="L136" s="14">
        <v>125428.99248</v>
      </c>
      <c r="M136" s="14">
        <v>185801.66300999999</v>
      </c>
      <c r="N136" s="12">
        <v>453.65524908999998</v>
      </c>
      <c r="O136" s="14">
        <v>2222.7359999999999</v>
      </c>
      <c r="P136" s="14">
        <v>1</v>
      </c>
      <c r="Q136" s="6">
        <v>8.1999999999999998E-4</v>
      </c>
      <c r="R136" s="1"/>
      <c r="S136" s="16">
        <v>0.67506926712945203</v>
      </c>
      <c r="T136" s="9">
        <v>10.71</v>
      </c>
      <c r="U136" s="9">
        <v>0.85</v>
      </c>
      <c r="V136" s="6">
        <v>0.15332856120000002</v>
      </c>
      <c r="W136" s="6">
        <v>0.18075491759702284</v>
      </c>
      <c r="X136" s="1"/>
      <c r="Y136" s="6">
        <v>-4.6951528458999997E-2</v>
      </c>
      <c r="Z136" s="6">
        <v>-4.2470577347999999E-2</v>
      </c>
      <c r="AA136" s="6">
        <v>-4.5136706477999999E-2</v>
      </c>
    </row>
    <row r="137" spans="2:27" s="7" customFormat="1" ht="16.2" customHeight="1" x14ac:dyDescent="0.3">
      <c r="B137" s="127" t="s">
        <v>403</v>
      </c>
      <c r="C137" s="66" t="s">
        <v>628</v>
      </c>
      <c r="D137" s="66" t="s">
        <v>155</v>
      </c>
      <c r="E137" s="66" t="s">
        <v>161</v>
      </c>
      <c r="F137" s="66" t="s">
        <v>179</v>
      </c>
      <c r="G137" s="70">
        <v>1.29E-2</v>
      </c>
      <c r="H137" s="7" t="s">
        <v>629</v>
      </c>
      <c r="I137" s="1"/>
      <c r="J137" s="7">
        <v>7.72</v>
      </c>
      <c r="K137" s="13">
        <v>9.3298441504999996</v>
      </c>
      <c r="L137" s="15">
        <v>1129855.2113999999</v>
      </c>
      <c r="M137" s="15">
        <v>1365462.8284</v>
      </c>
      <c r="N137" s="13">
        <v>2486.5411377</v>
      </c>
      <c r="O137" s="15">
        <v>146354.302</v>
      </c>
      <c r="P137" s="15">
        <v>1</v>
      </c>
      <c r="Q137" s="8">
        <v>7.2299999999999994E-3</v>
      </c>
      <c r="R137" s="1"/>
      <c r="S137" s="17">
        <v>0.82745219271280901</v>
      </c>
      <c r="T137" s="10">
        <v>1.08</v>
      </c>
      <c r="U137" s="10">
        <v>0.09</v>
      </c>
      <c r="V137" s="8">
        <v>0.13971539456000001</v>
      </c>
      <c r="W137" s="8">
        <v>0.13989637305699484</v>
      </c>
      <c r="X137" s="1"/>
      <c r="Y137" s="8">
        <v>-3.2621862078000004E-2</v>
      </c>
      <c r="Z137" s="8">
        <v>-3.7076266389999999E-3</v>
      </c>
      <c r="AA137" s="8">
        <v>0.13920950268000001</v>
      </c>
    </row>
    <row r="138" spans="2:27" s="7" customFormat="1" ht="16.2" customHeight="1" x14ac:dyDescent="0.3">
      <c r="B138" s="5" t="s">
        <v>404</v>
      </c>
      <c r="C138" s="65" t="s">
        <v>630</v>
      </c>
      <c r="D138" s="65" t="s">
        <v>147</v>
      </c>
      <c r="E138" s="65" t="s">
        <v>161</v>
      </c>
      <c r="F138" s="65" t="s">
        <v>631</v>
      </c>
      <c r="G138" s="68">
        <v>8.0000000000000002E-3</v>
      </c>
      <c r="H138" s="1" t="s">
        <v>632</v>
      </c>
      <c r="I138" s="1"/>
      <c r="J138" s="1">
        <v>7.71</v>
      </c>
      <c r="K138" s="12">
        <v>9.3759581549999993</v>
      </c>
      <c r="L138" s="14">
        <v>155657.49840000001</v>
      </c>
      <c r="M138" s="14">
        <v>189291.59422999999</v>
      </c>
      <c r="N138" s="12">
        <v>505.67145226999997</v>
      </c>
      <c r="O138" s="14">
        <v>20189.04</v>
      </c>
      <c r="P138" s="14">
        <v>1</v>
      </c>
      <c r="Q138" s="6">
        <v>1.01E-3</v>
      </c>
      <c r="R138" s="1"/>
      <c r="S138" s="16">
        <v>0.82231595667781654</v>
      </c>
      <c r="T138" s="9">
        <v>1.212</v>
      </c>
      <c r="U138" s="9">
        <v>9.8000000000000004E-2</v>
      </c>
      <c r="V138" s="6">
        <v>0.14360189572999998</v>
      </c>
      <c r="W138" s="6">
        <v>0.15252918287937745</v>
      </c>
      <c r="X138" s="1"/>
      <c r="Y138" s="6">
        <v>-4.2530834056999998E-2</v>
      </c>
      <c r="Z138" s="6">
        <v>-9.493909517900001E-2</v>
      </c>
      <c r="AA138" s="6">
        <v>5.3829243370000002E-2</v>
      </c>
    </row>
    <row r="139" spans="2:27" s="7" customFormat="1" ht="16.2" customHeight="1" x14ac:dyDescent="0.3">
      <c r="B139" s="127" t="s">
        <v>384</v>
      </c>
      <c r="C139" s="66" t="s">
        <v>633</v>
      </c>
      <c r="D139" s="66" t="s">
        <v>155</v>
      </c>
      <c r="E139" s="66" t="s">
        <v>168</v>
      </c>
      <c r="F139" s="66" t="s">
        <v>169</v>
      </c>
      <c r="G139" s="70">
        <v>8.5000000000000006E-3</v>
      </c>
      <c r="H139" s="7" t="s">
        <v>634</v>
      </c>
      <c r="I139" s="1"/>
      <c r="J139" s="7">
        <v>2.21</v>
      </c>
      <c r="K139" s="13">
        <v>3.5434515330999998</v>
      </c>
      <c r="L139" s="15">
        <v>59551.146200000003</v>
      </c>
      <c r="M139" s="15">
        <v>95482.62457</v>
      </c>
      <c r="N139" s="13">
        <v>109.8774609</v>
      </c>
      <c r="O139" s="15">
        <v>26946.22</v>
      </c>
      <c r="P139" s="15">
        <v>0</v>
      </c>
      <c r="Q139" s="8" t="s">
        <v>207</v>
      </c>
      <c r="R139" s="1"/>
      <c r="S139" s="17">
        <v>0.62368568593531026</v>
      </c>
      <c r="T139" s="10">
        <v>0.63070000000000004</v>
      </c>
      <c r="U139" s="10">
        <v>0</v>
      </c>
      <c r="V139" s="8">
        <v>0.11467272727</v>
      </c>
      <c r="W139" s="8">
        <v>0</v>
      </c>
      <c r="X139" s="1"/>
      <c r="Y139" s="8">
        <v>-5.1502145924000001E-2</v>
      </c>
      <c r="Z139" s="8">
        <v>7.8577967663999992E-2</v>
      </c>
      <c r="AA139" s="8">
        <v>0.28690777175999999</v>
      </c>
    </row>
    <row r="140" spans="2:27" ht="16.2" customHeight="1" x14ac:dyDescent="0.3">
      <c r="B140" s="183"/>
      <c r="C140" s="105"/>
      <c r="D140" s="184"/>
      <c r="E140" s="184"/>
      <c r="F140" s="184"/>
      <c r="G140" s="106"/>
      <c r="H140" s="105"/>
      <c r="J140" s="107"/>
      <c r="K140" s="107"/>
      <c r="L140" s="105"/>
      <c r="M140" s="105"/>
      <c r="N140" s="105"/>
      <c r="O140" s="105"/>
      <c r="P140" s="105"/>
      <c r="Q140" s="105"/>
      <c r="S140" s="105"/>
      <c r="T140" s="105"/>
      <c r="U140" s="105"/>
      <c r="V140" s="105"/>
      <c r="W140" s="105"/>
      <c r="Y140" s="105"/>
      <c r="Z140" s="105"/>
      <c r="AA140" s="105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3"/>
      <c r="B5" s="113"/>
      <c r="C5" s="206" t="s">
        <v>1</v>
      </c>
      <c r="D5" s="206"/>
      <c r="E5" s="206"/>
      <c r="F5" s="206"/>
      <c r="G5" s="206"/>
      <c r="H5" s="1"/>
      <c r="I5" s="206" t="s">
        <v>299</v>
      </c>
      <c r="J5" s="206"/>
      <c r="K5" s="206"/>
      <c r="L5" s="206"/>
      <c r="M5" s="206"/>
      <c r="N5" s="206"/>
      <c r="O5" s="206"/>
      <c r="P5" s="206"/>
      <c r="Q5" s="3"/>
      <c r="R5" s="206" t="s">
        <v>7</v>
      </c>
      <c r="S5" s="206"/>
      <c r="T5" s="206"/>
      <c r="U5" s="206"/>
      <c r="V5" s="206"/>
      <c r="X5" s="206" t="s">
        <v>212</v>
      </c>
      <c r="Y5" s="206"/>
      <c r="Z5" s="206"/>
      <c r="AA5" s="3"/>
      <c r="AB5" s="110"/>
      <c r="AC5" s="110"/>
      <c r="AD5" s="110"/>
      <c r="AE5" s="110"/>
      <c r="AF5" s="110"/>
      <c r="AG5" s="110"/>
      <c r="AH5" s="110"/>
      <c r="AI5" s="110"/>
    </row>
    <row r="6" spans="1:36" ht="13.8" x14ac:dyDescent="0.3">
      <c r="C6" s="18" t="s">
        <v>635</v>
      </c>
      <c r="D6" s="105"/>
      <c r="E6" s="105"/>
      <c r="F6" s="105"/>
      <c r="G6" s="106"/>
      <c r="I6" s="107"/>
      <c r="J6" s="107"/>
      <c r="K6" s="193">
        <v>391481.03493000002</v>
      </c>
      <c r="L6" s="193">
        <v>473747.55568052642</v>
      </c>
      <c r="M6" s="193">
        <v>990.66049285675126</v>
      </c>
      <c r="N6" s="105"/>
      <c r="O6" s="105"/>
      <c r="P6" s="105"/>
      <c r="R6" s="108">
        <v>0.82634945602547205</v>
      </c>
      <c r="S6" s="105"/>
      <c r="T6" s="105"/>
      <c r="U6" s="109">
        <v>0.15772342122315791</v>
      </c>
      <c r="V6" s="109">
        <v>0.15686556758216855</v>
      </c>
      <c r="X6" s="109">
        <v>-1.2348969461473158E-2</v>
      </c>
      <c r="Y6" s="109">
        <v>1.017553018821053E-3</v>
      </c>
      <c r="Z6" s="109">
        <v>0.14849782318858332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1"/>
      <c r="B7" s="111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218</v>
      </c>
      <c r="J7" s="58" t="s">
        <v>240</v>
      </c>
      <c r="K7" s="56" t="s">
        <v>217</v>
      </c>
      <c r="L7" s="56" t="s">
        <v>282</v>
      </c>
      <c r="M7" s="56" t="s">
        <v>216</v>
      </c>
      <c r="N7" s="56" t="s">
        <v>283</v>
      </c>
      <c r="O7" s="56" t="s">
        <v>219</v>
      </c>
      <c r="P7" s="56" t="s">
        <v>11</v>
      </c>
      <c r="Q7" s="1"/>
      <c r="R7" s="56" t="s">
        <v>6</v>
      </c>
      <c r="S7" s="56" t="s">
        <v>284</v>
      </c>
      <c r="T7" s="56" t="s">
        <v>285</v>
      </c>
      <c r="U7" s="56" t="s">
        <v>8</v>
      </c>
      <c r="V7" s="56" t="s">
        <v>9</v>
      </c>
      <c r="X7" s="56" t="s">
        <v>213</v>
      </c>
      <c r="Y7" s="56" t="s">
        <v>214</v>
      </c>
      <c r="Z7" s="56" t="s">
        <v>215</v>
      </c>
      <c r="AB7" s="111" t="s">
        <v>604</v>
      </c>
      <c r="AC7" s="111" t="s">
        <v>605</v>
      </c>
      <c r="AD7" s="111"/>
      <c r="AE7" s="111"/>
      <c r="AF7" s="111"/>
      <c r="AG7" s="111"/>
      <c r="AH7" s="111"/>
      <c r="AI7" s="111"/>
    </row>
    <row r="8" spans="1:36" ht="16.2" customHeight="1" x14ac:dyDescent="0.3">
      <c r="A8" s="37">
        <v>15</v>
      </c>
      <c r="B8" s="37">
        <v>5</v>
      </c>
      <c r="C8" s="127" t="s">
        <v>409</v>
      </c>
      <c r="D8" s="66" t="s">
        <v>556</v>
      </c>
      <c r="E8" s="66" t="s">
        <v>318</v>
      </c>
      <c r="F8" s="66" t="s">
        <v>319</v>
      </c>
      <c r="G8" s="70">
        <v>1.2E-2</v>
      </c>
      <c r="I8" s="7">
        <v>89.91</v>
      </c>
      <c r="J8" s="13">
        <v>102.66509941</v>
      </c>
      <c r="K8" s="15">
        <v>1942048.7172999999</v>
      </c>
      <c r="L8" s="15">
        <v>2217557.8314</v>
      </c>
      <c r="M8" s="13">
        <v>3478.4602955</v>
      </c>
      <c r="N8" s="15" t="e">
        <v>#N/A</v>
      </c>
      <c r="O8" s="15">
        <v>0</v>
      </c>
      <c r="P8" s="8" t="s">
        <v>207</v>
      </c>
      <c r="R8" s="17">
        <v>0.87576012215152443</v>
      </c>
      <c r="S8" s="10">
        <v>13.14</v>
      </c>
      <c r="T8" s="10">
        <v>1.1299999999999999</v>
      </c>
      <c r="U8" s="8">
        <v>0.14048968244999999</v>
      </c>
      <c r="V8" s="8">
        <v>0.15081748415081747</v>
      </c>
      <c r="X8" s="8">
        <v>5.0301810878999997E-3</v>
      </c>
      <c r="Y8" s="8">
        <v>-5.5745128519999994E-4</v>
      </c>
      <c r="Z8" s="8">
        <v>0.10380499086</v>
      </c>
      <c r="AA8" s="59"/>
      <c r="AB8" s="38">
        <v>0.82634945602547205</v>
      </c>
      <c r="AC8" s="112">
        <v>0.15686556758216855</v>
      </c>
      <c r="AD8" s="37">
        <v>1</v>
      </c>
      <c r="AE8" s="37" t="s">
        <v>416</v>
      </c>
      <c r="AF8" s="38">
        <v>0.94423254231614806</v>
      </c>
      <c r="AG8" s="37">
        <v>1</v>
      </c>
      <c r="AH8" s="37" t="s">
        <v>396</v>
      </c>
      <c r="AI8" s="112">
        <v>0.21238938053097345</v>
      </c>
      <c r="AJ8" s="117"/>
    </row>
    <row r="9" spans="1:36" ht="16.2" customHeight="1" x14ac:dyDescent="0.3">
      <c r="A9" s="37">
        <v>16</v>
      </c>
      <c r="B9" s="37">
        <v>1</v>
      </c>
      <c r="C9" s="128" t="s">
        <v>416</v>
      </c>
      <c r="D9" s="119" t="s">
        <v>461</v>
      </c>
      <c r="E9" s="119" t="s">
        <v>495</v>
      </c>
      <c r="F9" s="119" t="s">
        <v>583</v>
      </c>
      <c r="G9" s="120">
        <v>9.1999999999999998E-3</v>
      </c>
      <c r="I9" s="118">
        <v>9.74</v>
      </c>
      <c r="J9" s="121">
        <v>10.315255579</v>
      </c>
      <c r="K9" s="122">
        <v>591611.03821999999</v>
      </c>
      <c r="L9" s="122">
        <v>626552.26514999999</v>
      </c>
      <c r="M9" s="121">
        <v>2215.3271863999998</v>
      </c>
      <c r="N9" s="122">
        <v>60740.353000000003</v>
      </c>
      <c r="O9" s="122">
        <v>0</v>
      </c>
      <c r="P9" s="123" t="s">
        <v>207</v>
      </c>
      <c r="R9" s="124">
        <v>0.94423254231614806</v>
      </c>
      <c r="S9" s="125">
        <v>1.57</v>
      </c>
      <c r="T9" s="125">
        <v>0.12</v>
      </c>
      <c r="U9" s="123">
        <v>0.16337148803000001</v>
      </c>
      <c r="V9" s="123">
        <v>0.14784394250513347</v>
      </c>
      <c r="X9" s="6">
        <v>-1.8954308214000001E-2</v>
      </c>
      <c r="Y9" s="6">
        <v>-3.436280538E-2</v>
      </c>
      <c r="Z9" s="6">
        <v>0.19026792980999999</v>
      </c>
      <c r="AA9" s="59"/>
      <c r="AB9" s="38">
        <v>0.82634945602547205</v>
      </c>
      <c r="AC9" s="112">
        <v>0.15686556758216855</v>
      </c>
      <c r="AD9" s="37">
        <v>2</v>
      </c>
      <c r="AE9" s="37" t="s">
        <v>415</v>
      </c>
      <c r="AF9" s="38">
        <v>0.90433402541877916</v>
      </c>
      <c r="AG9" s="37">
        <v>2</v>
      </c>
      <c r="AH9" s="37" t="s">
        <v>418</v>
      </c>
      <c r="AI9" s="112">
        <v>0.20417470619189618</v>
      </c>
      <c r="AJ9" s="117"/>
    </row>
    <row r="10" spans="1:36" ht="16.2" customHeight="1" x14ac:dyDescent="0.3">
      <c r="A10" s="37">
        <v>17</v>
      </c>
      <c r="B10" s="37">
        <v>2</v>
      </c>
      <c r="C10" s="127" t="s">
        <v>415</v>
      </c>
      <c r="D10" s="66" t="s">
        <v>571</v>
      </c>
      <c r="E10" s="66" t="s">
        <v>574</v>
      </c>
      <c r="F10" s="66" t="s">
        <v>590</v>
      </c>
      <c r="G10" s="70">
        <v>1.15E-2</v>
      </c>
      <c r="I10" s="7">
        <v>92.36</v>
      </c>
      <c r="J10" s="13">
        <v>102.1304047</v>
      </c>
      <c r="K10" s="15">
        <v>218878.05296</v>
      </c>
      <c r="L10" s="15">
        <v>242032.30976</v>
      </c>
      <c r="M10" s="13">
        <v>591.73290636000002</v>
      </c>
      <c r="N10" s="15">
        <v>2369.8359999999998</v>
      </c>
      <c r="O10" s="15">
        <v>0</v>
      </c>
      <c r="P10" s="8" t="s">
        <v>207</v>
      </c>
      <c r="R10" s="17">
        <v>0.90433402541877916</v>
      </c>
      <c r="S10" s="10">
        <v>14.55</v>
      </c>
      <c r="T10" s="10">
        <v>1</v>
      </c>
      <c r="U10" s="8">
        <v>0.15298075912</v>
      </c>
      <c r="V10" s="8">
        <v>0.12992637505413598</v>
      </c>
      <c r="X10" s="8">
        <v>-3.9335118326999999E-2</v>
      </c>
      <c r="Y10" s="8">
        <v>5.0718541351999998E-2</v>
      </c>
      <c r="Z10" s="8">
        <v>0.12564376139</v>
      </c>
      <c r="AA10" s="59"/>
      <c r="AB10" s="38">
        <v>0.82634945602547205</v>
      </c>
      <c r="AC10" s="112">
        <v>0.15686556758216855</v>
      </c>
      <c r="AD10" s="37">
        <v>3</v>
      </c>
      <c r="AE10" s="37" t="s">
        <v>397</v>
      </c>
      <c r="AF10" s="38">
        <v>0.88193123055885825</v>
      </c>
      <c r="AG10" s="37">
        <v>3</v>
      </c>
      <c r="AH10" s="37" t="s">
        <v>397</v>
      </c>
      <c r="AI10" s="112">
        <v>0.18546078992558676</v>
      </c>
      <c r="AJ10" s="117"/>
    </row>
    <row r="11" spans="1:36" ht="16.2" customHeight="1" x14ac:dyDescent="0.3">
      <c r="A11" s="37">
        <v>6</v>
      </c>
      <c r="B11" s="37">
        <v>6</v>
      </c>
      <c r="C11" s="128" t="s">
        <v>400</v>
      </c>
      <c r="D11" s="119" t="s">
        <v>561</v>
      </c>
      <c r="E11" s="119" t="s">
        <v>522</v>
      </c>
      <c r="F11" s="119" t="s">
        <v>576</v>
      </c>
      <c r="G11" s="120">
        <v>1.15E-2</v>
      </c>
      <c r="I11" s="118">
        <v>8.3699999999999992</v>
      </c>
      <c r="J11" s="121">
        <v>9.6266271019000005</v>
      </c>
      <c r="K11" s="122">
        <v>569498.35725</v>
      </c>
      <c r="L11" s="122">
        <v>654999.79932999995</v>
      </c>
      <c r="M11" s="121">
        <v>1276.6440805</v>
      </c>
      <c r="N11" s="122" t="e">
        <v>#N/A</v>
      </c>
      <c r="O11" s="122">
        <v>0</v>
      </c>
      <c r="P11" s="123" t="s">
        <v>207</v>
      </c>
      <c r="R11" s="124">
        <v>0.86946340721435222</v>
      </c>
      <c r="S11" s="125">
        <v>1.4950000000000001</v>
      </c>
      <c r="T11" s="125">
        <v>0.12</v>
      </c>
      <c r="U11" s="123">
        <v>0.16778900111999998</v>
      </c>
      <c r="V11" s="123">
        <v>0.17204301075268819</v>
      </c>
      <c r="X11" s="123">
        <v>-1.5294117647E-2</v>
      </c>
      <c r="Y11" s="123">
        <v>-3.4356138599000004E-2</v>
      </c>
      <c r="Z11" s="123">
        <v>0.10657217749999999</v>
      </c>
      <c r="AA11" s="59"/>
      <c r="AB11" s="38">
        <v>0.82634945602547205</v>
      </c>
      <c r="AC11" s="112">
        <v>0.15686556758216855</v>
      </c>
      <c r="AD11" s="37">
        <v>4</v>
      </c>
      <c r="AE11" s="37" t="s">
        <v>417</v>
      </c>
      <c r="AF11" s="38">
        <v>0.87959209331012356</v>
      </c>
      <c r="AG11" s="37">
        <v>4</v>
      </c>
      <c r="AH11" s="37" t="s">
        <v>417</v>
      </c>
      <c r="AI11" s="112">
        <v>0.18352941176470589</v>
      </c>
      <c r="AJ11" s="117"/>
    </row>
    <row r="12" spans="1:36" ht="16.2" customHeight="1" x14ac:dyDescent="0.3">
      <c r="A12" s="37">
        <v>3</v>
      </c>
      <c r="B12" s="37">
        <v>3</v>
      </c>
      <c r="C12" s="127" t="s">
        <v>397</v>
      </c>
      <c r="D12" s="66" t="s">
        <v>570</v>
      </c>
      <c r="E12" s="66" t="s">
        <v>588</v>
      </c>
      <c r="F12" s="66" t="s">
        <v>589</v>
      </c>
      <c r="G12" s="70">
        <v>6.0000000000000001E-3</v>
      </c>
      <c r="I12" s="7">
        <v>87.35</v>
      </c>
      <c r="J12" s="13">
        <v>99.044003629000002</v>
      </c>
      <c r="K12" s="15">
        <v>273572.68790000002</v>
      </c>
      <c r="L12" s="15">
        <v>310197.30158000003</v>
      </c>
      <c r="M12" s="13">
        <v>669.45949772999995</v>
      </c>
      <c r="N12" s="15">
        <v>3131.9140000000002</v>
      </c>
      <c r="O12" s="15">
        <v>0</v>
      </c>
      <c r="P12" s="8" t="s">
        <v>207</v>
      </c>
      <c r="R12" s="17">
        <v>0.88193123055885825</v>
      </c>
      <c r="S12" s="10">
        <v>16.96</v>
      </c>
      <c r="T12" s="10">
        <v>1.35</v>
      </c>
      <c r="U12" s="8">
        <v>0.18135158255</v>
      </c>
      <c r="V12" s="8">
        <v>0.18546078992558676</v>
      </c>
      <c r="X12" s="8">
        <v>-4.5660472150999996E-3</v>
      </c>
      <c r="Y12" s="8">
        <v>1.7720936054000002E-2</v>
      </c>
      <c r="Z12" s="8">
        <v>0.11814479462999999</v>
      </c>
      <c r="AA12" s="59"/>
      <c r="AB12" s="38">
        <v>0.82634945602547205</v>
      </c>
      <c r="AC12" s="112">
        <v>0.15686556758216855</v>
      </c>
      <c r="AD12" s="37">
        <v>5</v>
      </c>
      <c r="AE12" s="37" t="s">
        <v>409</v>
      </c>
      <c r="AF12" s="38">
        <v>0.87576012215152443</v>
      </c>
      <c r="AG12" s="37">
        <v>5</v>
      </c>
      <c r="AH12" s="37" t="s">
        <v>401</v>
      </c>
      <c r="AI12" s="112">
        <v>0.17515407071034708</v>
      </c>
      <c r="AJ12" s="117"/>
    </row>
    <row r="13" spans="1:36" ht="16.2" customHeight="1" x14ac:dyDescent="0.3">
      <c r="A13" s="37">
        <v>11</v>
      </c>
      <c r="B13" s="37">
        <v>7</v>
      </c>
      <c r="C13" s="128" t="s">
        <v>398</v>
      </c>
      <c r="D13" s="119" t="s">
        <v>560</v>
      </c>
      <c r="E13" s="119" t="s">
        <v>575</v>
      </c>
      <c r="F13" s="119" t="s">
        <v>636</v>
      </c>
      <c r="G13" s="120">
        <v>1.15E-2</v>
      </c>
      <c r="I13" s="118">
        <v>8.17</v>
      </c>
      <c r="J13" s="121">
        <v>9.4098610890999996</v>
      </c>
      <c r="K13" s="122">
        <v>368290.92833000002</v>
      </c>
      <c r="L13" s="122">
        <v>424181.94319999998</v>
      </c>
      <c r="M13" s="121">
        <v>743.88584182</v>
      </c>
      <c r="N13" s="122">
        <v>45078.449000000001</v>
      </c>
      <c r="O13" s="122">
        <v>0</v>
      </c>
      <c r="P13" s="123" t="s">
        <v>207</v>
      </c>
      <c r="R13" s="124">
        <v>0.86823810921755218</v>
      </c>
      <c r="S13" s="125">
        <v>1.405</v>
      </c>
      <c r="T13" s="125">
        <v>0.11</v>
      </c>
      <c r="U13" s="123">
        <v>0.16490610328999999</v>
      </c>
      <c r="V13" s="123">
        <v>0.16156670746634028</v>
      </c>
      <c r="X13" s="123">
        <v>-2.0429400578000002E-2</v>
      </c>
      <c r="Y13" s="123">
        <v>-1.5059550638999998E-2</v>
      </c>
      <c r="Z13" s="123">
        <v>0.1227654827</v>
      </c>
      <c r="AA13" s="59"/>
      <c r="AB13" s="38">
        <v>0.82634945602547205</v>
      </c>
      <c r="AC13" s="112">
        <v>0.15686556758216855</v>
      </c>
      <c r="AD13" s="37">
        <v>6</v>
      </c>
      <c r="AE13" s="37" t="s">
        <v>400</v>
      </c>
      <c r="AF13" s="38">
        <v>0.86946340721435222</v>
      </c>
      <c r="AG13" s="37">
        <v>6</v>
      </c>
      <c r="AH13" s="37" t="s">
        <v>400</v>
      </c>
      <c r="AI13" s="112">
        <v>0.17204301075268819</v>
      </c>
      <c r="AJ13" s="117"/>
    </row>
    <row r="14" spans="1:36" ht="16.2" customHeight="1" x14ac:dyDescent="0.3">
      <c r="A14" s="126">
        <v>4</v>
      </c>
      <c r="B14" s="126">
        <v>4</v>
      </c>
      <c r="C14" s="127" t="s">
        <v>417</v>
      </c>
      <c r="D14" s="66" t="s">
        <v>558</v>
      </c>
      <c r="E14" s="66" t="s">
        <v>574</v>
      </c>
      <c r="F14" s="66" t="s">
        <v>194</v>
      </c>
      <c r="G14" s="70">
        <v>1.2E-2</v>
      </c>
      <c r="I14" s="7">
        <v>8.5</v>
      </c>
      <c r="J14" s="13">
        <v>9.6635702670000008</v>
      </c>
      <c r="K14" s="15">
        <v>734868.49450000003</v>
      </c>
      <c r="L14" s="15">
        <v>835465.09806999995</v>
      </c>
      <c r="M14" s="13">
        <v>5183.0126345999997</v>
      </c>
      <c r="N14" s="15">
        <v>86455.116999999998</v>
      </c>
      <c r="O14" s="15">
        <v>0</v>
      </c>
      <c r="P14" s="8" t="s">
        <v>207</v>
      </c>
      <c r="R14" s="17">
        <v>0.87959209331012356</v>
      </c>
      <c r="S14" s="10">
        <v>1.65</v>
      </c>
      <c r="T14" s="10">
        <v>0.13</v>
      </c>
      <c r="U14" s="8">
        <v>0.18312985571999998</v>
      </c>
      <c r="V14" s="8">
        <v>0.18352941176470589</v>
      </c>
      <c r="X14" s="8">
        <v>-0.11740236756</v>
      </c>
      <c r="Y14" s="8">
        <v>-5.0387417444999999E-2</v>
      </c>
      <c r="Z14" s="8">
        <v>0.13600789323000001</v>
      </c>
      <c r="AA14" s="59"/>
      <c r="AB14" s="38">
        <v>0.82634945602547205</v>
      </c>
      <c r="AC14" s="112">
        <v>0.15686556758216855</v>
      </c>
      <c r="AD14" s="37">
        <v>7</v>
      </c>
      <c r="AE14" s="37" t="s">
        <v>398</v>
      </c>
      <c r="AF14" s="38">
        <v>0.86823810921755218</v>
      </c>
      <c r="AG14" s="37">
        <v>7</v>
      </c>
      <c r="AH14" s="37" t="s">
        <v>414</v>
      </c>
      <c r="AI14" s="112">
        <v>0.17145189821744458</v>
      </c>
      <c r="AJ14" s="117"/>
    </row>
    <row r="15" spans="1:36" ht="16.2" customHeight="1" x14ac:dyDescent="0.3">
      <c r="A15" s="37">
        <v>9</v>
      </c>
      <c r="B15" s="37">
        <v>11</v>
      </c>
      <c r="C15" s="128" t="s">
        <v>395</v>
      </c>
      <c r="D15" s="119" t="s">
        <v>559</v>
      </c>
      <c r="E15" s="119" t="s">
        <v>574</v>
      </c>
      <c r="F15" s="119" t="s">
        <v>183</v>
      </c>
      <c r="G15" s="120">
        <v>0.01</v>
      </c>
      <c r="I15" s="118">
        <v>7.82</v>
      </c>
      <c r="J15" s="121">
        <v>9.8667083365000003</v>
      </c>
      <c r="K15" s="122">
        <v>155028.98196</v>
      </c>
      <c r="L15" s="122">
        <v>195604.31568999999</v>
      </c>
      <c r="M15" s="121">
        <v>147.87976</v>
      </c>
      <c r="N15" s="122">
        <v>19824.678</v>
      </c>
      <c r="O15" s="122">
        <v>0</v>
      </c>
      <c r="P15" s="123" t="s">
        <v>207</v>
      </c>
      <c r="R15" s="124">
        <v>0.79256422033591545</v>
      </c>
      <c r="S15" s="125">
        <v>1.33</v>
      </c>
      <c r="T15" s="125">
        <v>0.11</v>
      </c>
      <c r="U15" s="123">
        <v>0.17972972973000001</v>
      </c>
      <c r="V15" s="123">
        <v>0.16879795396419436</v>
      </c>
      <c r="X15" s="123">
        <v>-1.6369066174E-2</v>
      </c>
      <c r="Y15" s="123">
        <v>6.4164051942000006E-2</v>
      </c>
      <c r="Z15" s="123">
        <v>0.24847532650000001</v>
      </c>
      <c r="AA15" s="59"/>
      <c r="AB15" s="38">
        <v>0.82634945602547205</v>
      </c>
      <c r="AC15" s="112">
        <v>0.15686556758216855</v>
      </c>
      <c r="AD15" s="37">
        <v>8</v>
      </c>
      <c r="AE15" s="37" t="s">
        <v>413</v>
      </c>
      <c r="AF15" s="38">
        <v>0.83354754355716532</v>
      </c>
      <c r="AG15" s="37">
        <v>8</v>
      </c>
      <c r="AH15" s="37" t="s">
        <v>413</v>
      </c>
      <c r="AI15" s="112">
        <v>0.16891064871481029</v>
      </c>
      <c r="AJ15" s="117"/>
    </row>
    <row r="16" spans="1:36" ht="16.2" customHeight="1" x14ac:dyDescent="0.3">
      <c r="A16" s="37">
        <v>8</v>
      </c>
      <c r="B16" s="37">
        <v>8</v>
      </c>
      <c r="C16" s="127" t="s">
        <v>413</v>
      </c>
      <c r="D16" s="66" t="s">
        <v>460</v>
      </c>
      <c r="E16" s="66" t="s">
        <v>495</v>
      </c>
      <c r="F16" s="66" t="s">
        <v>210</v>
      </c>
      <c r="G16" s="70">
        <v>1.0999999999999999E-2</v>
      </c>
      <c r="I16" s="7">
        <v>8.17</v>
      </c>
      <c r="J16" s="13">
        <v>9.8014805072000009</v>
      </c>
      <c r="K16" s="15">
        <v>73799.60183</v>
      </c>
      <c r="L16" s="15">
        <v>88536.763619999998</v>
      </c>
      <c r="M16" s="13">
        <v>124.5455609</v>
      </c>
      <c r="N16" s="15" t="e">
        <v>#N/A</v>
      </c>
      <c r="O16" s="15">
        <v>0</v>
      </c>
      <c r="P16" s="8" t="s">
        <v>207</v>
      </c>
      <c r="R16" s="17">
        <v>0.83354754355716532</v>
      </c>
      <c r="S16" s="10">
        <v>1.42</v>
      </c>
      <c r="T16" s="10">
        <v>0.115</v>
      </c>
      <c r="U16" s="8">
        <v>0.18441558442000003</v>
      </c>
      <c r="V16" s="8">
        <v>0.16891064871481029</v>
      </c>
      <c r="X16" s="8">
        <v>-2.1946202413999998E-3</v>
      </c>
      <c r="Y16" s="8">
        <v>4.2172569172000005E-2</v>
      </c>
      <c r="Z16" s="8">
        <v>0.24929923613999999</v>
      </c>
      <c r="AA16" s="59"/>
      <c r="AB16" s="38">
        <v>0.82634945602547205</v>
      </c>
      <c r="AC16" s="112">
        <v>0.15686556758216855</v>
      </c>
      <c r="AD16" s="37">
        <v>9</v>
      </c>
      <c r="AE16" s="37" t="s">
        <v>407</v>
      </c>
      <c r="AF16" s="38">
        <v>0.79912685313309129</v>
      </c>
      <c r="AG16" s="37">
        <v>9</v>
      </c>
      <c r="AH16" s="37" t="s">
        <v>395</v>
      </c>
      <c r="AI16" s="112">
        <v>0.16879795396419436</v>
      </c>
      <c r="AJ16" s="117"/>
    </row>
    <row r="17" spans="1:36" ht="16.2" customHeight="1" x14ac:dyDescent="0.3">
      <c r="A17" s="37">
        <v>7</v>
      </c>
      <c r="B17" s="37">
        <v>13</v>
      </c>
      <c r="C17" s="128" t="s">
        <v>414</v>
      </c>
      <c r="D17" s="119" t="s">
        <v>569</v>
      </c>
      <c r="E17" s="119" t="s">
        <v>587</v>
      </c>
      <c r="F17" s="119" t="s">
        <v>348</v>
      </c>
      <c r="G17" s="120">
        <v>1.15E-2</v>
      </c>
      <c r="I17" s="118">
        <v>73.489999999999995</v>
      </c>
      <c r="J17" s="121">
        <v>95.394687685999997</v>
      </c>
      <c r="K17" s="122">
        <v>40935.326309999997</v>
      </c>
      <c r="L17" s="122">
        <v>53136.653539999999</v>
      </c>
      <c r="M17" s="121">
        <v>48.358459091</v>
      </c>
      <c r="N17" s="122" t="e">
        <v>#N/A</v>
      </c>
      <c r="O17" s="122">
        <v>0</v>
      </c>
      <c r="P17" s="123" t="s">
        <v>207</v>
      </c>
      <c r="R17" s="124">
        <v>0.77037832800395334</v>
      </c>
      <c r="S17" s="125">
        <v>12.3</v>
      </c>
      <c r="T17" s="125">
        <v>1.05</v>
      </c>
      <c r="U17" s="123">
        <v>0.1718357083</v>
      </c>
      <c r="V17" s="123">
        <v>0.17145189821744458</v>
      </c>
      <c r="X17" s="123">
        <v>-8.1577158289000001E-4</v>
      </c>
      <c r="Y17" s="123">
        <v>0.11032219567</v>
      </c>
      <c r="Z17" s="123">
        <v>0.21067576633000001</v>
      </c>
      <c r="AA17" s="59"/>
      <c r="AB17" s="38">
        <v>0.82634945602547205</v>
      </c>
      <c r="AC17" s="112">
        <v>0.15686556758216855</v>
      </c>
      <c r="AD17" s="37">
        <v>10</v>
      </c>
      <c r="AE17" s="37" t="s">
        <v>419</v>
      </c>
      <c r="AF17" s="38">
        <v>0.79638614667429719</v>
      </c>
      <c r="AG17" s="37">
        <v>10</v>
      </c>
      <c r="AH17" s="37" t="s">
        <v>405</v>
      </c>
      <c r="AI17" s="112">
        <v>0.16254980079681275</v>
      </c>
      <c r="AJ17" s="117"/>
    </row>
    <row r="18" spans="1:36" ht="16.2" customHeight="1" x14ac:dyDescent="0.3">
      <c r="A18" s="37">
        <v>13</v>
      </c>
      <c r="B18" s="37">
        <v>10</v>
      </c>
      <c r="C18" s="127" t="s">
        <v>419</v>
      </c>
      <c r="D18" s="66" t="s">
        <v>562</v>
      </c>
      <c r="E18" s="66" t="s">
        <v>577</v>
      </c>
      <c r="F18" s="66" t="s">
        <v>578</v>
      </c>
      <c r="G18" s="70">
        <v>0.01</v>
      </c>
      <c r="I18" s="7">
        <v>7.68</v>
      </c>
      <c r="J18" s="13">
        <v>9.6435630279000009</v>
      </c>
      <c r="K18" s="15">
        <v>349617.22368</v>
      </c>
      <c r="L18" s="15">
        <v>439004.65263000003</v>
      </c>
      <c r="M18" s="13">
        <v>539.73226</v>
      </c>
      <c r="N18" s="15" t="e">
        <v>#N/A</v>
      </c>
      <c r="O18" s="15">
        <v>0</v>
      </c>
      <c r="P18" s="8" t="s">
        <v>207</v>
      </c>
      <c r="R18" s="17">
        <v>0.79638614667429719</v>
      </c>
      <c r="S18" s="10">
        <v>1.31</v>
      </c>
      <c r="T18" s="10">
        <v>0.1</v>
      </c>
      <c r="U18" s="8">
        <v>0.16498740554000002</v>
      </c>
      <c r="V18" s="8">
        <v>0.15625000000000003</v>
      </c>
      <c r="X18" s="8">
        <v>-1.1583011584E-2</v>
      </c>
      <c r="Y18" s="8">
        <v>-4.8332029172999998E-3</v>
      </c>
      <c r="Z18" s="8">
        <v>0.13477367085</v>
      </c>
      <c r="AA18" s="59"/>
      <c r="AB18" s="38">
        <v>0.82634945602547205</v>
      </c>
      <c r="AC18" s="112">
        <v>0.15686556758216855</v>
      </c>
      <c r="AD18" s="37">
        <v>11</v>
      </c>
      <c r="AE18" s="37" t="s">
        <v>395</v>
      </c>
      <c r="AF18" s="38">
        <v>0.79256422033591545</v>
      </c>
      <c r="AG18" s="37">
        <v>11</v>
      </c>
      <c r="AH18" s="37" t="s">
        <v>398</v>
      </c>
      <c r="AI18" s="112">
        <v>0.16156670746634028</v>
      </c>
      <c r="AJ18" s="117"/>
    </row>
    <row r="19" spans="1:36" ht="16.2" customHeight="1" x14ac:dyDescent="0.3">
      <c r="A19" s="37">
        <v>12</v>
      </c>
      <c r="B19" s="37">
        <v>9</v>
      </c>
      <c r="C19" s="128" t="s">
        <v>407</v>
      </c>
      <c r="D19" s="119" t="s">
        <v>557</v>
      </c>
      <c r="E19" s="119" t="s">
        <v>318</v>
      </c>
      <c r="F19" s="119" t="s">
        <v>573</v>
      </c>
      <c r="G19" s="120">
        <v>0.01</v>
      </c>
      <c r="I19" s="118">
        <v>8.18</v>
      </c>
      <c r="J19" s="121">
        <v>10.236172101999999</v>
      </c>
      <c r="K19" s="122">
        <v>1309613.9835999999</v>
      </c>
      <c r="L19" s="122">
        <v>1638806.1276</v>
      </c>
      <c r="M19" s="121">
        <v>2553.0570981999999</v>
      </c>
      <c r="N19" s="122" t="e">
        <v>#N/A</v>
      </c>
      <c r="O19" s="122">
        <v>0</v>
      </c>
      <c r="P19" s="123" t="s">
        <v>207</v>
      </c>
      <c r="R19" s="124">
        <v>0.79912685313309129</v>
      </c>
      <c r="S19" s="125">
        <v>1.343</v>
      </c>
      <c r="T19" s="125">
        <v>0.11</v>
      </c>
      <c r="U19" s="123">
        <v>0.16458333333</v>
      </c>
      <c r="V19" s="123">
        <v>0.16136919315403425</v>
      </c>
      <c r="X19" s="6">
        <v>-2.0359281438999999E-2</v>
      </c>
      <c r="Y19" s="6">
        <v>1.8984884973E-2</v>
      </c>
      <c r="Z19" s="6">
        <v>0.17216955678000001</v>
      </c>
      <c r="AA19" s="59"/>
      <c r="AB19" s="38">
        <v>0.82634945602547205</v>
      </c>
      <c r="AC19" s="112">
        <v>0.15686556758216855</v>
      </c>
      <c r="AD19" s="37">
        <v>12</v>
      </c>
      <c r="AE19" s="37" t="s">
        <v>410</v>
      </c>
      <c r="AF19" s="38">
        <v>0.7830356513244191</v>
      </c>
      <c r="AG19" s="37">
        <v>12</v>
      </c>
      <c r="AH19" s="37" t="s">
        <v>407</v>
      </c>
      <c r="AI19" s="112">
        <v>0.16136919315403425</v>
      </c>
      <c r="AJ19" s="117"/>
    </row>
    <row r="20" spans="1:36" ht="16.2" customHeight="1" x14ac:dyDescent="0.3">
      <c r="A20" s="37">
        <v>14</v>
      </c>
      <c r="B20" s="37">
        <v>12</v>
      </c>
      <c r="C20" s="127" t="s">
        <v>410</v>
      </c>
      <c r="D20" s="66" t="s">
        <v>568</v>
      </c>
      <c r="E20" s="66" t="s">
        <v>522</v>
      </c>
      <c r="F20" s="66" t="s">
        <v>586</v>
      </c>
      <c r="G20" s="70">
        <v>1.4800000000000001E-2</v>
      </c>
      <c r="I20" s="7">
        <v>76.930000000000007</v>
      </c>
      <c r="J20" s="13">
        <v>98.245845983999999</v>
      </c>
      <c r="K20" s="15">
        <v>77648.064620000005</v>
      </c>
      <c r="L20" s="15">
        <v>99162.872709999996</v>
      </c>
      <c r="M20" s="13">
        <v>51.007153635999998</v>
      </c>
      <c r="N20" s="15">
        <v>1009.3339999999999</v>
      </c>
      <c r="O20" s="15">
        <v>0</v>
      </c>
      <c r="P20" s="8" t="s">
        <v>207</v>
      </c>
      <c r="R20" s="17">
        <v>0.7830356513244191</v>
      </c>
      <c r="S20" s="10">
        <v>13.03</v>
      </c>
      <c r="T20" s="10">
        <v>1</v>
      </c>
      <c r="U20" s="8">
        <v>0.17189973614999998</v>
      </c>
      <c r="V20" s="8">
        <v>0.15598596126348627</v>
      </c>
      <c r="X20" s="8">
        <v>-1.8749999999000001E-2</v>
      </c>
      <c r="Y20" s="8">
        <v>-4.0892076721999997E-3</v>
      </c>
      <c r="Z20" s="8">
        <v>0.19699030174000001</v>
      </c>
      <c r="AA20" s="59"/>
      <c r="AB20" s="38">
        <v>0.82634945602547205</v>
      </c>
      <c r="AC20" s="112">
        <v>0.15686556758216855</v>
      </c>
      <c r="AD20" s="37">
        <v>13</v>
      </c>
      <c r="AE20" s="37" t="s">
        <v>414</v>
      </c>
      <c r="AF20" s="38">
        <v>0.77037832800395334</v>
      </c>
      <c r="AG20" s="37">
        <v>13</v>
      </c>
      <c r="AH20" s="37" t="s">
        <v>419</v>
      </c>
      <c r="AI20" s="112">
        <v>0.15625000000000003</v>
      </c>
      <c r="AJ20" s="117"/>
    </row>
    <row r="21" spans="1:36" ht="16.2" customHeight="1" x14ac:dyDescent="0.3">
      <c r="A21" s="37">
        <v>1</v>
      </c>
      <c r="B21" s="37">
        <v>15</v>
      </c>
      <c r="C21" s="128" t="s">
        <v>396</v>
      </c>
      <c r="D21" s="119" t="s">
        <v>567</v>
      </c>
      <c r="E21" s="119" t="s">
        <v>471</v>
      </c>
      <c r="F21" s="119" t="s">
        <v>585</v>
      </c>
      <c r="G21" s="120">
        <v>1E-3</v>
      </c>
      <c r="I21" s="118">
        <v>6.78</v>
      </c>
      <c r="J21" s="121">
        <v>9.6947956885999993</v>
      </c>
      <c r="K21" s="122">
        <v>45689.775900000001</v>
      </c>
      <c r="L21" s="122">
        <v>65332.307139999997</v>
      </c>
      <c r="M21" s="121">
        <v>58.584281363999999</v>
      </c>
      <c r="N21" s="122">
        <v>6738.9049999999997</v>
      </c>
      <c r="O21" s="122">
        <v>0</v>
      </c>
      <c r="P21" s="123" t="s">
        <v>207</v>
      </c>
      <c r="R21" s="124">
        <v>0.69934428922236347</v>
      </c>
      <c r="S21" s="125">
        <v>1.1299999999999999</v>
      </c>
      <c r="T21" s="125">
        <v>0.12</v>
      </c>
      <c r="U21" s="123">
        <v>0.15521978022000002</v>
      </c>
      <c r="V21" s="123">
        <v>0.21238938053097345</v>
      </c>
      <c r="X21" s="123">
        <v>8.1115504807E-2</v>
      </c>
      <c r="Y21" s="123">
        <v>3.7461501542999996E-3</v>
      </c>
      <c r="Z21" s="123">
        <v>9.1398624839999998E-2</v>
      </c>
      <c r="AA21" s="59"/>
      <c r="AB21" s="38">
        <v>0.82634945602547205</v>
      </c>
      <c r="AC21" s="112">
        <v>0.15686556758216855</v>
      </c>
      <c r="AD21" s="37">
        <v>14</v>
      </c>
      <c r="AE21" s="37" t="s">
        <v>393</v>
      </c>
      <c r="AF21" s="38">
        <v>0.71633940378101169</v>
      </c>
      <c r="AG21" s="37">
        <v>14</v>
      </c>
      <c r="AH21" s="37" t="s">
        <v>410</v>
      </c>
      <c r="AI21" s="112">
        <v>0.15598596126348627</v>
      </c>
      <c r="AJ21" s="117"/>
    </row>
    <row r="22" spans="1:36" ht="16.2" customHeight="1" x14ac:dyDescent="0.3">
      <c r="A22" s="37">
        <v>19</v>
      </c>
      <c r="B22" s="37">
        <v>14</v>
      </c>
      <c r="C22" s="127" t="s">
        <v>393</v>
      </c>
      <c r="D22" s="66" t="s">
        <v>565</v>
      </c>
      <c r="E22" s="66" t="s">
        <v>577</v>
      </c>
      <c r="F22" s="66" t="s">
        <v>582</v>
      </c>
      <c r="G22" s="70">
        <v>8.2000000000000007E-3</v>
      </c>
      <c r="I22" s="7">
        <v>130</v>
      </c>
      <c r="J22" s="13">
        <v>181.47822012</v>
      </c>
      <c r="K22" s="15">
        <v>201500</v>
      </c>
      <c r="L22" s="15">
        <v>281291.24118000001</v>
      </c>
      <c r="M22" s="13">
        <v>0.29043090909000002</v>
      </c>
      <c r="N22" s="15" t="e">
        <v>#N/A</v>
      </c>
      <c r="O22" s="15">
        <v>0</v>
      </c>
      <c r="P22" s="8" t="s">
        <v>207</v>
      </c>
      <c r="R22" s="17">
        <v>0.71633940378101169</v>
      </c>
      <c r="S22" s="10">
        <v>4.3195785200000003</v>
      </c>
      <c r="T22" s="10">
        <v>0</v>
      </c>
      <c r="U22" s="8">
        <v>3.6510679740000003E-2</v>
      </c>
      <c r="V22" s="8">
        <v>0</v>
      </c>
      <c r="X22" s="8">
        <v>3.3386327502999996E-2</v>
      </c>
      <c r="Y22" s="8">
        <v>2.8935165201E-2</v>
      </c>
      <c r="Z22" s="8" t="s">
        <v>207</v>
      </c>
      <c r="AA22" s="59"/>
      <c r="AB22" s="38">
        <v>0.82634945602547205</v>
      </c>
      <c r="AC22" s="112">
        <v>0.15686556758216855</v>
      </c>
      <c r="AD22" s="37">
        <v>15</v>
      </c>
      <c r="AE22" s="37" t="s">
        <v>396</v>
      </c>
      <c r="AF22" s="38">
        <v>0.69934428922236347</v>
      </c>
      <c r="AG22" s="37">
        <v>15</v>
      </c>
      <c r="AH22" s="37" t="s">
        <v>409</v>
      </c>
      <c r="AI22" s="112">
        <v>0.15081748415081747</v>
      </c>
      <c r="AJ22" s="117"/>
    </row>
    <row r="23" spans="1:36" ht="16.2" customHeight="1" x14ac:dyDescent="0.3">
      <c r="A23" s="37">
        <v>5</v>
      </c>
      <c r="B23" s="37">
        <v>16</v>
      </c>
      <c r="C23" s="128" t="s">
        <v>401</v>
      </c>
      <c r="D23" s="119" t="s">
        <v>566</v>
      </c>
      <c r="E23" s="119" t="s">
        <v>471</v>
      </c>
      <c r="F23" s="119" t="s">
        <v>584</v>
      </c>
      <c r="G23" s="120">
        <v>1.1299999999999999E-2</v>
      </c>
      <c r="I23" s="118">
        <v>61.66</v>
      </c>
      <c r="J23" s="121">
        <v>96.172356742000005</v>
      </c>
      <c r="K23" s="122">
        <v>132029.35167999999</v>
      </c>
      <c r="L23" s="122">
        <v>205928.86653</v>
      </c>
      <c r="M23" s="121">
        <v>259.84259317999999</v>
      </c>
      <c r="N23" s="122">
        <v>2141.248</v>
      </c>
      <c r="O23" s="122">
        <v>0</v>
      </c>
      <c r="P23" s="123" t="s">
        <v>207</v>
      </c>
      <c r="R23" s="124">
        <v>0.64114057395322299</v>
      </c>
      <c r="S23" s="125">
        <v>11.7</v>
      </c>
      <c r="T23" s="125">
        <v>0.9</v>
      </c>
      <c r="U23" s="123">
        <v>0.16097963675999999</v>
      </c>
      <c r="V23" s="123">
        <v>0.17515407071034708</v>
      </c>
      <c r="X23" s="123">
        <v>6.5295461954999997E-3</v>
      </c>
      <c r="Y23" s="123">
        <v>-0.11025016834000001</v>
      </c>
      <c r="Z23" s="123">
        <v>3.8002681395E-3</v>
      </c>
      <c r="AA23" s="59"/>
      <c r="AB23" s="38">
        <v>0.82634945602547205</v>
      </c>
      <c r="AC23" s="112">
        <v>0.15686556758216855</v>
      </c>
      <c r="AD23" s="37">
        <v>16</v>
      </c>
      <c r="AE23" s="37" t="s">
        <v>401</v>
      </c>
      <c r="AF23" s="38">
        <v>0.64114057395322299</v>
      </c>
      <c r="AG23" s="37">
        <v>16</v>
      </c>
      <c r="AH23" s="37" t="s">
        <v>416</v>
      </c>
      <c r="AI23" s="112">
        <v>0.14784394250513347</v>
      </c>
      <c r="AJ23" s="117"/>
    </row>
    <row r="24" spans="1:36" ht="16.2" customHeight="1" x14ac:dyDescent="0.3">
      <c r="A24" s="37">
        <v>18</v>
      </c>
      <c r="B24" s="37">
        <v>17</v>
      </c>
      <c r="C24" s="127" t="s">
        <v>406</v>
      </c>
      <c r="D24" s="66" t="s">
        <v>572</v>
      </c>
      <c r="E24" s="66" t="s">
        <v>588</v>
      </c>
      <c r="F24" s="66" t="s">
        <v>591</v>
      </c>
      <c r="G24" s="70" t="s">
        <v>592</v>
      </c>
      <c r="I24" s="7">
        <v>14.97</v>
      </c>
      <c r="J24" s="13">
        <v>23.493008595999999</v>
      </c>
      <c r="K24" s="15">
        <v>3716.3324400000001</v>
      </c>
      <c r="L24" s="15">
        <v>5832.1863700000004</v>
      </c>
      <c r="M24" s="13">
        <v>0.49414181818000003</v>
      </c>
      <c r="N24" s="15" t="e">
        <v>#N/A</v>
      </c>
      <c r="O24" s="15">
        <v>0</v>
      </c>
      <c r="P24" s="8" t="s">
        <v>207</v>
      </c>
      <c r="R24" s="17">
        <v>0.63721085099968189</v>
      </c>
      <c r="S24" s="10">
        <v>1.47</v>
      </c>
      <c r="T24" s="10">
        <v>0.14000000000000001</v>
      </c>
      <c r="U24" s="8">
        <v>0.10848708487</v>
      </c>
      <c r="V24" s="8">
        <v>0.11222444889779559</v>
      </c>
      <c r="X24" s="8">
        <v>1.4915254237999999E-2</v>
      </c>
      <c r="Y24" s="8">
        <v>-8.5331950853999985E-2</v>
      </c>
      <c r="Z24" s="8">
        <v>0.2220414866</v>
      </c>
      <c r="AA24" s="59"/>
      <c r="AB24" s="38">
        <v>0.82634945602547205</v>
      </c>
      <c r="AC24" s="112">
        <v>0.15686556758216855</v>
      </c>
      <c r="AD24" s="37">
        <v>17</v>
      </c>
      <c r="AE24" s="37" t="s">
        <v>406</v>
      </c>
      <c r="AF24" s="38">
        <v>0.63721085099968189</v>
      </c>
      <c r="AG24" s="37">
        <v>17</v>
      </c>
      <c r="AH24" s="37" t="s">
        <v>415</v>
      </c>
      <c r="AI24" s="112">
        <v>0.12992637505413598</v>
      </c>
      <c r="AJ24" s="1"/>
    </row>
    <row r="25" spans="1:36" ht="16.2" customHeight="1" x14ac:dyDescent="0.3">
      <c r="A25" s="37">
        <v>2</v>
      </c>
      <c r="B25" s="37">
        <v>19</v>
      </c>
      <c r="C25" s="128" t="s">
        <v>418</v>
      </c>
      <c r="D25" s="119" t="s">
        <v>563</v>
      </c>
      <c r="E25" s="119" t="s">
        <v>318</v>
      </c>
      <c r="F25" s="119" t="s">
        <v>579</v>
      </c>
      <c r="G25" s="120">
        <v>1.2999999999999999E-2</v>
      </c>
      <c r="I25" s="118">
        <v>57.01</v>
      </c>
      <c r="J25" s="121">
        <v>101.98538151</v>
      </c>
      <c r="K25" s="122">
        <v>261899.32219000001</v>
      </c>
      <c r="L25" s="122">
        <v>468512.58186999999</v>
      </c>
      <c r="M25" s="121">
        <v>719.24219682</v>
      </c>
      <c r="N25" s="122" t="e">
        <v>#N/A</v>
      </c>
      <c r="O25" s="122">
        <v>0</v>
      </c>
      <c r="P25" s="123" t="s">
        <v>207</v>
      </c>
      <c r="R25" s="124">
        <v>0.55900168392673011</v>
      </c>
      <c r="S25" s="125">
        <v>11.6</v>
      </c>
      <c r="T25" s="125">
        <v>0.97</v>
      </c>
      <c r="U25" s="123">
        <v>0.18436109344999999</v>
      </c>
      <c r="V25" s="123">
        <v>0.20417470619189618</v>
      </c>
      <c r="X25" s="123">
        <v>-7.7955684942000003E-2</v>
      </c>
      <c r="Y25" s="123">
        <v>-1.6169554200000002E-2</v>
      </c>
      <c r="Z25" s="123">
        <v>8.8370328165000012E-2</v>
      </c>
      <c r="AA25" s="59"/>
      <c r="AB25" s="38">
        <v>0.82634945602547205</v>
      </c>
      <c r="AC25" s="112">
        <v>0.15686556758216855</v>
      </c>
      <c r="AD25" s="37">
        <v>18</v>
      </c>
      <c r="AE25" s="37" t="s">
        <v>405</v>
      </c>
      <c r="AF25" s="38">
        <v>0.58961791422381726</v>
      </c>
      <c r="AG25" s="37">
        <v>18</v>
      </c>
      <c r="AH25" s="37" t="s">
        <v>406</v>
      </c>
      <c r="AI25" s="112">
        <v>0.11222444889779559</v>
      </c>
      <c r="AJ25" s="1"/>
    </row>
    <row r="26" spans="1:36" ht="16.2" customHeight="1" x14ac:dyDescent="0.3">
      <c r="A26" s="37">
        <v>10</v>
      </c>
      <c r="B26" s="37">
        <v>18</v>
      </c>
      <c r="C26" s="127" t="s">
        <v>405</v>
      </c>
      <c r="D26" s="66" t="s">
        <v>564</v>
      </c>
      <c r="E26" s="66" t="s">
        <v>580</v>
      </c>
      <c r="F26" s="66" t="s">
        <v>581</v>
      </c>
      <c r="G26" s="70">
        <v>1.15E-2</v>
      </c>
      <c r="I26" s="7">
        <v>50.2</v>
      </c>
      <c r="J26" s="13">
        <v>85.139882607000004</v>
      </c>
      <c r="K26" s="15">
        <v>87893.422999999995</v>
      </c>
      <c r="L26" s="15">
        <v>149068.44055999999</v>
      </c>
      <c r="M26" s="13">
        <v>160.99298544999999</v>
      </c>
      <c r="N26" s="15" t="e">
        <v>#N/A</v>
      </c>
      <c r="O26" s="15">
        <v>0</v>
      </c>
      <c r="P26" s="8" t="s">
        <v>207</v>
      </c>
      <c r="R26" s="17">
        <v>0.58961791422381726</v>
      </c>
      <c r="S26" s="10">
        <v>8.1199999999999992</v>
      </c>
      <c r="T26" s="10">
        <v>0.68</v>
      </c>
      <c r="U26" s="8">
        <v>0.15971675845</v>
      </c>
      <c r="V26" s="8">
        <v>0.16254980079681275</v>
      </c>
      <c r="X26" s="8">
        <v>-1.1598438096E-2</v>
      </c>
      <c r="Y26" s="8">
        <v>3.7966460170999999E-2</v>
      </c>
      <c r="Z26" s="8">
        <v>0.15175922119000002</v>
      </c>
      <c r="AA26" s="59"/>
      <c r="AB26" s="38">
        <v>0.82634945602547205</v>
      </c>
      <c r="AC26" s="112">
        <v>0.15686556758216855</v>
      </c>
      <c r="AD26" s="37">
        <v>19</v>
      </c>
      <c r="AE26" s="37" t="s">
        <v>418</v>
      </c>
      <c r="AF26" s="38">
        <v>0.55900168392673011</v>
      </c>
      <c r="AG26" s="37">
        <v>19</v>
      </c>
      <c r="AH26" s="37" t="s">
        <v>393</v>
      </c>
      <c r="AI26" s="112">
        <v>0</v>
      </c>
      <c r="AJ26" s="1"/>
    </row>
    <row r="27" spans="1:36" ht="13.8" x14ac:dyDescent="0.3">
      <c r="C27" s="105"/>
      <c r="D27" s="105"/>
      <c r="E27" s="105"/>
      <c r="F27" s="105"/>
      <c r="G27" s="106"/>
      <c r="I27" s="107"/>
      <c r="J27" s="107"/>
      <c r="K27" s="105"/>
      <c r="L27" s="105"/>
      <c r="M27" s="105"/>
      <c r="N27" s="105"/>
      <c r="O27" s="105"/>
      <c r="P27" s="105"/>
      <c r="R27" s="108"/>
      <c r="S27" s="105"/>
      <c r="T27" s="105"/>
      <c r="U27" s="109"/>
      <c r="V27" s="109"/>
      <c r="X27" s="109"/>
      <c r="Y27" s="109"/>
      <c r="Z27" s="109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29"/>
      <c r="C1" s="115"/>
      <c r="D1" s="115"/>
      <c r="E1" s="115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29"/>
      <c r="C2" s="115"/>
      <c r="D2" s="115"/>
      <c r="E2" s="115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29"/>
      <c r="C3" s="115"/>
      <c r="D3" s="115"/>
      <c r="E3" s="115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06" t="s">
        <v>1</v>
      </c>
      <c r="C5" s="206"/>
      <c r="D5" s="206"/>
      <c r="E5" s="206"/>
      <c r="F5" s="206"/>
      <c r="G5" s="1"/>
      <c r="H5" s="206" t="s">
        <v>299</v>
      </c>
      <c r="I5" s="206"/>
      <c r="J5" s="206"/>
      <c r="K5" s="206"/>
      <c r="L5" s="206"/>
      <c r="M5" s="206"/>
      <c r="N5" s="206"/>
      <c r="O5" s="206"/>
      <c r="P5" s="3"/>
      <c r="Q5" s="206" t="s">
        <v>7</v>
      </c>
      <c r="R5" s="206"/>
      <c r="S5" s="206"/>
      <c r="T5" s="206"/>
      <c r="U5" s="206"/>
      <c r="V5" s="1"/>
      <c r="W5" s="206" t="s">
        <v>212</v>
      </c>
      <c r="X5" s="206"/>
      <c r="Y5" s="206"/>
    </row>
    <row r="6" spans="2:25" ht="14.4" x14ac:dyDescent="0.3">
      <c r="B6" s="183"/>
      <c r="C6" s="184"/>
      <c r="D6" s="184"/>
      <c r="E6" s="184"/>
      <c r="F6" s="106"/>
      <c r="H6" s="107"/>
      <c r="I6" s="107"/>
      <c r="J6" s="105"/>
      <c r="K6" s="105"/>
      <c r="L6" s="105"/>
      <c r="M6" s="105"/>
      <c r="N6" s="105"/>
      <c r="O6" s="105"/>
      <c r="P6" s="3"/>
      <c r="Q6" s="105"/>
      <c r="R6" s="105"/>
      <c r="S6" s="105"/>
      <c r="T6" s="109">
        <v>0.12777569679600001</v>
      </c>
      <c r="U6" s="109">
        <v>0.10795452529054363</v>
      </c>
      <c r="W6" s="109">
        <v>-5.3504497501105268E-3</v>
      </c>
      <c r="X6" s="109">
        <v>5.2081968961363155E-2</v>
      </c>
      <c r="Y6" s="109">
        <v>0.13680595996052636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218</v>
      </c>
      <c r="I7" s="58" t="s">
        <v>240</v>
      </c>
      <c r="J7" s="56" t="s">
        <v>217</v>
      </c>
      <c r="K7" s="56" t="s">
        <v>282</v>
      </c>
      <c r="L7" s="56" t="s">
        <v>216</v>
      </c>
      <c r="M7" s="56" t="s">
        <v>283</v>
      </c>
      <c r="N7" s="56" t="s">
        <v>219</v>
      </c>
      <c r="O7" s="56" t="s">
        <v>11</v>
      </c>
      <c r="P7" s="3"/>
      <c r="Q7" s="56" t="s">
        <v>6</v>
      </c>
      <c r="R7" s="56" t="s">
        <v>284</v>
      </c>
      <c r="S7" s="56" t="s">
        <v>285</v>
      </c>
      <c r="T7" s="56" t="s">
        <v>8</v>
      </c>
      <c r="U7" s="56" t="s">
        <v>9</v>
      </c>
      <c r="V7" s="1"/>
      <c r="W7" s="56" t="s">
        <v>213</v>
      </c>
      <c r="X7" s="56" t="s">
        <v>214</v>
      </c>
      <c r="Y7" s="56" t="s">
        <v>215</v>
      </c>
    </row>
    <row r="8" spans="2:25" ht="16.8" customHeight="1" x14ac:dyDescent="0.3">
      <c r="B8" s="127" t="s">
        <v>421</v>
      </c>
      <c r="C8" s="66" t="s">
        <v>537</v>
      </c>
      <c r="D8" s="66" t="s">
        <v>157</v>
      </c>
      <c r="E8" s="66" t="s">
        <v>158</v>
      </c>
      <c r="F8" s="70">
        <v>1.1299999999999999E-2</v>
      </c>
      <c r="H8" s="7">
        <v>119.95</v>
      </c>
      <c r="I8" s="13" t="s">
        <v>207</v>
      </c>
      <c r="J8" s="15" t="s">
        <v>207</v>
      </c>
      <c r="K8" s="15" t="s">
        <v>207</v>
      </c>
      <c r="L8" s="13">
        <v>2931.7329722999998</v>
      </c>
      <c r="M8" s="15" t="e">
        <v>#N/A</v>
      </c>
      <c r="N8" s="15">
        <v>0</v>
      </c>
      <c r="O8" s="8" t="s">
        <v>207</v>
      </c>
      <c r="P8" s="3"/>
      <c r="Q8" s="17" t="s">
        <v>207</v>
      </c>
      <c r="R8" s="10">
        <v>16.13</v>
      </c>
      <c r="S8" s="10">
        <v>1.45</v>
      </c>
      <c r="T8" s="8">
        <v>0.13397009966000001</v>
      </c>
      <c r="U8" s="8">
        <v>0.14506044185077113</v>
      </c>
      <c r="W8" s="8">
        <v>-4.9771878885000002E-3</v>
      </c>
      <c r="X8" s="8">
        <v>-1.6132426947000001E-2</v>
      </c>
      <c r="Y8" s="8">
        <v>0.13289425894000001</v>
      </c>
    </row>
    <row r="9" spans="2:25" ht="16.8" customHeight="1" x14ac:dyDescent="0.3">
      <c r="B9" s="5" t="s">
        <v>423</v>
      </c>
      <c r="C9" s="65" t="s">
        <v>538</v>
      </c>
      <c r="D9" s="65" t="s">
        <v>161</v>
      </c>
      <c r="E9" s="65" t="s">
        <v>161</v>
      </c>
      <c r="F9" s="68">
        <v>7.4999999999999997E-3</v>
      </c>
      <c r="H9" s="1">
        <v>70.7</v>
      </c>
      <c r="I9" s="12" t="s">
        <v>207</v>
      </c>
      <c r="J9" s="14" t="s">
        <v>207</v>
      </c>
      <c r="K9" s="14" t="s">
        <v>207</v>
      </c>
      <c r="L9" s="12">
        <v>1982.4763127000001</v>
      </c>
      <c r="M9" s="14" t="e">
        <v>#N/A</v>
      </c>
      <c r="N9" s="14">
        <v>0</v>
      </c>
      <c r="O9" s="6" t="s">
        <v>207</v>
      </c>
      <c r="P9" s="3"/>
      <c r="Q9" s="16" t="s">
        <v>207</v>
      </c>
      <c r="R9" s="9">
        <v>9.6</v>
      </c>
      <c r="S9" s="9">
        <v>0.85</v>
      </c>
      <c r="T9" s="6">
        <v>0.13105802046999998</v>
      </c>
      <c r="U9" s="6">
        <v>0.14427157001414426</v>
      </c>
      <c r="W9" s="6">
        <v>8.8254636867000011E-3</v>
      </c>
      <c r="X9" s="6">
        <v>4.8971918121999997E-2</v>
      </c>
      <c r="Y9" s="6">
        <v>9.9339284892000002E-2</v>
      </c>
    </row>
    <row r="10" spans="2:25" s="7" customFormat="1" ht="16.8" customHeight="1" x14ac:dyDescent="0.3">
      <c r="B10" s="127" t="s">
        <v>432</v>
      </c>
      <c r="C10" s="66" t="s">
        <v>539</v>
      </c>
      <c r="D10" s="66" t="s">
        <v>161</v>
      </c>
      <c r="E10" s="66" t="s">
        <v>593</v>
      </c>
      <c r="F10" s="70">
        <v>6.0000000000000001E-3</v>
      </c>
      <c r="G10" s="1"/>
      <c r="H10" s="7">
        <v>62</v>
      </c>
      <c r="I10" s="13" t="s">
        <v>207</v>
      </c>
      <c r="J10" s="15" t="s">
        <v>207</v>
      </c>
      <c r="K10" s="15" t="s">
        <v>207</v>
      </c>
      <c r="L10" s="13">
        <v>957.84300772999995</v>
      </c>
      <c r="M10" s="15" t="e">
        <v>#N/A</v>
      </c>
      <c r="N10" s="15">
        <v>0</v>
      </c>
      <c r="O10" s="8" t="s">
        <v>207</v>
      </c>
      <c r="P10" s="3"/>
      <c r="Q10" s="17" t="s">
        <v>207</v>
      </c>
      <c r="R10" s="10">
        <v>30.89</v>
      </c>
      <c r="S10" s="10">
        <v>0</v>
      </c>
      <c r="T10" s="8">
        <v>0.40263295098999996</v>
      </c>
      <c r="U10" s="8">
        <v>0</v>
      </c>
      <c r="V10" s="1"/>
      <c r="W10" s="8">
        <v>1.2410189417999999E-2</v>
      </c>
      <c r="X10" s="8">
        <v>0.18784367886999997</v>
      </c>
      <c r="Y10" s="8">
        <v>0.23719902981000002</v>
      </c>
    </row>
    <row r="11" spans="2:25" s="118" customFormat="1" ht="16.8" customHeight="1" x14ac:dyDescent="0.3">
      <c r="B11" s="128" t="s">
        <v>428</v>
      </c>
      <c r="C11" s="119" t="s">
        <v>540</v>
      </c>
      <c r="D11" s="119" t="s">
        <v>161</v>
      </c>
      <c r="E11" s="119" t="s">
        <v>161</v>
      </c>
      <c r="F11" s="120">
        <v>1.0999999999999999E-2</v>
      </c>
      <c r="G11" s="1"/>
      <c r="H11" s="118">
        <v>35.520000000000003</v>
      </c>
      <c r="I11" s="121" t="s">
        <v>207</v>
      </c>
      <c r="J11" s="122" t="s">
        <v>207</v>
      </c>
      <c r="K11" s="122" t="s">
        <v>207</v>
      </c>
      <c r="L11" s="121">
        <v>193.84572</v>
      </c>
      <c r="M11" s="122" t="e">
        <v>#N/A</v>
      </c>
      <c r="N11" s="122">
        <v>0</v>
      </c>
      <c r="O11" s="123" t="s">
        <v>207</v>
      </c>
      <c r="P11" s="3"/>
      <c r="Q11" s="124" t="s">
        <v>207</v>
      </c>
      <c r="R11" s="125">
        <v>6.4</v>
      </c>
      <c r="S11" s="125">
        <v>1.6</v>
      </c>
      <c r="T11" s="123">
        <v>0.16064257028000001</v>
      </c>
      <c r="U11" s="123">
        <v>0.54054054054054057</v>
      </c>
      <c r="V11" s="1"/>
      <c r="W11" s="123">
        <v>2.9050279336E-3</v>
      </c>
      <c r="X11" s="123">
        <v>-7.6935427057999994E-2</v>
      </c>
      <c r="Y11" s="123">
        <v>4.9513797258000002E-2</v>
      </c>
    </row>
    <row r="12" spans="2:25" s="7" customFormat="1" ht="16.8" customHeight="1" x14ac:dyDescent="0.3">
      <c r="B12" s="127" t="s">
        <v>422</v>
      </c>
      <c r="C12" s="66" t="s">
        <v>541</v>
      </c>
      <c r="D12" s="66" t="s">
        <v>161</v>
      </c>
      <c r="E12" s="66" t="s">
        <v>183</v>
      </c>
      <c r="F12" s="70">
        <v>0.01</v>
      </c>
      <c r="G12" s="1"/>
      <c r="H12" s="7">
        <v>86.7</v>
      </c>
      <c r="I12" s="13" t="s">
        <v>207</v>
      </c>
      <c r="J12" s="15" t="s">
        <v>207</v>
      </c>
      <c r="K12" s="15" t="s">
        <v>207</v>
      </c>
      <c r="L12" s="13">
        <v>2042.6315614</v>
      </c>
      <c r="M12" s="15" t="e">
        <v>#N/A</v>
      </c>
      <c r="N12" s="15">
        <v>0</v>
      </c>
      <c r="O12" s="8" t="s">
        <v>207</v>
      </c>
      <c r="P12" s="3"/>
      <c r="Q12" s="17" t="s">
        <v>207</v>
      </c>
      <c r="R12" s="10">
        <v>12.9</v>
      </c>
      <c r="S12" s="10">
        <v>1.1499999999999999</v>
      </c>
      <c r="T12" s="8">
        <v>0.15886699506999999</v>
      </c>
      <c r="U12" s="8">
        <v>0.15916955017301038</v>
      </c>
      <c r="V12" s="1"/>
      <c r="W12" s="8">
        <v>1.8203170874000002E-2</v>
      </c>
      <c r="X12" s="8">
        <v>8.2005824147999992E-2</v>
      </c>
      <c r="Y12" s="8">
        <v>0.24030492093</v>
      </c>
    </row>
    <row r="13" spans="2:25" s="118" customFormat="1" ht="16.8" customHeight="1" x14ac:dyDescent="0.3">
      <c r="B13" s="128" t="s">
        <v>438</v>
      </c>
      <c r="C13" s="119" t="s">
        <v>542</v>
      </c>
      <c r="D13" s="119" t="s">
        <v>161</v>
      </c>
      <c r="E13" s="119" t="s">
        <v>590</v>
      </c>
      <c r="F13" s="120">
        <v>0.01</v>
      </c>
      <c r="G13" s="1"/>
      <c r="H13" s="118">
        <v>97.23</v>
      </c>
      <c r="I13" s="121" t="s">
        <v>207</v>
      </c>
      <c r="J13" s="122" t="s">
        <v>207</v>
      </c>
      <c r="K13" s="122" t="s">
        <v>207</v>
      </c>
      <c r="L13" s="121">
        <v>5111.8081023000004</v>
      </c>
      <c r="M13" s="122" t="e">
        <v>#N/A</v>
      </c>
      <c r="N13" s="122">
        <v>0</v>
      </c>
      <c r="O13" s="123" t="s">
        <v>207</v>
      </c>
      <c r="P13" s="3"/>
      <c r="Q13" s="124" t="s">
        <v>207</v>
      </c>
      <c r="R13" s="125">
        <v>10.25</v>
      </c>
      <c r="S13" s="125">
        <v>0</v>
      </c>
      <c r="T13" s="123">
        <v>0.10497746825</v>
      </c>
      <c r="U13" s="123">
        <v>0</v>
      </c>
      <c r="V13" s="1"/>
      <c r="W13" s="123">
        <v>-7.2493363277000003E-3</v>
      </c>
      <c r="X13" s="123">
        <v>-9.7978494140999999E-3</v>
      </c>
      <c r="Y13" s="123">
        <v>0.10234297634</v>
      </c>
    </row>
    <row r="14" spans="2:25" s="7" customFormat="1" ht="16.8" customHeight="1" x14ac:dyDescent="0.3">
      <c r="B14" s="127" t="s">
        <v>420</v>
      </c>
      <c r="C14" s="66" t="s">
        <v>543</v>
      </c>
      <c r="D14" s="66" t="s">
        <v>157</v>
      </c>
      <c r="E14" s="66" t="s">
        <v>594</v>
      </c>
      <c r="F14" s="70">
        <v>8.5000000000000006E-3</v>
      </c>
      <c r="G14" s="1"/>
      <c r="H14" s="7">
        <v>91.19</v>
      </c>
      <c r="I14" s="13" t="s">
        <v>207</v>
      </c>
      <c r="J14" s="15" t="s">
        <v>207</v>
      </c>
      <c r="K14" s="15" t="s">
        <v>207</v>
      </c>
      <c r="L14" s="13">
        <v>1852.6131158999999</v>
      </c>
      <c r="M14" s="15" t="e">
        <v>#N/A</v>
      </c>
      <c r="N14" s="15">
        <v>0</v>
      </c>
      <c r="O14" s="8" t="s">
        <v>207</v>
      </c>
      <c r="P14" s="3"/>
      <c r="Q14" s="17" t="s">
        <v>207</v>
      </c>
      <c r="R14" s="10">
        <v>11.11</v>
      </c>
      <c r="S14" s="10">
        <v>0.95</v>
      </c>
      <c r="T14" s="8">
        <v>0.11375038394</v>
      </c>
      <c r="U14" s="8">
        <v>0.12501370764338193</v>
      </c>
      <c r="V14" s="1"/>
      <c r="W14" s="8">
        <v>-5.0190943821000001E-3</v>
      </c>
      <c r="X14" s="8">
        <v>-2.36784149E-2</v>
      </c>
      <c r="Y14" s="8">
        <v>4.6067645566000001E-2</v>
      </c>
    </row>
    <row r="15" spans="2:25" s="118" customFormat="1" ht="16.8" customHeight="1" x14ac:dyDescent="0.3">
      <c r="B15" s="128" t="s">
        <v>433</v>
      </c>
      <c r="C15" s="119" t="s">
        <v>544</v>
      </c>
      <c r="D15" s="119" t="s">
        <v>161</v>
      </c>
      <c r="E15" s="119" t="s">
        <v>595</v>
      </c>
      <c r="F15" s="120">
        <v>1.0999999999999999E-2</v>
      </c>
      <c r="G15" s="1"/>
      <c r="H15" s="118">
        <v>84.3</v>
      </c>
      <c r="I15" s="121" t="s">
        <v>207</v>
      </c>
      <c r="J15" s="122" t="s">
        <v>207</v>
      </c>
      <c r="K15" s="122" t="s">
        <v>207</v>
      </c>
      <c r="L15" s="121">
        <v>110.39982999999999</v>
      </c>
      <c r="M15" s="122" t="e">
        <v>#N/A</v>
      </c>
      <c r="N15" s="122">
        <v>0</v>
      </c>
      <c r="O15" s="123" t="s">
        <v>207</v>
      </c>
      <c r="P15" s="3"/>
      <c r="Q15" s="124" t="s">
        <v>207</v>
      </c>
      <c r="R15" s="125">
        <v>11.25</v>
      </c>
      <c r="S15" s="125">
        <v>1</v>
      </c>
      <c r="T15" s="123">
        <v>0.12640449437999998</v>
      </c>
      <c r="U15" s="123">
        <v>0.14234875444839859</v>
      </c>
      <c r="V15" s="1"/>
      <c r="W15" s="123">
        <v>2.0453871919000003E-2</v>
      </c>
      <c r="X15" s="123">
        <v>0.14675800019000002</v>
      </c>
      <c r="Y15" s="123">
        <v>8.3594356011999993E-2</v>
      </c>
    </row>
    <row r="16" spans="2:25" s="7" customFormat="1" ht="16.8" customHeight="1" x14ac:dyDescent="0.3">
      <c r="B16" s="127" t="s">
        <v>434</v>
      </c>
      <c r="C16" s="66" t="s">
        <v>545</v>
      </c>
      <c r="D16" s="66" t="s">
        <v>161</v>
      </c>
      <c r="E16" s="66" t="s">
        <v>596</v>
      </c>
      <c r="F16" s="70">
        <v>1.4999999999999999E-2</v>
      </c>
      <c r="G16" s="1"/>
      <c r="H16" s="7">
        <v>49.2</v>
      </c>
      <c r="I16" s="13" t="s">
        <v>207</v>
      </c>
      <c r="J16" s="15" t="s">
        <v>207</v>
      </c>
      <c r="K16" s="15" t="s">
        <v>207</v>
      </c>
      <c r="L16" s="13">
        <v>413.15357090999998</v>
      </c>
      <c r="M16" s="15" t="e">
        <v>#N/A</v>
      </c>
      <c r="N16" s="15">
        <v>0</v>
      </c>
      <c r="O16" s="8" t="s">
        <v>207</v>
      </c>
      <c r="P16" s="3"/>
      <c r="Q16" s="17" t="s">
        <v>207</v>
      </c>
      <c r="R16" s="10">
        <v>2.6</v>
      </c>
      <c r="S16" s="10">
        <v>0.25</v>
      </c>
      <c r="T16" s="8">
        <v>7.190265486700001E-2</v>
      </c>
      <c r="U16" s="8">
        <v>6.097560975609756E-2</v>
      </c>
      <c r="V16" s="1"/>
      <c r="W16" s="8">
        <v>-2.8436018957E-2</v>
      </c>
      <c r="X16" s="8">
        <v>0.13330134286</v>
      </c>
      <c r="Y16" s="8">
        <v>0.44184516750999997</v>
      </c>
    </row>
    <row r="17" spans="2:25" s="118" customFormat="1" ht="16.8" customHeight="1" x14ac:dyDescent="0.3">
      <c r="B17" s="128" t="s">
        <v>436</v>
      </c>
      <c r="C17" s="119" t="s">
        <v>546</v>
      </c>
      <c r="D17" s="119" t="s">
        <v>597</v>
      </c>
      <c r="E17" s="119" t="s">
        <v>578</v>
      </c>
      <c r="F17" s="120">
        <v>9.4999999999999998E-3</v>
      </c>
      <c r="G17" s="1"/>
      <c r="H17" s="118">
        <v>49.86</v>
      </c>
      <c r="I17" s="121" t="s">
        <v>207</v>
      </c>
      <c r="J17" s="122" t="s">
        <v>207</v>
      </c>
      <c r="K17" s="122" t="s">
        <v>207</v>
      </c>
      <c r="L17" s="121">
        <v>108.34857954</v>
      </c>
      <c r="M17" s="122" t="e">
        <v>#N/A</v>
      </c>
      <c r="N17" s="122">
        <v>0</v>
      </c>
      <c r="O17" s="123" t="s">
        <v>207</v>
      </c>
      <c r="P17" s="3"/>
      <c r="Q17" s="124" t="s">
        <v>207</v>
      </c>
      <c r="R17" s="125">
        <v>7.35</v>
      </c>
      <c r="S17" s="125">
        <v>0.75</v>
      </c>
      <c r="T17" s="123">
        <v>0.12436548223</v>
      </c>
      <c r="U17" s="123">
        <v>0.18050541516245489</v>
      </c>
      <c r="V17" s="1"/>
      <c r="W17" s="123">
        <v>2.5925925926000001E-2</v>
      </c>
      <c r="X17" s="123">
        <v>0.17300203311000001</v>
      </c>
      <c r="Y17" s="123">
        <v>-2.5647754797000002E-2</v>
      </c>
    </row>
    <row r="18" spans="2:25" s="7" customFormat="1" ht="16.8" customHeight="1" x14ac:dyDescent="0.3">
      <c r="B18" s="127" t="s">
        <v>435</v>
      </c>
      <c r="C18" s="66" t="s">
        <v>547</v>
      </c>
      <c r="D18" s="66" t="s">
        <v>597</v>
      </c>
      <c r="E18" s="66" t="s">
        <v>578</v>
      </c>
      <c r="F18" s="70">
        <v>1.2999999999999999E-2</v>
      </c>
      <c r="G18" s="1"/>
      <c r="H18" s="7">
        <v>45.3</v>
      </c>
      <c r="I18" s="13" t="s">
        <v>207</v>
      </c>
      <c r="J18" s="15" t="s">
        <v>207</v>
      </c>
      <c r="K18" s="15" t="s">
        <v>207</v>
      </c>
      <c r="L18" s="13">
        <v>1433.7353691000001</v>
      </c>
      <c r="M18" s="15" t="e">
        <v>#N/A</v>
      </c>
      <c r="N18" s="15">
        <v>0</v>
      </c>
      <c r="O18" s="8" t="s">
        <v>207</v>
      </c>
      <c r="P18" s="3"/>
      <c r="Q18" s="17" t="s">
        <v>207</v>
      </c>
      <c r="R18" s="10">
        <v>6.32</v>
      </c>
      <c r="S18" s="10">
        <v>0.15</v>
      </c>
      <c r="T18" s="8">
        <v>0.10193548387</v>
      </c>
      <c r="U18" s="8">
        <v>3.9735099337748346E-2</v>
      </c>
      <c r="V18" s="1"/>
      <c r="W18" s="8">
        <v>-4.6315789474000002E-2</v>
      </c>
      <c r="X18" s="8">
        <v>-6.368513345900001E-2</v>
      </c>
      <c r="Y18" s="8">
        <v>-9.3755355681000005E-2</v>
      </c>
    </row>
    <row r="19" spans="2:25" s="118" customFormat="1" ht="16.8" customHeight="1" x14ac:dyDescent="0.3">
      <c r="B19" s="128" t="s">
        <v>427</v>
      </c>
      <c r="C19" s="119" t="s">
        <v>548</v>
      </c>
      <c r="D19" s="119" t="s">
        <v>201</v>
      </c>
      <c r="E19" s="119" t="s">
        <v>598</v>
      </c>
      <c r="F19" s="120">
        <v>1.4999999999999999E-2</v>
      </c>
      <c r="G19" s="1"/>
      <c r="H19" s="118">
        <v>180.17</v>
      </c>
      <c r="I19" s="121" t="s">
        <v>207</v>
      </c>
      <c r="J19" s="122" t="s">
        <v>207</v>
      </c>
      <c r="K19" s="122" t="s">
        <v>207</v>
      </c>
      <c r="L19" s="121">
        <v>590.55398545000003</v>
      </c>
      <c r="M19" s="122" t="e">
        <v>#N/A</v>
      </c>
      <c r="N19" s="122">
        <v>0</v>
      </c>
      <c r="O19" s="123" t="s">
        <v>207</v>
      </c>
      <c r="P19" s="3"/>
      <c r="Q19" s="124" t="s">
        <v>207</v>
      </c>
      <c r="R19" s="125">
        <v>0</v>
      </c>
      <c r="S19" s="125">
        <v>0</v>
      </c>
      <c r="T19" s="123">
        <v>0</v>
      </c>
      <c r="U19" s="123">
        <v>0</v>
      </c>
      <c r="V19" s="1"/>
      <c r="W19" s="123">
        <v>-3.0301399353999999E-2</v>
      </c>
      <c r="X19" s="123">
        <v>8.6794235097999994E-2</v>
      </c>
      <c r="Y19" s="123">
        <v>0.40464701891999999</v>
      </c>
    </row>
    <row r="20" spans="2:25" s="7" customFormat="1" ht="16.8" customHeight="1" x14ac:dyDescent="0.3">
      <c r="B20" s="127" t="s">
        <v>431</v>
      </c>
      <c r="C20" s="66" t="s">
        <v>549</v>
      </c>
      <c r="D20" s="66" t="s">
        <v>522</v>
      </c>
      <c r="E20" s="66" t="s">
        <v>161</v>
      </c>
      <c r="F20" s="70">
        <v>1.2999999999999999E-2</v>
      </c>
      <c r="G20" s="1"/>
      <c r="H20" s="7">
        <v>31.85</v>
      </c>
      <c r="I20" s="13" t="s">
        <v>207</v>
      </c>
      <c r="J20" s="15" t="s">
        <v>207</v>
      </c>
      <c r="K20" s="15" t="s">
        <v>207</v>
      </c>
      <c r="L20" s="13">
        <v>51.422800455000001</v>
      </c>
      <c r="M20" s="15" t="e">
        <v>#N/A</v>
      </c>
      <c r="N20" s="15">
        <v>0</v>
      </c>
      <c r="O20" s="8" t="s">
        <v>207</v>
      </c>
      <c r="P20" s="3"/>
      <c r="Q20" s="17" t="s">
        <v>207</v>
      </c>
      <c r="R20" s="10">
        <v>0.5</v>
      </c>
      <c r="S20" s="10">
        <v>0</v>
      </c>
      <c r="T20" s="8">
        <v>1.3477088949E-2</v>
      </c>
      <c r="U20" s="8">
        <v>0</v>
      </c>
      <c r="V20" s="1"/>
      <c r="W20" s="8">
        <v>-4.9253731342999998E-2</v>
      </c>
      <c r="X20" s="8">
        <v>-1.5455950540000001E-2</v>
      </c>
      <c r="Y20" s="8">
        <v>-0.12958595387000002</v>
      </c>
    </row>
    <row r="21" spans="2:25" s="118" customFormat="1" ht="16.8" customHeight="1" x14ac:dyDescent="0.3">
      <c r="B21" s="128" t="s">
        <v>430</v>
      </c>
      <c r="C21" s="119" t="s">
        <v>550</v>
      </c>
      <c r="D21" s="119" t="s">
        <v>161</v>
      </c>
      <c r="E21" s="119" t="s">
        <v>161</v>
      </c>
      <c r="F21" s="120">
        <v>1E-3</v>
      </c>
      <c r="G21" s="1"/>
      <c r="H21" s="118">
        <v>100</v>
      </c>
      <c r="I21" s="121" t="s">
        <v>207</v>
      </c>
      <c r="J21" s="122" t="s">
        <v>207</v>
      </c>
      <c r="K21" s="122" t="s">
        <v>207</v>
      </c>
      <c r="L21" s="121">
        <v>515.74773727000002</v>
      </c>
      <c r="M21" s="122" t="e">
        <v>#N/A</v>
      </c>
      <c r="N21" s="122">
        <v>0</v>
      </c>
      <c r="O21" s="123" t="s">
        <v>207</v>
      </c>
      <c r="P21" s="3"/>
      <c r="Q21" s="124" t="s">
        <v>207</v>
      </c>
      <c r="R21" s="125">
        <v>5.7720217370000002</v>
      </c>
      <c r="S21" s="125">
        <v>0</v>
      </c>
      <c r="T21" s="123">
        <v>5.7324677098000001E-2</v>
      </c>
      <c r="U21" s="123">
        <v>0</v>
      </c>
      <c r="V21" s="1"/>
      <c r="W21" s="123">
        <v>-2.4937655861999998E-3</v>
      </c>
      <c r="X21" s="123">
        <v>6.0235349229999999E-2</v>
      </c>
      <c r="Y21" s="123">
        <v>0.12601997382999999</v>
      </c>
    </row>
    <row r="22" spans="2:25" s="7" customFormat="1" ht="16.8" customHeight="1" x14ac:dyDescent="0.3">
      <c r="B22" s="127" t="s">
        <v>429</v>
      </c>
      <c r="C22" s="66" t="s">
        <v>551</v>
      </c>
      <c r="D22" s="66" t="s">
        <v>161</v>
      </c>
      <c r="E22" s="66" t="s">
        <v>161</v>
      </c>
      <c r="F22" s="70">
        <v>3.0000000000000001E-3</v>
      </c>
      <c r="G22" s="1"/>
      <c r="H22" s="7">
        <v>108.51</v>
      </c>
      <c r="I22" s="13" t="s">
        <v>207</v>
      </c>
      <c r="J22" s="15" t="s">
        <v>207</v>
      </c>
      <c r="K22" s="15" t="s">
        <v>207</v>
      </c>
      <c r="L22" s="13">
        <v>230.47907182</v>
      </c>
      <c r="M22" s="15" t="e">
        <v>#N/A</v>
      </c>
      <c r="N22" s="15">
        <v>0</v>
      </c>
      <c r="O22" s="8" t="s">
        <v>207</v>
      </c>
      <c r="P22" s="3"/>
      <c r="Q22" s="17" t="s">
        <v>207</v>
      </c>
      <c r="R22" s="10">
        <v>10.792711929999999</v>
      </c>
      <c r="S22" s="10">
        <v>0</v>
      </c>
      <c r="T22" s="8">
        <v>0.10086646663</v>
      </c>
      <c r="U22" s="8">
        <v>0</v>
      </c>
      <c r="V22" s="1"/>
      <c r="W22" s="8">
        <v>4.5361970006000006E-3</v>
      </c>
      <c r="X22" s="8">
        <v>9.619725373299999E-2</v>
      </c>
      <c r="Y22" s="8">
        <v>0.18023642267000001</v>
      </c>
    </row>
    <row r="23" spans="2:25" s="118" customFormat="1" ht="16.8" customHeight="1" x14ac:dyDescent="0.3">
      <c r="B23" s="128" t="s">
        <v>425</v>
      </c>
      <c r="C23" s="119" t="s">
        <v>552</v>
      </c>
      <c r="D23" s="119" t="s">
        <v>161</v>
      </c>
      <c r="E23" s="119" t="s">
        <v>599</v>
      </c>
      <c r="F23" s="120">
        <v>8.9999999999999993E-3</v>
      </c>
      <c r="G23" s="1"/>
      <c r="H23" s="118">
        <v>7.65</v>
      </c>
      <c r="I23" s="121" t="s">
        <v>207</v>
      </c>
      <c r="J23" s="122" t="s">
        <v>207</v>
      </c>
      <c r="K23" s="122" t="s">
        <v>207</v>
      </c>
      <c r="L23" s="121">
        <v>769.49057045999996</v>
      </c>
      <c r="M23" s="122" t="e">
        <v>#N/A</v>
      </c>
      <c r="N23" s="122">
        <v>0</v>
      </c>
      <c r="O23" s="123" t="s">
        <v>207</v>
      </c>
      <c r="P23" s="3"/>
      <c r="Q23" s="124" t="s">
        <v>207</v>
      </c>
      <c r="R23" s="125">
        <v>1.1499999999999999</v>
      </c>
      <c r="S23" s="125">
        <v>0.1</v>
      </c>
      <c r="T23" s="123">
        <v>0.15775034292999998</v>
      </c>
      <c r="U23" s="123">
        <v>0.15686274509803924</v>
      </c>
      <c r="V23" s="1"/>
      <c r="W23" s="123">
        <v>-1.9230769230999999E-2</v>
      </c>
      <c r="X23" s="123">
        <v>4.8496793981E-2</v>
      </c>
      <c r="Y23" s="123">
        <v>0.21849805010000001</v>
      </c>
    </row>
    <row r="24" spans="2:25" s="7" customFormat="1" ht="16.8" customHeight="1" x14ac:dyDescent="0.3">
      <c r="B24" s="127" t="s">
        <v>424</v>
      </c>
      <c r="C24" s="66" t="s">
        <v>553</v>
      </c>
      <c r="D24" s="66" t="s">
        <v>600</v>
      </c>
      <c r="E24" s="66" t="s">
        <v>601</v>
      </c>
      <c r="F24" s="70">
        <v>8.0000000000000002E-3</v>
      </c>
      <c r="G24" s="1"/>
      <c r="H24" s="7">
        <v>78.349999999999994</v>
      </c>
      <c r="I24" s="13" t="s">
        <v>207</v>
      </c>
      <c r="J24" s="15" t="s">
        <v>207</v>
      </c>
      <c r="K24" s="15" t="s">
        <v>207</v>
      </c>
      <c r="L24" s="13">
        <v>180.14076044999999</v>
      </c>
      <c r="M24" s="15" t="e">
        <v>#N/A</v>
      </c>
      <c r="N24" s="15">
        <v>0</v>
      </c>
      <c r="O24" s="8" t="s">
        <v>207</v>
      </c>
      <c r="P24" s="3"/>
      <c r="Q24" s="17" t="s">
        <v>207</v>
      </c>
      <c r="R24" s="10">
        <v>12.1</v>
      </c>
      <c r="S24" s="10">
        <v>1</v>
      </c>
      <c r="T24" s="8">
        <v>0.15610888917000001</v>
      </c>
      <c r="U24" s="8">
        <v>0.15315890236119975</v>
      </c>
      <c r="V24" s="1"/>
      <c r="W24" s="8">
        <v>1.1500127766E-3</v>
      </c>
      <c r="X24" s="8">
        <v>6.8272248768999996E-2</v>
      </c>
      <c r="Y24" s="8">
        <v>0.17779236877999999</v>
      </c>
    </row>
    <row r="25" spans="2:25" s="118" customFormat="1" ht="16.8" customHeight="1" x14ac:dyDescent="0.3">
      <c r="B25" s="128" t="s">
        <v>437</v>
      </c>
      <c r="C25" s="119" t="s">
        <v>554</v>
      </c>
      <c r="D25" s="119" t="s">
        <v>161</v>
      </c>
      <c r="E25" s="119" t="s">
        <v>590</v>
      </c>
      <c r="F25" s="120">
        <v>0.01</v>
      </c>
      <c r="G25" s="1"/>
      <c r="H25" s="118">
        <v>99.95</v>
      </c>
      <c r="I25" s="121" t="s">
        <v>207</v>
      </c>
      <c r="J25" s="122" t="s">
        <v>207</v>
      </c>
      <c r="K25" s="122" t="s">
        <v>207</v>
      </c>
      <c r="L25" s="121">
        <v>5836.4005785999998</v>
      </c>
      <c r="M25" s="122" t="e">
        <v>#N/A</v>
      </c>
      <c r="N25" s="122">
        <v>0</v>
      </c>
      <c r="O25" s="123" t="s">
        <v>207</v>
      </c>
      <c r="P25" s="3"/>
      <c r="Q25" s="124" t="s">
        <v>207</v>
      </c>
      <c r="R25" s="125">
        <v>16.809999999999999</v>
      </c>
      <c r="S25" s="125">
        <v>1</v>
      </c>
      <c r="T25" s="123">
        <v>0.15843543826000001</v>
      </c>
      <c r="U25" s="123">
        <v>0.12006003001500751</v>
      </c>
      <c r="V25" s="1"/>
      <c r="W25" s="123">
        <v>-5.4726368162000003E-3</v>
      </c>
      <c r="X25" s="123">
        <v>-2.9021735674000002E-2</v>
      </c>
      <c r="Y25" s="123">
        <v>0.10773044101</v>
      </c>
    </row>
    <row r="26" spans="2:25" s="7" customFormat="1" ht="16.8" customHeight="1" x14ac:dyDescent="0.3">
      <c r="B26" s="127" t="s">
        <v>426</v>
      </c>
      <c r="C26" s="66" t="s">
        <v>555</v>
      </c>
      <c r="D26" s="66" t="s">
        <v>471</v>
      </c>
      <c r="E26" s="66" t="s">
        <v>175</v>
      </c>
      <c r="F26" s="70">
        <v>8.5000000000000006E-3</v>
      </c>
      <c r="G26" s="1"/>
      <c r="H26" s="7">
        <v>74.790000000000006</v>
      </c>
      <c r="I26" s="13" t="s">
        <v>207</v>
      </c>
      <c r="J26" s="15" t="s">
        <v>207</v>
      </c>
      <c r="K26" s="15" t="s">
        <v>207</v>
      </c>
      <c r="L26" s="13">
        <v>168.70701772999999</v>
      </c>
      <c r="M26" s="15" t="e">
        <v>#N/A</v>
      </c>
      <c r="N26" s="15">
        <v>0</v>
      </c>
      <c r="O26" s="8" t="s">
        <v>207</v>
      </c>
      <c r="P26" s="3"/>
      <c r="Q26" s="17" t="s">
        <v>207</v>
      </c>
      <c r="R26" s="10">
        <v>11.23</v>
      </c>
      <c r="S26" s="10">
        <v>0.52</v>
      </c>
      <c r="T26" s="8">
        <v>0.15326873208</v>
      </c>
      <c r="U26" s="8">
        <v>8.3433614119534691E-2</v>
      </c>
      <c r="V26" s="1"/>
      <c r="W26" s="8">
        <v>2.6813245731000003E-3</v>
      </c>
      <c r="X26" s="8">
        <v>9.2385670146999999E-2</v>
      </c>
      <c r="Y26" s="8">
        <v>0.20027659103000001</v>
      </c>
    </row>
    <row r="27" spans="2:25" ht="14.4" x14ac:dyDescent="0.3">
      <c r="B27" s="183"/>
      <c r="C27" s="184"/>
      <c r="D27" s="184"/>
      <c r="E27" s="184"/>
      <c r="F27" s="106"/>
      <c r="H27" s="107"/>
      <c r="I27" s="107"/>
      <c r="J27" s="105"/>
      <c r="K27" s="105"/>
      <c r="L27" s="105"/>
      <c r="M27" s="105"/>
      <c r="N27" s="105"/>
      <c r="O27" s="105"/>
      <c r="P27" s="3"/>
      <c r="Q27" s="105"/>
      <c r="R27" s="105"/>
      <c r="S27" s="105"/>
      <c r="T27" s="105"/>
      <c r="U27" s="105"/>
      <c r="W27" s="105"/>
      <c r="X27" s="105"/>
      <c r="Y27" s="105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1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3"/>
      <c r="B6" s="113"/>
      <c r="C6" s="207" t="s">
        <v>1</v>
      </c>
      <c r="D6" s="208"/>
      <c r="E6" s="207" t="s">
        <v>299</v>
      </c>
      <c r="F6" s="208"/>
      <c r="G6" s="207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30"/>
      <c r="Z6" s="113"/>
    </row>
    <row r="7" spans="1:37" s="2" customFormat="1" ht="17.399999999999999" customHeight="1" x14ac:dyDescent="0.3">
      <c r="A7" s="113"/>
      <c r="B7" s="113"/>
      <c r="C7" s="179" t="s">
        <v>609</v>
      </c>
      <c r="D7" s="135" t="s">
        <v>207</v>
      </c>
      <c r="E7" s="162" t="s">
        <v>207</v>
      </c>
      <c r="F7" s="136" t="s">
        <v>207</v>
      </c>
      <c r="G7" s="163">
        <v>0.62722531003178073</v>
      </c>
      <c r="H7" s="138">
        <v>6.9335602182399994</v>
      </c>
      <c r="I7" s="138">
        <v>0.58907191420000005</v>
      </c>
      <c r="J7" s="139">
        <v>0.1068751939375249</v>
      </c>
      <c r="K7" s="139">
        <v>0.11225009399535947</v>
      </c>
      <c r="L7" s="164">
        <v>-1.3406172655723497E-2</v>
      </c>
      <c r="M7" s="139">
        <v>3.6365550822599984E-3</v>
      </c>
      <c r="N7" s="139">
        <v>0.15486242735829003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30"/>
      <c r="Z7" s="113"/>
    </row>
    <row r="8" spans="1:37" s="61" customFormat="1" ht="21" customHeight="1" x14ac:dyDescent="0.3">
      <c r="A8" s="64"/>
      <c r="B8" s="64"/>
      <c r="C8" s="154" t="s">
        <v>0</v>
      </c>
      <c r="D8" s="63" t="s">
        <v>247</v>
      </c>
      <c r="E8" s="153" t="s">
        <v>10</v>
      </c>
      <c r="F8" s="63" t="s">
        <v>246</v>
      </c>
      <c r="G8" s="15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4"/>
      <c r="Z8" s="64"/>
    </row>
    <row r="9" spans="1:37" ht="16.8" customHeight="1" x14ac:dyDescent="0.3">
      <c r="A9" s="37">
        <v>1</v>
      </c>
      <c r="B9" s="37">
        <v>19</v>
      </c>
      <c r="C9" s="127" t="s">
        <v>65</v>
      </c>
      <c r="D9" s="158">
        <v>3477.4340000000002</v>
      </c>
      <c r="E9" s="15">
        <v>136767.47922000001</v>
      </c>
      <c r="F9" s="158">
        <v>119395.64185</v>
      </c>
      <c r="G9" s="17">
        <v>1.1454980860342014</v>
      </c>
      <c r="H9" s="10">
        <v>0.6</v>
      </c>
      <c r="I9" s="10">
        <v>0.05</v>
      </c>
      <c r="J9" s="8">
        <v>1.5255530129672006E-2</v>
      </c>
      <c r="K9" s="160">
        <v>1.5255530129672007E-2</v>
      </c>
      <c r="L9" s="8">
        <v>-1.5519399249000001E-2</v>
      </c>
      <c r="M9" s="8">
        <v>-5.3723747619999998E-2</v>
      </c>
      <c r="N9" s="8">
        <v>2.9006203229000001E-2</v>
      </c>
      <c r="Q9" s="38">
        <v>0.62722531003178073</v>
      </c>
      <c r="R9" s="39">
        <v>0.11225009399535947</v>
      </c>
      <c r="S9" s="37">
        <v>1</v>
      </c>
      <c r="T9" s="37" t="s">
        <v>65</v>
      </c>
      <c r="U9" s="38">
        <v>1.1454980860342014</v>
      </c>
      <c r="V9" s="37">
        <v>1</v>
      </c>
      <c r="W9" s="99" t="s">
        <v>72</v>
      </c>
      <c r="X9" s="99">
        <v>0.27411986025262025</v>
      </c>
    </row>
    <row r="10" spans="1:37" s="118" customFormat="1" ht="16.8" customHeight="1" x14ac:dyDescent="0.3">
      <c r="A10" s="146">
        <v>2</v>
      </c>
      <c r="B10" s="146">
        <v>2</v>
      </c>
      <c r="C10" s="128" t="s">
        <v>63</v>
      </c>
      <c r="D10" s="165">
        <v>49616.923000000003</v>
      </c>
      <c r="E10" s="122">
        <v>393462.19939000002</v>
      </c>
      <c r="F10" s="165">
        <v>471964.20475999999</v>
      </c>
      <c r="G10" s="124">
        <v>0.83366957795047347</v>
      </c>
      <c r="H10" s="125">
        <v>1.1411547338000001</v>
      </c>
      <c r="I10" s="125">
        <v>0.13100000000000001</v>
      </c>
      <c r="J10" s="123">
        <v>0.14390349732660784</v>
      </c>
      <c r="K10" s="170">
        <v>0.19823455233291301</v>
      </c>
      <c r="L10" s="6">
        <v>-2.3902377660999998E-3</v>
      </c>
      <c r="M10" s="6">
        <v>-3.7726145446999996E-3</v>
      </c>
      <c r="N10" s="6">
        <v>0.10560684457000001</v>
      </c>
      <c r="O10" s="146"/>
      <c r="P10" s="146"/>
      <c r="Q10" s="148">
        <v>0.62722531003178073</v>
      </c>
      <c r="R10" s="149">
        <v>0.11225009399535947</v>
      </c>
      <c r="S10" s="146">
        <v>2</v>
      </c>
      <c r="T10" s="146" t="s">
        <v>63</v>
      </c>
      <c r="U10" s="148">
        <v>0.83366957795047347</v>
      </c>
      <c r="V10" s="146">
        <v>2</v>
      </c>
      <c r="W10" s="180" t="s">
        <v>63</v>
      </c>
      <c r="X10" s="180">
        <v>0.19823455233291301</v>
      </c>
      <c r="Y10" s="147"/>
      <c r="Z10" s="146"/>
    </row>
    <row r="11" spans="1:37" ht="16.8" customHeight="1" x14ac:dyDescent="0.3">
      <c r="A11" s="37">
        <v>11</v>
      </c>
      <c r="B11" s="37">
        <v>11</v>
      </c>
      <c r="C11" s="127" t="s">
        <v>445</v>
      </c>
      <c r="D11" s="158">
        <v>9625</v>
      </c>
      <c r="E11" s="15">
        <v>623507.5</v>
      </c>
      <c r="F11" s="158">
        <v>1031424.2026</v>
      </c>
      <c r="G11" s="17">
        <v>0.60451121704170885</v>
      </c>
      <c r="H11" s="10">
        <v>11.1</v>
      </c>
      <c r="I11" s="10">
        <v>0.6</v>
      </c>
      <c r="J11" s="8">
        <v>0.17134918184624884</v>
      </c>
      <c r="K11" s="160">
        <v>0.11114541525162087</v>
      </c>
      <c r="L11" s="8">
        <v>2.7438540841E-2</v>
      </c>
      <c r="M11" s="8">
        <v>-6.9183395859000005E-2</v>
      </c>
      <c r="N11" s="8">
        <v>6.7915163567000003E-2</v>
      </c>
      <c r="Q11" s="38">
        <v>0.62722531003178073</v>
      </c>
      <c r="R11" s="39">
        <v>0.11225009399535947</v>
      </c>
      <c r="S11" s="37">
        <v>3</v>
      </c>
      <c r="T11" s="37" t="s">
        <v>24</v>
      </c>
      <c r="U11" s="38">
        <v>0.80914260067154786</v>
      </c>
      <c r="V11" s="37">
        <v>3</v>
      </c>
      <c r="W11" s="99" t="s">
        <v>458</v>
      </c>
      <c r="X11" s="99">
        <v>0.15985790408525755</v>
      </c>
    </row>
    <row r="12" spans="1:37" s="118" customFormat="1" ht="16.8" customHeight="1" x14ac:dyDescent="0.3">
      <c r="A12" s="146">
        <v>8</v>
      </c>
      <c r="B12" s="146">
        <v>16</v>
      </c>
      <c r="C12" s="128" t="s">
        <v>37</v>
      </c>
      <c r="D12" s="165">
        <v>27130.066999999999</v>
      </c>
      <c r="E12" s="122">
        <v>1919723.5408999999</v>
      </c>
      <c r="F12" s="165">
        <v>2835904.3963000001</v>
      </c>
      <c r="G12" s="124">
        <v>0.67693521100523002</v>
      </c>
      <c r="H12" s="125">
        <v>5.25</v>
      </c>
      <c r="I12" s="125">
        <v>0.4</v>
      </c>
      <c r="J12" s="123">
        <v>7.4194460147748664E-2</v>
      </c>
      <c r="K12" s="170">
        <v>6.7834934992227355E-2</v>
      </c>
      <c r="L12" s="6">
        <v>-2.8021978020999996E-2</v>
      </c>
      <c r="M12" s="6">
        <v>-0.10355571543</v>
      </c>
      <c r="N12" s="6">
        <v>2.1334188859E-2</v>
      </c>
      <c r="O12" s="146"/>
      <c r="P12" s="146"/>
      <c r="Q12" s="148">
        <v>0.62722531003178073</v>
      </c>
      <c r="R12" s="149">
        <v>0.11225009399535947</v>
      </c>
      <c r="S12" s="146">
        <v>4</v>
      </c>
      <c r="T12" s="146" t="s">
        <v>30</v>
      </c>
      <c r="U12" s="148">
        <v>0.7927461943801335</v>
      </c>
      <c r="V12" s="146">
        <v>4</v>
      </c>
      <c r="W12" s="180" t="s">
        <v>48</v>
      </c>
      <c r="X12" s="180">
        <v>0.15215553677092139</v>
      </c>
      <c r="Y12" s="147"/>
      <c r="Z12" s="146"/>
    </row>
    <row r="13" spans="1:37" ht="16.8" customHeight="1" x14ac:dyDescent="0.3">
      <c r="A13" s="37">
        <v>9</v>
      </c>
      <c r="B13" s="37">
        <v>3</v>
      </c>
      <c r="C13" s="127" t="s">
        <v>458</v>
      </c>
      <c r="D13" s="158">
        <v>35021.735999999997</v>
      </c>
      <c r="E13" s="15">
        <v>197172.37367999999</v>
      </c>
      <c r="F13" s="158">
        <v>302299.18491000001</v>
      </c>
      <c r="G13" s="17">
        <v>0.65224249194949635</v>
      </c>
      <c r="H13" s="10">
        <v>1.26</v>
      </c>
      <c r="I13" s="10">
        <v>7.4999999999999997E-2</v>
      </c>
      <c r="J13" s="8">
        <v>0.22380106571936054</v>
      </c>
      <c r="K13" s="160">
        <v>0.15985790408525755</v>
      </c>
      <c r="L13" s="8">
        <v>3.3976124886999998E-2</v>
      </c>
      <c r="M13" s="8">
        <v>-0.26352261033000002</v>
      </c>
      <c r="N13" s="8">
        <v>-0.22542158212999999</v>
      </c>
      <c r="Q13" s="38">
        <v>0.62722531003178073</v>
      </c>
      <c r="R13" s="39">
        <v>0.11225009399535947</v>
      </c>
      <c r="S13" s="37">
        <v>5</v>
      </c>
      <c r="T13" s="37" t="s">
        <v>226</v>
      </c>
      <c r="U13" s="38">
        <v>0.78486407028020744</v>
      </c>
      <c r="V13" s="37">
        <v>5</v>
      </c>
      <c r="W13" s="99" t="s">
        <v>24</v>
      </c>
      <c r="X13" s="99">
        <v>0.15178345560658832</v>
      </c>
    </row>
    <row r="14" spans="1:37" s="118" customFormat="1" ht="16.8" customHeight="1" x14ac:dyDescent="0.3">
      <c r="A14" s="146">
        <v>4</v>
      </c>
      <c r="B14" s="146">
        <v>7</v>
      </c>
      <c r="C14" s="128" t="s">
        <v>30</v>
      </c>
      <c r="D14" s="165">
        <v>12000</v>
      </c>
      <c r="E14" s="122">
        <v>964440</v>
      </c>
      <c r="F14" s="165">
        <v>1216581.0530999999</v>
      </c>
      <c r="G14" s="124">
        <v>0.7927461943801335</v>
      </c>
      <c r="H14" s="125">
        <v>10.8</v>
      </c>
      <c r="I14" s="125">
        <v>0.9</v>
      </c>
      <c r="J14" s="123">
        <v>0.13437849944008959</v>
      </c>
      <c r="K14" s="170">
        <v>0.13437849944008959</v>
      </c>
      <c r="L14" s="6">
        <v>5.5048167160000007E-3</v>
      </c>
      <c r="M14" s="6">
        <v>4.4013188432E-2</v>
      </c>
      <c r="N14" s="6">
        <v>0.21017050376000002</v>
      </c>
      <c r="O14" s="146"/>
      <c r="P14" s="146"/>
      <c r="Q14" s="148">
        <v>0.62722531003178073</v>
      </c>
      <c r="R14" s="149">
        <v>0.11225009399535947</v>
      </c>
      <c r="S14" s="146">
        <v>6</v>
      </c>
      <c r="T14" s="146" t="s">
        <v>49</v>
      </c>
      <c r="U14" s="148">
        <v>0.73024322041604017</v>
      </c>
      <c r="V14" s="146">
        <v>6</v>
      </c>
      <c r="W14" s="180" t="s">
        <v>76</v>
      </c>
      <c r="X14" s="180">
        <v>0.14407082257425741</v>
      </c>
      <c r="Y14" s="147"/>
      <c r="Z14" s="146"/>
    </row>
    <row r="15" spans="1:37" ht="16.8" customHeight="1" x14ac:dyDescent="0.3">
      <c r="A15" s="37">
        <v>3</v>
      </c>
      <c r="B15" s="37">
        <v>5</v>
      </c>
      <c r="C15" s="127" t="s">
        <v>24</v>
      </c>
      <c r="D15" s="158">
        <v>11817.767</v>
      </c>
      <c r="E15" s="15">
        <v>1401468.9885</v>
      </c>
      <c r="F15" s="158">
        <v>1732042.0249000001</v>
      </c>
      <c r="G15" s="17">
        <v>0.80914260067154786</v>
      </c>
      <c r="H15" s="10">
        <v>11.5</v>
      </c>
      <c r="I15" s="10">
        <v>1.5</v>
      </c>
      <c r="J15" s="8">
        <v>9.6972763304209217E-2</v>
      </c>
      <c r="K15" s="160">
        <v>0.15178345560658832</v>
      </c>
      <c r="L15" s="8">
        <v>-6.9736429244000003E-2</v>
      </c>
      <c r="M15" s="8">
        <v>1.2810728870999998E-2</v>
      </c>
      <c r="N15" s="8">
        <v>0.13290252565999999</v>
      </c>
      <c r="Q15" s="38">
        <v>0.62722531003178073</v>
      </c>
      <c r="R15" s="39">
        <v>0.11225009399535947</v>
      </c>
      <c r="S15" s="37">
        <v>7</v>
      </c>
      <c r="T15" s="37" t="s">
        <v>72</v>
      </c>
      <c r="U15" s="38">
        <v>0.69197596478342505</v>
      </c>
      <c r="V15" s="37">
        <v>7</v>
      </c>
      <c r="W15" s="99" t="s">
        <v>30</v>
      </c>
      <c r="X15" s="99">
        <v>0.13437849944008959</v>
      </c>
    </row>
    <row r="16" spans="1:37" s="118" customFormat="1" ht="16.8" customHeight="1" x14ac:dyDescent="0.3">
      <c r="A16" s="146">
        <v>6</v>
      </c>
      <c r="B16" s="146">
        <v>14</v>
      </c>
      <c r="C16" s="128" t="s">
        <v>49</v>
      </c>
      <c r="D16" s="165">
        <v>3690.6950000000002</v>
      </c>
      <c r="E16" s="122">
        <v>511198.16444999998</v>
      </c>
      <c r="F16" s="165">
        <v>700038.22036000004</v>
      </c>
      <c r="G16" s="124">
        <v>0.73024322041604017</v>
      </c>
      <c r="H16" s="125">
        <v>12.04</v>
      </c>
      <c r="I16" s="125">
        <v>1.08</v>
      </c>
      <c r="J16" s="123">
        <v>8.692513175943975E-2</v>
      </c>
      <c r="K16" s="170">
        <v>9.3567251461988327E-2</v>
      </c>
      <c r="L16" s="6">
        <v>1.5692601013000001E-2</v>
      </c>
      <c r="M16" s="6">
        <v>3.6011364524E-2</v>
      </c>
      <c r="N16" s="6">
        <v>0.21874134768</v>
      </c>
      <c r="O16" s="146"/>
      <c r="P16" s="146"/>
      <c r="Q16" s="148">
        <v>0.62722531003178073</v>
      </c>
      <c r="R16" s="149">
        <v>0.11225009399535947</v>
      </c>
      <c r="S16" s="146">
        <v>8</v>
      </c>
      <c r="T16" s="146" t="s">
        <v>37</v>
      </c>
      <c r="U16" s="148">
        <v>0.67693521100523002</v>
      </c>
      <c r="V16" s="146">
        <v>8</v>
      </c>
      <c r="W16" s="180" t="s">
        <v>18</v>
      </c>
      <c r="X16" s="180">
        <v>0.12544620092270195</v>
      </c>
      <c r="Y16" s="147"/>
      <c r="Z16" s="146"/>
    </row>
    <row r="17" spans="1:26" ht="16.8" customHeight="1" x14ac:dyDescent="0.3">
      <c r="A17" s="37">
        <v>7</v>
      </c>
      <c r="B17" s="37">
        <v>1</v>
      </c>
      <c r="C17" s="127" t="s">
        <v>72</v>
      </c>
      <c r="D17" s="158">
        <v>1798</v>
      </c>
      <c r="E17" s="15">
        <v>66903.58</v>
      </c>
      <c r="F17" s="158">
        <v>96684.832139999999</v>
      </c>
      <c r="G17" s="17">
        <v>0.69197596478342505</v>
      </c>
      <c r="H17" s="10">
        <v>5.83</v>
      </c>
      <c r="I17" s="10">
        <v>0.85</v>
      </c>
      <c r="J17" s="8">
        <v>0.15667831228164472</v>
      </c>
      <c r="K17" s="160">
        <v>0.27411986025262025</v>
      </c>
      <c r="L17" s="8">
        <v>3.5059331184999999E-3</v>
      </c>
      <c r="M17" s="8">
        <v>0.10520058073999999</v>
      </c>
      <c r="N17" s="8">
        <v>0.23369959652</v>
      </c>
      <c r="Q17" s="38">
        <v>0.62722531003178073</v>
      </c>
      <c r="R17" s="39">
        <v>0.11225009399535947</v>
      </c>
      <c r="S17" s="37">
        <v>9</v>
      </c>
      <c r="T17" s="37" t="s">
        <v>458</v>
      </c>
      <c r="U17" s="38">
        <v>0.65224249194949635</v>
      </c>
      <c r="V17" s="37">
        <v>9</v>
      </c>
      <c r="W17" s="99" t="s">
        <v>70</v>
      </c>
      <c r="X17" s="99">
        <v>0.1208131655372701</v>
      </c>
    </row>
    <row r="18" spans="1:26" s="118" customFormat="1" ht="16.8" customHeight="1" x14ac:dyDescent="0.3">
      <c r="A18" s="146">
        <v>5</v>
      </c>
      <c r="B18" s="146">
        <v>15</v>
      </c>
      <c r="C18" s="128" t="s">
        <v>226</v>
      </c>
      <c r="D18" s="165">
        <v>4824.9870000000001</v>
      </c>
      <c r="E18" s="122">
        <v>286604.22779999999</v>
      </c>
      <c r="F18" s="165">
        <v>365164.15854999999</v>
      </c>
      <c r="G18" s="124">
        <v>0.78486407028020744</v>
      </c>
      <c r="H18" s="125">
        <v>4.12</v>
      </c>
      <c r="I18" s="125">
        <v>0.38</v>
      </c>
      <c r="J18" s="123">
        <v>6.9360269360269358E-2</v>
      </c>
      <c r="K18" s="170">
        <v>7.6767676767676776E-2</v>
      </c>
      <c r="L18" s="6">
        <v>-1.0164972505000001E-2</v>
      </c>
      <c r="M18" s="6">
        <v>0.16827676</v>
      </c>
      <c r="N18" s="6">
        <v>0.39285329418000003</v>
      </c>
      <c r="O18" s="146"/>
      <c r="P18" s="146"/>
      <c r="Q18" s="148">
        <v>0.62722531003178073</v>
      </c>
      <c r="R18" s="149">
        <v>0.11225009399535947</v>
      </c>
      <c r="S18" s="146">
        <v>10</v>
      </c>
      <c r="T18" s="146" t="s">
        <v>70</v>
      </c>
      <c r="U18" s="148">
        <v>0.61450828655559508</v>
      </c>
      <c r="V18" s="146">
        <v>10</v>
      </c>
      <c r="W18" s="180" t="s">
        <v>394</v>
      </c>
      <c r="X18" s="180">
        <v>0.1129644921552436</v>
      </c>
      <c r="Y18" s="147"/>
      <c r="Z18" s="146"/>
    </row>
    <row r="19" spans="1:26" ht="16.8" customHeight="1" x14ac:dyDescent="0.3">
      <c r="A19" s="37">
        <v>13</v>
      </c>
      <c r="B19" s="37">
        <v>13</v>
      </c>
      <c r="C19" s="127" t="s">
        <v>21</v>
      </c>
      <c r="D19" s="158">
        <v>20767.328000000001</v>
      </c>
      <c r="E19" s="15">
        <v>1231087.2038</v>
      </c>
      <c r="F19" s="158">
        <v>2110838.9744000002</v>
      </c>
      <c r="G19" s="17">
        <v>0.58322175150756483</v>
      </c>
      <c r="H19" s="10">
        <v>5.76</v>
      </c>
      <c r="I19" s="10">
        <v>0.48</v>
      </c>
      <c r="J19" s="8">
        <v>9.7165991905991081E-2</v>
      </c>
      <c r="K19" s="160">
        <v>9.7165991905991081E-2</v>
      </c>
      <c r="L19" s="8">
        <v>-1.2822647792999999E-2</v>
      </c>
      <c r="M19" s="8">
        <v>-6.0946278716000002E-2</v>
      </c>
      <c r="N19" s="8">
        <v>1.3104804560000001E-2</v>
      </c>
      <c r="Q19" s="38">
        <v>0.62722531003178073</v>
      </c>
      <c r="R19" s="39">
        <v>0.11225009399535947</v>
      </c>
      <c r="S19" s="37">
        <v>11</v>
      </c>
      <c r="T19" s="37" t="s">
        <v>445</v>
      </c>
      <c r="U19" s="38">
        <v>0.60451121704170885</v>
      </c>
      <c r="V19" s="37">
        <v>11</v>
      </c>
      <c r="W19" s="99" t="s">
        <v>445</v>
      </c>
      <c r="X19" s="99">
        <v>0.11114541525162087</v>
      </c>
    </row>
    <row r="20" spans="1:26" ht="16.8" customHeight="1" x14ac:dyDescent="0.3">
      <c r="A20" s="37">
        <v>12</v>
      </c>
      <c r="B20" s="37">
        <v>6</v>
      </c>
      <c r="C20" s="128" t="s">
        <v>76</v>
      </c>
      <c r="D20" s="165">
        <v>1815.6959999999999</v>
      </c>
      <c r="E20" s="122">
        <v>73354.118400000007</v>
      </c>
      <c r="F20" s="165">
        <v>124257.66952</v>
      </c>
      <c r="G20" s="124">
        <v>0.59033875883366083</v>
      </c>
      <c r="H20" s="125">
        <v>5.570822926</v>
      </c>
      <c r="I20" s="125">
        <v>0.48503843600000002</v>
      </c>
      <c r="J20" s="123">
        <v>0.13789165658415839</v>
      </c>
      <c r="K20" s="170">
        <v>0.14407082257425741</v>
      </c>
      <c r="L20" s="6">
        <v>1.8619616536E-2</v>
      </c>
      <c r="M20" s="6">
        <v>-5.6433967157999997E-2</v>
      </c>
      <c r="N20" s="6">
        <v>9.0969956724000003E-2</v>
      </c>
      <c r="Q20" s="38">
        <v>0.62722531003178073</v>
      </c>
      <c r="R20" s="39">
        <v>0.11225009399535947</v>
      </c>
      <c r="S20" s="37">
        <v>13</v>
      </c>
      <c r="T20" s="37" t="s">
        <v>21</v>
      </c>
      <c r="U20" s="38">
        <v>0.58322175150756483</v>
      </c>
      <c r="V20" s="37">
        <v>13</v>
      </c>
      <c r="W20" s="99" t="s">
        <v>21</v>
      </c>
      <c r="X20" s="99">
        <v>9.7165991905991081E-2</v>
      </c>
    </row>
    <row r="21" spans="1:26" s="118" customFormat="1" ht="16.8" customHeight="1" x14ac:dyDescent="0.3">
      <c r="A21" s="146">
        <v>10</v>
      </c>
      <c r="B21" s="146">
        <v>9</v>
      </c>
      <c r="C21" s="127" t="s">
        <v>70</v>
      </c>
      <c r="D21" s="158">
        <v>2676</v>
      </c>
      <c r="E21" s="15">
        <v>138215.4</v>
      </c>
      <c r="F21" s="158">
        <v>224920.31925999999</v>
      </c>
      <c r="G21" s="17">
        <v>0.61450828655559508</v>
      </c>
      <c r="H21" s="10">
        <v>4.67</v>
      </c>
      <c r="I21" s="10">
        <v>0.52</v>
      </c>
      <c r="J21" s="8">
        <v>9.0416263310745412E-2</v>
      </c>
      <c r="K21" s="160">
        <v>0.1208131655372701</v>
      </c>
      <c r="L21" s="8">
        <v>1.3571151630000001E-3</v>
      </c>
      <c r="M21" s="8">
        <v>7.3137572008000001E-2</v>
      </c>
      <c r="N21" s="8">
        <v>0.13053392530999999</v>
      </c>
      <c r="O21" s="146"/>
      <c r="P21" s="146"/>
      <c r="Q21" s="148">
        <v>0.62722531003178073</v>
      </c>
      <c r="R21" s="149">
        <v>0.11225009399535947</v>
      </c>
      <c r="S21" s="146">
        <v>14</v>
      </c>
      <c r="T21" s="146" t="s">
        <v>394</v>
      </c>
      <c r="U21" s="148">
        <v>0.55846224912901066</v>
      </c>
      <c r="V21" s="146">
        <v>14</v>
      </c>
      <c r="W21" s="180" t="s">
        <v>49</v>
      </c>
      <c r="X21" s="180">
        <v>9.3567251461988327E-2</v>
      </c>
      <c r="Y21" s="147"/>
      <c r="Z21" s="146"/>
    </row>
    <row r="22" spans="1:26" ht="16.8" customHeight="1" x14ac:dyDescent="0.3">
      <c r="A22" s="37">
        <v>16</v>
      </c>
      <c r="B22" s="37">
        <v>12</v>
      </c>
      <c r="C22" s="128" t="s">
        <v>44</v>
      </c>
      <c r="D22" s="165">
        <v>82826.294999999998</v>
      </c>
      <c r="E22" s="122">
        <v>381829.21995</v>
      </c>
      <c r="F22" s="165">
        <v>810053.64077000006</v>
      </c>
      <c r="G22" s="124">
        <v>0.47136288355799566</v>
      </c>
      <c r="H22" s="125">
        <v>0.54700000000000004</v>
      </c>
      <c r="I22" s="125">
        <v>4.2000000000000003E-2</v>
      </c>
      <c r="J22" s="123">
        <v>0.11865509761388286</v>
      </c>
      <c r="K22" s="170">
        <v>0.10932754880694144</v>
      </c>
      <c r="L22" s="6">
        <v>-2.0815632965000001E-2</v>
      </c>
      <c r="M22" s="6">
        <v>-4.9412924327999999E-2</v>
      </c>
      <c r="N22" s="6">
        <v>-1.3128488972E-3</v>
      </c>
      <c r="Q22" s="38">
        <v>0.62722531003178073</v>
      </c>
      <c r="R22" s="39">
        <v>0.11225009399535947</v>
      </c>
      <c r="S22" s="37">
        <v>15</v>
      </c>
      <c r="T22" s="37" t="s">
        <v>18</v>
      </c>
      <c r="U22" s="38">
        <v>0.48637811588627855</v>
      </c>
      <c r="V22" s="37">
        <v>15</v>
      </c>
      <c r="W22" s="99" t="s">
        <v>226</v>
      </c>
      <c r="X22" s="99">
        <v>7.6767676767676776E-2</v>
      </c>
    </row>
    <row r="23" spans="1:26" s="118" customFormat="1" ht="16.8" customHeight="1" x14ac:dyDescent="0.3">
      <c r="A23" s="146">
        <v>15</v>
      </c>
      <c r="B23" s="146">
        <v>8</v>
      </c>
      <c r="C23" s="127" t="s">
        <v>18</v>
      </c>
      <c r="D23" s="158">
        <v>26638.202000000001</v>
      </c>
      <c r="E23" s="15">
        <v>1044750.2824</v>
      </c>
      <c r="F23" s="158">
        <v>2148020.7440999998</v>
      </c>
      <c r="G23" s="17">
        <v>0.48637811588627855</v>
      </c>
      <c r="H23" s="10">
        <v>4.92</v>
      </c>
      <c r="I23" s="10">
        <v>0.41</v>
      </c>
      <c r="J23" s="8">
        <v>0.12544620092270195</v>
      </c>
      <c r="K23" s="160">
        <v>0.12544620092270195</v>
      </c>
      <c r="L23" s="8">
        <v>-5.6107988487999999E-2</v>
      </c>
      <c r="M23" s="8">
        <v>-9.178862301900001E-2</v>
      </c>
      <c r="N23" s="8">
        <v>4.6223417105999996E-2</v>
      </c>
      <c r="O23" s="146"/>
      <c r="P23" s="146"/>
      <c r="Q23" s="148">
        <v>0.62722531003178073</v>
      </c>
      <c r="R23" s="149">
        <v>0.11225009399535947</v>
      </c>
      <c r="S23" s="146">
        <v>16</v>
      </c>
      <c r="T23" s="146" t="s">
        <v>44</v>
      </c>
      <c r="U23" s="148">
        <v>0.47136288355799566</v>
      </c>
      <c r="V23" s="146">
        <v>16</v>
      </c>
      <c r="W23" s="180" t="s">
        <v>37</v>
      </c>
      <c r="X23" s="180">
        <v>6.7834934992227355E-2</v>
      </c>
      <c r="Y23" s="147"/>
      <c r="Z23" s="146"/>
    </row>
    <row r="24" spans="1:26" ht="16.8" customHeight="1" x14ac:dyDescent="0.3">
      <c r="A24" s="37">
        <v>14</v>
      </c>
      <c r="B24" s="37">
        <v>10</v>
      </c>
      <c r="C24" s="128" t="s">
        <v>394</v>
      </c>
      <c r="D24" s="165">
        <v>11610.812</v>
      </c>
      <c r="E24" s="122">
        <v>703034.6666</v>
      </c>
      <c r="F24" s="165">
        <v>1258875.9002</v>
      </c>
      <c r="G24" s="124">
        <v>0.55846224912901066</v>
      </c>
      <c r="H24" s="125">
        <v>6.35</v>
      </c>
      <c r="I24" s="125">
        <v>0.56999999999999995</v>
      </c>
      <c r="J24" s="123">
        <v>0.10487200660611065</v>
      </c>
      <c r="K24" s="170">
        <v>0.1129644921552436</v>
      </c>
      <c r="L24" s="6">
        <v>-4.7884722727999998E-2</v>
      </c>
      <c r="M24" s="6">
        <v>0.14862568094</v>
      </c>
      <c r="N24" s="6">
        <v>0.27042908292000001</v>
      </c>
      <c r="Q24" s="38">
        <v>0.62722531003178073</v>
      </c>
      <c r="R24" s="39">
        <v>0.11225009399535947</v>
      </c>
      <c r="S24" s="37">
        <v>17</v>
      </c>
      <c r="T24" s="37" t="s">
        <v>462</v>
      </c>
      <c r="U24" s="38">
        <v>0.468559359564719</v>
      </c>
      <c r="V24" s="37">
        <v>17</v>
      </c>
      <c r="W24" s="99" t="s">
        <v>77</v>
      </c>
      <c r="X24" s="99">
        <v>6.2055591467356168E-2</v>
      </c>
    </row>
    <row r="25" spans="1:26" s="118" customFormat="1" ht="16.8" customHeight="1" x14ac:dyDescent="0.3">
      <c r="A25" s="146">
        <v>19</v>
      </c>
      <c r="B25" s="146">
        <v>4</v>
      </c>
      <c r="C25" s="127" t="s">
        <v>48</v>
      </c>
      <c r="D25" s="158">
        <v>8543.4930000000004</v>
      </c>
      <c r="E25" s="15">
        <v>303208.56657000002</v>
      </c>
      <c r="F25" s="158">
        <v>766454.81038000004</v>
      </c>
      <c r="G25" s="17">
        <v>0.39559875215561957</v>
      </c>
      <c r="H25" s="10">
        <v>5.16</v>
      </c>
      <c r="I25" s="10">
        <v>0.45</v>
      </c>
      <c r="J25" s="8">
        <v>0.14539306846999153</v>
      </c>
      <c r="K25" s="160">
        <v>0.15215553677092139</v>
      </c>
      <c r="L25" s="8">
        <v>-9.943427048700001E-4</v>
      </c>
      <c r="M25" s="8">
        <v>4.2355913228999996E-3</v>
      </c>
      <c r="N25" s="8">
        <v>0.33831371703999996</v>
      </c>
      <c r="O25" s="146"/>
      <c r="P25" s="146"/>
      <c r="Q25" s="148">
        <v>0.62722531003178073</v>
      </c>
      <c r="R25" s="149">
        <v>0.11225009399535947</v>
      </c>
      <c r="S25" s="146">
        <v>18</v>
      </c>
      <c r="T25" s="146" t="s">
        <v>77</v>
      </c>
      <c r="U25" s="148">
        <v>0.42937525553328998</v>
      </c>
      <c r="V25" s="146">
        <v>18</v>
      </c>
      <c r="W25" s="180" t="s">
        <v>75</v>
      </c>
      <c r="X25" s="180">
        <v>5.3376408433198713E-2</v>
      </c>
      <c r="Y25" s="147"/>
      <c r="Z25" s="146"/>
    </row>
    <row r="26" spans="1:26" ht="16.8" customHeight="1" x14ac:dyDescent="0.3">
      <c r="A26" s="37">
        <v>17</v>
      </c>
      <c r="B26" s="37">
        <v>20</v>
      </c>
      <c r="C26" s="128" t="s">
        <v>462</v>
      </c>
      <c r="D26" s="165">
        <v>7316.1710000000003</v>
      </c>
      <c r="E26" s="122">
        <v>141714.23227000001</v>
      </c>
      <c r="F26" s="165">
        <v>302446.70046000002</v>
      </c>
      <c r="G26" s="124">
        <v>0.468559359564719</v>
      </c>
      <c r="H26" s="125">
        <v>0</v>
      </c>
      <c r="I26" s="125">
        <v>0</v>
      </c>
      <c r="J26" s="123">
        <v>0</v>
      </c>
      <c r="K26" s="170">
        <v>0</v>
      </c>
      <c r="L26" s="6">
        <v>-2.6143790850000001E-2</v>
      </c>
      <c r="M26" s="6">
        <v>0.19938080495000002</v>
      </c>
      <c r="N26" s="6">
        <v>0.52279874213999999</v>
      </c>
      <c r="Q26" s="38">
        <v>0.62722531003178073</v>
      </c>
      <c r="R26" s="39">
        <v>0.11225009399535947</v>
      </c>
      <c r="S26" s="37">
        <v>19</v>
      </c>
      <c r="T26" s="37" t="s">
        <v>48</v>
      </c>
      <c r="U26" s="38">
        <v>0.39559875215561957</v>
      </c>
      <c r="V26" s="37">
        <v>19</v>
      </c>
      <c r="W26" s="99" t="s">
        <v>65</v>
      </c>
      <c r="X26" s="99">
        <v>1.5255530129672007E-2</v>
      </c>
    </row>
    <row r="27" spans="1:26" s="118" customFormat="1" ht="16.8" customHeight="1" x14ac:dyDescent="0.3">
      <c r="A27" s="146">
        <v>18</v>
      </c>
      <c r="B27" s="146">
        <v>17</v>
      </c>
      <c r="C27" s="127" t="s">
        <v>77</v>
      </c>
      <c r="D27" s="158">
        <v>1415</v>
      </c>
      <c r="E27" s="15">
        <v>43780.1</v>
      </c>
      <c r="F27" s="158">
        <v>101962.32651</v>
      </c>
      <c r="G27" s="17">
        <v>0.42937525553328998</v>
      </c>
      <c r="H27" s="10">
        <v>1.96</v>
      </c>
      <c r="I27" s="10">
        <v>0.16</v>
      </c>
      <c r="J27" s="8">
        <v>6.3348416289592771E-2</v>
      </c>
      <c r="K27" s="160">
        <v>6.2055591467356168E-2</v>
      </c>
      <c r="L27" s="8">
        <v>-7.1707170718000007E-2</v>
      </c>
      <c r="M27" s="8">
        <v>-2.8351838706999997E-2</v>
      </c>
      <c r="N27" s="8">
        <v>0.41154721094000002</v>
      </c>
      <c r="O27" s="146"/>
      <c r="P27" s="146"/>
      <c r="Q27" s="148">
        <v>0.62722531003178073</v>
      </c>
      <c r="R27" s="149">
        <v>0.11225009399535947</v>
      </c>
      <c r="S27" s="146">
        <v>20</v>
      </c>
      <c r="T27" s="146" t="s">
        <v>75</v>
      </c>
      <c r="U27" s="148">
        <v>0.29607523844163747</v>
      </c>
      <c r="V27" s="146">
        <v>20</v>
      </c>
      <c r="W27" s="180" t="s">
        <v>462</v>
      </c>
      <c r="X27" s="180">
        <v>0</v>
      </c>
      <c r="Y27" s="147"/>
      <c r="Z27" s="146"/>
    </row>
    <row r="28" spans="1:26" ht="16.8" customHeight="1" x14ac:dyDescent="0.3">
      <c r="A28" s="37">
        <v>20</v>
      </c>
      <c r="B28" s="37">
        <v>18</v>
      </c>
      <c r="C28" s="128" t="s">
        <v>75</v>
      </c>
      <c r="D28" s="165">
        <v>111.17700000000001</v>
      </c>
      <c r="E28" s="122">
        <v>67445.527050000004</v>
      </c>
      <c r="F28" s="165">
        <v>227798.60756</v>
      </c>
      <c r="G28" s="124">
        <v>0.29607523844163747</v>
      </c>
      <c r="H28" s="125">
        <v>40.092226705000002</v>
      </c>
      <c r="I28" s="125">
        <v>2.6983998480000002</v>
      </c>
      <c r="J28" s="123">
        <v>6.6087903577021351E-2</v>
      </c>
      <c r="K28" s="170">
        <v>5.3376408433198713E-2</v>
      </c>
      <c r="L28" s="6">
        <v>-1.1908888357E-2</v>
      </c>
      <c r="M28" s="6">
        <v>6.1730545569000005E-2</v>
      </c>
      <c r="N28" s="6">
        <v>8.7832453428000001E-2</v>
      </c>
      <c r="Q28" s="38">
        <v>0.62722531003178073</v>
      </c>
      <c r="R28" s="39">
        <v>0.11225009399535947</v>
      </c>
      <c r="S28" s="37">
        <v>21</v>
      </c>
      <c r="T28" s="37" t="e">
        <v>#N/A</v>
      </c>
      <c r="U28" s="38" t="e">
        <v>#N/A</v>
      </c>
      <c r="V28" s="37">
        <v>21</v>
      </c>
      <c r="W28" s="99" t="e">
        <v>#N/A</v>
      </c>
      <c r="X28" s="99" t="e">
        <v>#N/A</v>
      </c>
    </row>
    <row r="29" spans="1:26" hidden="1" x14ac:dyDescent="0.3">
      <c r="C29" s="7"/>
      <c r="D29" s="14"/>
      <c r="E29" s="14"/>
      <c r="F29" s="14"/>
      <c r="G29" s="16"/>
      <c r="H29" s="9"/>
      <c r="I29" s="9"/>
      <c r="J29" s="6"/>
      <c r="K29" s="159"/>
      <c r="L29" s="6"/>
      <c r="M29" s="6"/>
      <c r="N29" s="6"/>
      <c r="R29" s="38"/>
    </row>
    <row r="30" spans="1:26" hidden="1" x14ac:dyDescent="0.3">
      <c r="D30" s="14"/>
      <c r="E30" s="14"/>
      <c r="F30" s="14"/>
      <c r="G30" s="16"/>
      <c r="H30" s="9"/>
      <c r="I30" s="9"/>
      <c r="J30" s="6"/>
      <c r="K30" s="159"/>
      <c r="L30" s="6"/>
      <c r="M30" s="6"/>
      <c r="N30" s="6"/>
      <c r="R30" s="38"/>
    </row>
    <row r="31" spans="1:26" hidden="1" x14ac:dyDescent="0.3">
      <c r="C31" s="7"/>
      <c r="D31" s="14"/>
      <c r="E31" s="14"/>
      <c r="F31" s="14"/>
      <c r="G31" s="16"/>
      <c r="H31" s="9"/>
      <c r="I31" s="9"/>
      <c r="J31" s="6"/>
      <c r="K31" s="159"/>
      <c r="L31" s="6"/>
      <c r="M31" s="6"/>
      <c r="N31" s="6"/>
      <c r="R31" s="38"/>
    </row>
    <row r="32" spans="1:26" hidden="1" x14ac:dyDescent="0.3">
      <c r="D32" s="14"/>
      <c r="E32" s="14"/>
      <c r="F32" s="14"/>
      <c r="G32" s="16"/>
      <c r="H32" s="9"/>
      <c r="I32" s="9"/>
      <c r="J32" s="6"/>
      <c r="K32" s="159"/>
      <c r="L32" s="6"/>
      <c r="M32" s="6"/>
      <c r="N32" s="6"/>
      <c r="R32" s="38"/>
    </row>
    <row r="33" spans="3:18" hidden="1" x14ac:dyDescent="0.3">
      <c r="C33" s="7"/>
      <c r="D33" s="14"/>
      <c r="E33" s="14"/>
      <c r="F33" s="14"/>
      <c r="G33" s="16"/>
      <c r="H33" s="9"/>
      <c r="I33" s="9"/>
      <c r="J33" s="6"/>
      <c r="K33" s="159"/>
      <c r="L33" s="6"/>
      <c r="M33" s="6"/>
      <c r="N33" s="6"/>
      <c r="R33" s="38"/>
    </row>
    <row r="34" spans="3:18" hidden="1" x14ac:dyDescent="0.3">
      <c r="D34" s="14"/>
      <c r="E34" s="14"/>
      <c r="F34" s="14"/>
      <c r="G34" s="16"/>
      <c r="H34" s="9"/>
      <c r="I34" s="9"/>
      <c r="J34" s="6"/>
      <c r="K34" s="159"/>
      <c r="L34" s="6"/>
      <c r="M34" s="6"/>
      <c r="N34" s="6"/>
      <c r="R34" s="38"/>
    </row>
    <row r="35" spans="3:18" hidden="1" x14ac:dyDescent="0.3">
      <c r="C35" s="7"/>
      <c r="D35" s="14"/>
      <c r="E35" s="14"/>
      <c r="F35" s="14"/>
      <c r="G35" s="16"/>
      <c r="H35" s="9"/>
      <c r="I35" s="9"/>
      <c r="J35" s="6"/>
      <c r="K35" s="159"/>
      <c r="L35" s="6"/>
      <c r="M35" s="6"/>
      <c r="N35" s="6"/>
      <c r="R35" s="38"/>
    </row>
    <row r="36" spans="3:18" hidden="1" x14ac:dyDescent="0.3">
      <c r="D36" s="14"/>
      <c r="E36" s="14"/>
      <c r="F36" s="14"/>
      <c r="G36" s="16"/>
      <c r="H36" s="9"/>
      <c r="I36" s="9"/>
      <c r="J36" s="6"/>
      <c r="K36" s="159"/>
      <c r="L36" s="6"/>
      <c r="M36" s="6"/>
      <c r="N36" s="6"/>
      <c r="R36" s="38"/>
    </row>
    <row r="37" spans="3:18" hidden="1" x14ac:dyDescent="0.3">
      <c r="C37" s="7"/>
      <c r="D37" s="14"/>
      <c r="E37" s="14"/>
      <c r="F37" s="14"/>
      <c r="G37" s="16"/>
      <c r="H37" s="9"/>
      <c r="I37" s="9"/>
      <c r="J37" s="6"/>
      <c r="K37" s="159"/>
      <c r="L37" s="6"/>
      <c r="M37" s="6"/>
      <c r="N37" s="6"/>
      <c r="R37" s="38"/>
    </row>
    <row r="38" spans="3:18" hidden="1" x14ac:dyDescent="0.3">
      <c r="D38" s="14"/>
      <c r="E38" s="14"/>
      <c r="F38" s="14"/>
      <c r="G38" s="16"/>
      <c r="H38" s="9"/>
      <c r="I38" s="9"/>
      <c r="J38" s="6"/>
      <c r="K38" s="159"/>
      <c r="L38" s="6"/>
      <c r="M38" s="6"/>
      <c r="N38" s="6"/>
      <c r="R38" s="38"/>
    </row>
    <row r="39" spans="3:18" hidden="1" x14ac:dyDescent="0.3">
      <c r="C39" s="7"/>
      <c r="D39" s="14"/>
      <c r="E39" s="14"/>
      <c r="F39" s="14"/>
      <c r="G39" s="16"/>
      <c r="H39" s="9"/>
      <c r="I39" s="9"/>
      <c r="J39" s="6"/>
      <c r="K39" s="159"/>
      <c r="L39" s="6"/>
      <c r="M39" s="6"/>
      <c r="N39" s="6"/>
      <c r="R39" s="38"/>
    </row>
    <row r="40" spans="3:18" hidden="1" x14ac:dyDescent="0.3">
      <c r="D40" s="14"/>
      <c r="E40" s="14"/>
      <c r="F40" s="14"/>
      <c r="G40" s="16"/>
      <c r="H40" s="9"/>
      <c r="I40" s="9"/>
      <c r="J40" s="6"/>
      <c r="K40" s="159"/>
      <c r="L40" s="6"/>
      <c r="M40" s="6"/>
      <c r="N40" s="6"/>
      <c r="R40" s="38"/>
    </row>
    <row r="41" spans="3:18" hidden="1" x14ac:dyDescent="0.3">
      <c r="C41" s="7"/>
      <c r="D41" s="14"/>
      <c r="E41" s="14"/>
      <c r="F41" s="14"/>
      <c r="G41" s="16"/>
      <c r="H41" s="9"/>
      <c r="I41" s="9"/>
      <c r="J41" s="6"/>
      <c r="K41" s="159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59"/>
      <c r="L42" s="6"/>
      <c r="M42" s="6"/>
      <c r="N42" s="6"/>
      <c r="R42" s="38"/>
    </row>
    <row r="43" spans="3:18" hidden="1" x14ac:dyDescent="0.3">
      <c r="D43" s="14"/>
      <c r="E43" s="14"/>
      <c r="F43" s="14"/>
      <c r="G43" s="16"/>
      <c r="H43" s="9"/>
      <c r="I43" s="9"/>
      <c r="J43" s="6"/>
      <c r="K43" s="159"/>
      <c r="L43" s="6"/>
      <c r="M43" s="6"/>
      <c r="N43" s="6"/>
      <c r="R43" s="38"/>
    </row>
    <row r="44" spans="3:18" hidden="1" x14ac:dyDescent="0.3">
      <c r="C44" s="7"/>
      <c r="D44" s="14"/>
      <c r="E44" s="14"/>
      <c r="F44" s="14"/>
      <c r="G44" s="16"/>
      <c r="H44" s="9"/>
      <c r="I44" s="9"/>
      <c r="J44" s="6"/>
      <c r="K44" s="159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59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59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59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59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59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59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59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59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59"/>
      <c r="L53" s="6"/>
      <c r="M53" s="6"/>
      <c r="N53" s="6"/>
      <c r="R53" s="38"/>
    </row>
    <row r="54" spans="3:18" hidden="1" x14ac:dyDescent="0.3">
      <c r="D54" s="14"/>
      <c r="E54" s="14"/>
      <c r="F54" s="14"/>
      <c r="G54" s="16"/>
      <c r="H54" s="9"/>
      <c r="I54" s="9"/>
      <c r="J54" s="6"/>
      <c r="K54" s="159"/>
      <c r="L54" s="6"/>
      <c r="M54" s="6"/>
      <c r="N54" s="6"/>
      <c r="R54" s="38"/>
    </row>
    <row r="55" spans="3:18" x14ac:dyDescent="0.3">
      <c r="C55" s="18"/>
      <c r="D55" s="19"/>
      <c r="E55" s="152"/>
      <c r="F55" s="172"/>
      <c r="G55" s="20"/>
      <c r="H55" s="21"/>
      <c r="I55" s="21"/>
      <c r="J55" s="22"/>
      <c r="K55" s="173"/>
      <c r="L55" s="22"/>
      <c r="M55" s="22"/>
      <c r="N55" s="22"/>
    </row>
    <row r="56" spans="3:18" x14ac:dyDescent="0.3"/>
    <row r="57" spans="3:18" x14ac:dyDescent="0.3"/>
    <row r="58" spans="3:18" x14ac:dyDescent="0.3"/>
    <row r="59" spans="3:18" x14ac:dyDescent="0.3"/>
    <row r="60" spans="3:18" x14ac:dyDescent="0.3">
      <c r="E60" s="161"/>
    </row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8">
    <sortCondition descending="1" ref="G9:G28"/>
  </sortState>
  <mergeCells count="4">
    <mergeCell ref="C6:D6"/>
    <mergeCell ref="E6:F6"/>
    <mergeCell ref="G6:K6"/>
    <mergeCell ref="L6:N6"/>
  </mergeCells>
  <conditionalFormatting sqref="L9:N28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8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6"/>
      <c r="L6" s="207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98"/>
      <c r="W6" s="98"/>
      <c r="X6" s="98"/>
    </row>
    <row r="7" spans="1:41" s="2" customFormat="1" ht="17.399999999999999" customHeight="1" x14ac:dyDescent="0.3">
      <c r="A7" s="113"/>
      <c r="B7" s="113"/>
      <c r="C7" s="178" t="s">
        <v>610</v>
      </c>
      <c r="D7" s="135"/>
      <c r="E7" s="162" t="s">
        <v>207</v>
      </c>
      <c r="F7" s="166" t="s">
        <v>207</v>
      </c>
      <c r="G7" s="137">
        <v>0.88711885736244989</v>
      </c>
      <c r="H7" s="138">
        <v>10.009318977734999</v>
      </c>
      <c r="I7" s="138">
        <v>0.91312499999999996</v>
      </c>
      <c r="J7" s="139">
        <v>0.10004435024525972</v>
      </c>
      <c r="K7" s="139">
        <v>0.10854689279894167</v>
      </c>
      <c r="L7" s="164">
        <v>-9.0080869659087508E-3</v>
      </c>
      <c r="M7" s="139">
        <v>-8.4382298578599985E-3</v>
      </c>
      <c r="N7" s="139">
        <v>0.1017115067366875</v>
      </c>
      <c r="O7" s="113"/>
      <c r="P7" s="113"/>
      <c r="Q7" s="113"/>
      <c r="R7" s="113"/>
      <c r="S7" s="113"/>
      <c r="T7" s="113"/>
      <c r="U7" s="113"/>
      <c r="V7" s="98"/>
      <c r="W7" s="98"/>
      <c r="X7" s="98"/>
    </row>
    <row r="8" spans="1:41" s="61" customFormat="1" ht="21" customHeight="1" x14ac:dyDescent="0.3">
      <c r="A8" s="64"/>
      <c r="B8" s="64"/>
      <c r="C8" s="56" t="s">
        <v>0</v>
      </c>
      <c r="D8" s="63" t="s">
        <v>247</v>
      </c>
      <c r="E8" s="15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1" customFormat="1" ht="16.8" customHeight="1" x14ac:dyDescent="0.3">
      <c r="A9" s="37">
        <v>14</v>
      </c>
      <c r="B9" s="37">
        <v>15</v>
      </c>
      <c r="C9" s="127" t="s">
        <v>59</v>
      </c>
      <c r="D9" s="158">
        <v>685</v>
      </c>
      <c r="E9" s="15">
        <v>299345</v>
      </c>
      <c r="F9" s="158">
        <v>406894.64939999999</v>
      </c>
      <c r="G9" s="17">
        <v>0.73568182929269066</v>
      </c>
      <c r="H9" s="10">
        <v>38.520000000000003</v>
      </c>
      <c r="I9" s="10">
        <v>1.94</v>
      </c>
      <c r="J9" s="8">
        <v>8.8146453089244847E-2</v>
      </c>
      <c r="K9" s="160">
        <v>5.3272311212814651E-2</v>
      </c>
      <c r="L9" s="8">
        <v>-9.2050968123999991E-3</v>
      </c>
      <c r="M9" s="8">
        <v>-4.6457833910000003E-2</v>
      </c>
      <c r="N9" s="8">
        <v>-7.4419517389000003E-2</v>
      </c>
      <c r="Q9" s="38">
        <v>0.88711885736244989</v>
      </c>
      <c r="R9" s="39">
        <v>0.10854689279894167</v>
      </c>
      <c r="S9" s="37">
        <v>1</v>
      </c>
      <c r="T9" s="39" t="s">
        <v>27</v>
      </c>
      <c r="U9" s="38">
        <v>0.98796994458128939</v>
      </c>
      <c r="V9" s="37">
        <v>1</v>
      </c>
      <c r="W9" s="133" t="s">
        <v>440</v>
      </c>
      <c r="X9" s="134">
        <v>0.57264957264957261</v>
      </c>
    </row>
    <row r="10" spans="1:41" s="147" customFormat="1" ht="16.8" customHeight="1" x14ac:dyDescent="0.3">
      <c r="A10" s="146">
        <v>5</v>
      </c>
      <c r="B10" s="146">
        <v>13</v>
      </c>
      <c r="C10" s="128" t="s">
        <v>16</v>
      </c>
      <c r="D10" s="165">
        <v>45601.745000000003</v>
      </c>
      <c r="E10" s="122">
        <v>6738113.8411999997</v>
      </c>
      <c r="F10" s="165">
        <v>7597392.2150999997</v>
      </c>
      <c r="G10" s="124">
        <v>0.88689824750759039</v>
      </c>
      <c r="H10" s="125">
        <v>13.2</v>
      </c>
      <c r="I10" s="125">
        <v>1.1000000000000001</v>
      </c>
      <c r="J10" s="123">
        <v>8.933405522468868E-2</v>
      </c>
      <c r="K10" s="170">
        <v>8.9334055224688708E-2</v>
      </c>
      <c r="L10" s="6">
        <v>-1.4276184121999999E-2</v>
      </c>
      <c r="M10" s="6">
        <v>-1.4558978536E-2</v>
      </c>
      <c r="N10" s="6">
        <v>4.2622423829E-2</v>
      </c>
      <c r="Q10" s="148">
        <v>0.88711885736244989</v>
      </c>
      <c r="R10" s="149">
        <v>0.10854689279894167</v>
      </c>
      <c r="S10" s="146">
        <v>2</v>
      </c>
      <c r="T10" s="149" t="s">
        <v>29</v>
      </c>
      <c r="U10" s="148">
        <v>0.94189862318832673</v>
      </c>
      <c r="V10" s="146">
        <v>2</v>
      </c>
      <c r="W10" s="150" t="s">
        <v>389</v>
      </c>
      <c r="X10" s="151">
        <v>0.22113821138211387</v>
      </c>
    </row>
    <row r="11" spans="1:41" s="101" customFormat="1" ht="16.8" customHeight="1" x14ac:dyDescent="0.3">
      <c r="A11" s="37">
        <v>2</v>
      </c>
      <c r="B11" s="37">
        <v>12</v>
      </c>
      <c r="C11" s="127" t="s">
        <v>29</v>
      </c>
      <c r="D11" s="158">
        <v>69389.648000000001</v>
      </c>
      <c r="E11" s="15">
        <v>6995864.3114</v>
      </c>
      <c r="F11" s="158">
        <v>7427406.8771000002</v>
      </c>
      <c r="G11" s="17">
        <v>0.94189862318832673</v>
      </c>
      <c r="H11" s="10">
        <v>9.57</v>
      </c>
      <c r="I11" s="10">
        <v>0.81</v>
      </c>
      <c r="J11" s="8">
        <v>9.4921642530701081E-2</v>
      </c>
      <c r="K11" s="160">
        <v>9.6409442570367251E-2</v>
      </c>
      <c r="L11" s="8">
        <v>-6.9360193620000002E-3</v>
      </c>
      <c r="M11" s="8">
        <v>3.9825673244E-2</v>
      </c>
      <c r="N11" s="8">
        <v>0.11204895177999999</v>
      </c>
      <c r="Q11" s="38">
        <v>0.88711885736244989</v>
      </c>
      <c r="R11" s="39">
        <v>0.10854689279894167</v>
      </c>
      <c r="S11" s="37">
        <v>3</v>
      </c>
      <c r="T11" s="39" t="s">
        <v>389</v>
      </c>
      <c r="U11" s="38">
        <v>0.90328395167515441</v>
      </c>
      <c r="V11" s="37">
        <v>3</v>
      </c>
      <c r="W11" s="133" t="s">
        <v>340</v>
      </c>
      <c r="X11" s="134">
        <v>0.14675446848541862</v>
      </c>
    </row>
    <row r="12" spans="1:41" s="101" customFormat="1" ht="16.8" customHeight="1" x14ac:dyDescent="0.3">
      <c r="A12" s="37">
        <v>1</v>
      </c>
      <c r="B12" s="37">
        <v>7</v>
      </c>
      <c r="C12" s="5" t="s">
        <v>27</v>
      </c>
      <c r="D12" s="157">
        <v>18021.303</v>
      </c>
      <c r="E12" s="14">
        <v>2048481.5120000001</v>
      </c>
      <c r="F12" s="157">
        <v>2073424.9288000001</v>
      </c>
      <c r="G12" s="16">
        <v>0.98796994458128939</v>
      </c>
      <c r="H12" s="9">
        <v>10.88</v>
      </c>
      <c r="I12" s="9">
        <v>1.05</v>
      </c>
      <c r="J12" s="6">
        <v>9.5715668162691239E-2</v>
      </c>
      <c r="K12" s="159">
        <v>0.11084718923252845</v>
      </c>
      <c r="L12" s="123">
        <v>6.1619718326000003E-4</v>
      </c>
      <c r="M12" s="123">
        <v>1.9221207715999999E-2</v>
      </c>
      <c r="N12" s="123">
        <v>0.13592744362</v>
      </c>
      <c r="Q12" s="38">
        <v>0.88711885736244989</v>
      </c>
      <c r="R12" s="39">
        <v>0.10854689279894167</v>
      </c>
      <c r="S12" s="37">
        <v>4</v>
      </c>
      <c r="T12" s="39" t="s">
        <v>40</v>
      </c>
      <c r="U12" s="38">
        <v>0.89829652406473071</v>
      </c>
      <c r="V12" s="37">
        <v>4</v>
      </c>
      <c r="W12" s="133" t="s">
        <v>229</v>
      </c>
      <c r="X12" s="134">
        <v>0.13968253968253969</v>
      </c>
    </row>
    <row r="13" spans="1:41" s="101" customFormat="1" ht="16.8" customHeight="1" x14ac:dyDescent="0.3">
      <c r="A13" s="37">
        <v>4</v>
      </c>
      <c r="B13" s="37">
        <v>5</v>
      </c>
      <c r="C13" s="127" t="s">
        <v>40</v>
      </c>
      <c r="D13" s="158">
        <v>214249.66399999999</v>
      </c>
      <c r="E13" s="15">
        <v>2123214.1702000001</v>
      </c>
      <c r="F13" s="158">
        <v>2363600.5632000002</v>
      </c>
      <c r="G13" s="17">
        <v>0.89829652406473071</v>
      </c>
      <c r="H13" s="10">
        <v>1.2</v>
      </c>
      <c r="I13" s="10">
        <v>0.1</v>
      </c>
      <c r="J13" s="8">
        <v>0.12108980827675148</v>
      </c>
      <c r="K13" s="160">
        <v>0.1210898082767515</v>
      </c>
      <c r="L13" s="8">
        <v>1.2257405516999999E-2</v>
      </c>
      <c r="M13" s="8">
        <v>7.3105772799000004E-2</v>
      </c>
      <c r="N13" s="8">
        <v>0.14025149638000001</v>
      </c>
      <c r="Q13" s="38">
        <v>0.88711885736244989</v>
      </c>
      <c r="R13" s="39">
        <v>0.10854689279894167</v>
      </c>
      <c r="S13" s="37">
        <v>5</v>
      </c>
      <c r="T13" s="39" t="s">
        <v>16</v>
      </c>
      <c r="U13" s="38">
        <v>0.88689824750759039</v>
      </c>
      <c r="V13" s="37">
        <v>5</v>
      </c>
      <c r="W13" s="133" t="s">
        <v>40</v>
      </c>
      <c r="X13" s="134">
        <v>0.1210898082767515</v>
      </c>
    </row>
    <row r="14" spans="1:41" s="101" customFormat="1" ht="16.8" customHeight="1" x14ac:dyDescent="0.3">
      <c r="A14" s="37">
        <v>6</v>
      </c>
      <c r="B14" s="37">
        <v>8</v>
      </c>
      <c r="C14" s="5" t="s">
        <v>17</v>
      </c>
      <c r="D14" s="157">
        <v>51390.097893999999</v>
      </c>
      <c r="E14" s="14">
        <v>4698596.6503999997</v>
      </c>
      <c r="F14" s="157">
        <v>5397457.6210000003</v>
      </c>
      <c r="G14" s="16">
        <v>0.87052034130274081</v>
      </c>
      <c r="H14" s="9">
        <v>9.84</v>
      </c>
      <c r="I14" s="9">
        <v>0.82</v>
      </c>
      <c r="J14" s="6">
        <v>0.10762331838675931</v>
      </c>
      <c r="K14" s="159">
        <v>0.10762331838675931</v>
      </c>
      <c r="L14" s="123">
        <v>-1.6564483166E-2</v>
      </c>
      <c r="M14" s="123">
        <v>-8.5024408358999992E-2</v>
      </c>
      <c r="N14" s="123">
        <v>2.7789912701000001E-2</v>
      </c>
      <c r="Q14" s="38">
        <v>0.88711885736244989</v>
      </c>
      <c r="R14" s="39">
        <v>0.10854689279894167</v>
      </c>
      <c r="S14" s="37">
        <v>6</v>
      </c>
      <c r="T14" s="39" t="s">
        <v>17</v>
      </c>
      <c r="U14" s="38">
        <v>0.87052034130274081</v>
      </c>
      <c r="V14" s="37">
        <v>6</v>
      </c>
      <c r="W14" s="133" t="s">
        <v>233</v>
      </c>
      <c r="X14" s="134">
        <v>0.11693626973299553</v>
      </c>
    </row>
    <row r="15" spans="1:41" s="101" customFormat="1" ht="16.8" customHeight="1" x14ac:dyDescent="0.3">
      <c r="A15" s="37">
        <v>3</v>
      </c>
      <c r="B15" s="37">
        <v>2</v>
      </c>
      <c r="C15" s="127" t="s">
        <v>389</v>
      </c>
      <c r="D15" s="158">
        <v>4235.0420000000004</v>
      </c>
      <c r="E15" s="15">
        <v>390682.62449999998</v>
      </c>
      <c r="F15" s="158">
        <v>432513.63403000002</v>
      </c>
      <c r="G15" s="17">
        <v>0.90328395167515441</v>
      </c>
      <c r="H15" s="10">
        <v>14.05</v>
      </c>
      <c r="I15" s="10">
        <v>1.7</v>
      </c>
      <c r="J15" s="8">
        <v>0.15230352303523037</v>
      </c>
      <c r="K15" s="160">
        <v>0.22113821138211387</v>
      </c>
      <c r="L15" s="8">
        <v>-5.3966240820999996E-3</v>
      </c>
      <c r="M15" s="8">
        <v>0.1520391743</v>
      </c>
      <c r="N15" s="8">
        <v>0.21558594941999998</v>
      </c>
      <c r="Q15" s="38">
        <v>0.88711885736244989</v>
      </c>
      <c r="R15" s="39">
        <v>0.10854689279894167</v>
      </c>
      <c r="S15" s="37">
        <v>7</v>
      </c>
      <c r="T15" s="39" t="s">
        <v>31</v>
      </c>
      <c r="U15" s="38">
        <v>0.8582865970980692</v>
      </c>
      <c r="V15" s="37">
        <v>7</v>
      </c>
      <c r="W15" s="133" t="s">
        <v>27</v>
      </c>
      <c r="X15" s="134">
        <v>0.11084718923252845</v>
      </c>
    </row>
    <row r="16" spans="1:41" s="147" customFormat="1" ht="16.8" customHeight="1" x14ac:dyDescent="0.3">
      <c r="A16" s="146">
        <v>7</v>
      </c>
      <c r="B16" s="146">
        <v>14</v>
      </c>
      <c r="C16" s="127" t="s">
        <v>31</v>
      </c>
      <c r="D16" s="165">
        <v>16118.565000000001</v>
      </c>
      <c r="E16" s="122">
        <v>1665853.6928000001</v>
      </c>
      <c r="F16" s="165">
        <v>1940906.1011000001</v>
      </c>
      <c r="G16" s="124">
        <v>0.8582865970980692</v>
      </c>
      <c r="H16" s="125">
        <v>9</v>
      </c>
      <c r="I16" s="125">
        <v>0.75</v>
      </c>
      <c r="J16" s="123">
        <v>8.7082728589548783E-2</v>
      </c>
      <c r="K16" s="170">
        <v>8.7082728589548783E-2</v>
      </c>
      <c r="L16" s="123">
        <v>-5.7720057720999996E-3</v>
      </c>
      <c r="M16" s="123">
        <v>-3.3805393574000003E-2</v>
      </c>
      <c r="N16" s="123">
        <v>7.8071614923999999E-2</v>
      </c>
      <c r="Q16" s="148">
        <v>0.88711885736244989</v>
      </c>
      <c r="R16" s="149">
        <v>0.10854689279894167</v>
      </c>
      <c r="S16" s="146">
        <v>8</v>
      </c>
      <c r="T16" s="149" t="s">
        <v>32</v>
      </c>
      <c r="U16" s="148">
        <v>0.85288719228782572</v>
      </c>
      <c r="V16" s="146">
        <v>8</v>
      </c>
      <c r="W16" s="150" t="s">
        <v>17</v>
      </c>
      <c r="X16" s="151">
        <v>0.10762331838675931</v>
      </c>
    </row>
    <row r="17" spans="1:24" s="101" customFormat="1" ht="16.8" customHeight="1" x14ac:dyDescent="0.3">
      <c r="A17" s="37">
        <v>9</v>
      </c>
      <c r="B17" s="37">
        <v>11</v>
      </c>
      <c r="C17" s="128" t="s">
        <v>231</v>
      </c>
      <c r="D17" s="158">
        <v>12660.066999999999</v>
      </c>
      <c r="E17" s="15">
        <v>1152572.4997</v>
      </c>
      <c r="F17" s="158">
        <v>1395084.4935999999</v>
      </c>
      <c r="G17" s="17">
        <v>0.8261668056576269</v>
      </c>
      <c r="H17" s="10">
        <v>8.52</v>
      </c>
      <c r="I17" s="10">
        <v>0.74</v>
      </c>
      <c r="J17" s="8">
        <v>9.3585237256724019E-2</v>
      </c>
      <c r="K17" s="160">
        <v>9.7539543056303912E-2</v>
      </c>
      <c r="L17" s="8">
        <v>4.3318817328000005E-2</v>
      </c>
      <c r="M17" s="8">
        <v>4.3405373996999994E-2</v>
      </c>
      <c r="N17" s="8">
        <v>0.2443408343</v>
      </c>
      <c r="Q17" s="38">
        <v>0.88711885736244989</v>
      </c>
      <c r="R17" s="39">
        <v>0.10854689279894167</v>
      </c>
      <c r="S17" s="37">
        <v>9</v>
      </c>
      <c r="T17" s="39" t="s">
        <v>231</v>
      </c>
      <c r="U17" s="38">
        <v>0.8261668056576269</v>
      </c>
      <c r="V17" s="37">
        <v>9</v>
      </c>
      <c r="W17" s="133" t="s">
        <v>32</v>
      </c>
      <c r="X17" s="134">
        <v>0.10553410553712433</v>
      </c>
    </row>
    <row r="18" spans="1:24" s="147" customFormat="1" ht="16.8" customHeight="1" x14ac:dyDescent="0.3">
      <c r="A18" s="146">
        <v>11</v>
      </c>
      <c r="B18" s="146">
        <v>6</v>
      </c>
      <c r="C18" s="127" t="s">
        <v>233</v>
      </c>
      <c r="D18" s="165">
        <v>2810.1930000000002</v>
      </c>
      <c r="E18" s="122">
        <v>288382.00566000002</v>
      </c>
      <c r="F18" s="165">
        <v>356076.77002</v>
      </c>
      <c r="G18" s="124">
        <v>0.8098871646240845</v>
      </c>
      <c r="H18" s="125">
        <v>11.83</v>
      </c>
      <c r="I18" s="125">
        <v>1</v>
      </c>
      <c r="J18" s="123">
        <v>0.11527967257844475</v>
      </c>
      <c r="K18" s="170">
        <v>0.11693626973299553</v>
      </c>
      <c r="L18" s="6">
        <v>-8.2149415284000007E-3</v>
      </c>
      <c r="M18" s="6">
        <v>-4.8189655216999999E-2</v>
      </c>
      <c r="N18" s="6">
        <v>0.10439595517000001</v>
      </c>
      <c r="Q18" s="148">
        <v>0.88711885736244989</v>
      </c>
      <c r="R18" s="149">
        <v>0.10854689279894167</v>
      </c>
      <c r="S18" s="146">
        <v>10</v>
      </c>
      <c r="T18" s="149" t="s">
        <v>640</v>
      </c>
      <c r="U18" s="148">
        <v>0.82052535423611805</v>
      </c>
      <c r="V18" s="146">
        <v>10</v>
      </c>
      <c r="W18" s="150" t="s">
        <v>234</v>
      </c>
      <c r="X18" s="151">
        <v>0.10126582278481011</v>
      </c>
    </row>
    <row r="19" spans="1:24" s="101" customFormat="1" ht="16.8" customHeight="1" x14ac:dyDescent="0.3">
      <c r="A19" s="37">
        <v>8</v>
      </c>
      <c r="B19" s="37">
        <v>9</v>
      </c>
      <c r="C19" s="5" t="s">
        <v>32</v>
      </c>
      <c r="D19" s="158">
        <v>14997.396000000001</v>
      </c>
      <c r="E19" s="15">
        <v>1398357.203</v>
      </c>
      <c r="F19" s="158">
        <v>1639557.0430000001</v>
      </c>
      <c r="G19" s="17">
        <v>0.85288719228782572</v>
      </c>
      <c r="H19" s="10">
        <v>9.24</v>
      </c>
      <c r="I19" s="10">
        <v>0.82</v>
      </c>
      <c r="J19" s="8">
        <v>9.9099099101933832E-2</v>
      </c>
      <c r="K19" s="160">
        <v>0.10553410553712433</v>
      </c>
      <c r="L19" s="8">
        <v>3.4438226430000001E-3</v>
      </c>
      <c r="M19" s="8">
        <v>-8.0496268037999995E-3</v>
      </c>
      <c r="N19" s="8">
        <v>0.25677178774000003</v>
      </c>
      <c r="Q19" s="38">
        <v>0.88711885736244989</v>
      </c>
      <c r="R19" s="39">
        <v>0.10854689279894167</v>
      </c>
      <c r="S19" s="37">
        <v>11</v>
      </c>
      <c r="T19" s="39" t="s">
        <v>233</v>
      </c>
      <c r="U19" s="38">
        <v>0.8098871646240845</v>
      </c>
      <c r="V19" s="37">
        <v>11</v>
      </c>
      <c r="W19" s="133" t="s">
        <v>231</v>
      </c>
      <c r="X19" s="134">
        <v>9.7539543056303912E-2</v>
      </c>
    </row>
    <row r="20" spans="1:24" s="101" customFormat="1" ht="16.8" customHeight="1" x14ac:dyDescent="0.3">
      <c r="A20" s="37">
        <v>12</v>
      </c>
      <c r="B20" s="37">
        <v>4</v>
      </c>
      <c r="C20" s="127" t="s">
        <v>229</v>
      </c>
      <c r="D20" s="157">
        <v>42500</v>
      </c>
      <c r="E20" s="14">
        <v>401625</v>
      </c>
      <c r="F20" s="157">
        <v>501876.61077000003</v>
      </c>
      <c r="G20" s="16">
        <v>0.80024649760786859</v>
      </c>
      <c r="H20" s="9">
        <v>0.94499999999999995</v>
      </c>
      <c r="I20" s="9">
        <v>0.11</v>
      </c>
      <c r="J20" s="6">
        <v>0.1</v>
      </c>
      <c r="K20" s="159">
        <v>0.13968253968253969</v>
      </c>
      <c r="L20" s="123">
        <v>4.7671840352999997E-2</v>
      </c>
      <c r="M20" s="123">
        <v>8.9994601021000001E-2</v>
      </c>
      <c r="N20" s="123">
        <v>0.28951121297999999</v>
      </c>
      <c r="Q20" s="38">
        <v>0.88711885736244989</v>
      </c>
      <c r="R20" s="39">
        <v>0.10854689279894167</v>
      </c>
      <c r="S20" s="37">
        <v>12</v>
      </c>
      <c r="T20" s="39" t="s">
        <v>229</v>
      </c>
      <c r="U20" s="38">
        <v>0.80024649760786859</v>
      </c>
      <c r="V20" s="37">
        <v>12</v>
      </c>
      <c r="W20" s="133" t="s">
        <v>29</v>
      </c>
      <c r="X20" s="134">
        <v>9.6409442570367251E-2</v>
      </c>
    </row>
    <row r="21" spans="1:24" s="141" customFormat="1" ht="16.8" customHeight="1" x14ac:dyDescent="0.3">
      <c r="A21" s="126">
        <v>15</v>
      </c>
      <c r="B21" s="126">
        <v>1</v>
      </c>
      <c r="C21" s="128" t="s">
        <v>440</v>
      </c>
      <c r="D21" s="158">
        <v>7739.0919999999996</v>
      </c>
      <c r="E21" s="15">
        <v>434627.40672000003</v>
      </c>
      <c r="F21" s="158">
        <v>593558.33891000005</v>
      </c>
      <c r="G21" s="17">
        <v>0.73224041889149771</v>
      </c>
      <c r="H21" s="10">
        <v>10.16</v>
      </c>
      <c r="I21" s="10">
        <v>2.68</v>
      </c>
      <c r="J21" s="8">
        <v>0.18091168091168089</v>
      </c>
      <c r="K21" s="160">
        <v>0.57264957264957261</v>
      </c>
      <c r="L21" s="8">
        <v>-6.2437395660000006E-2</v>
      </c>
      <c r="M21" s="8">
        <v>-9.667511377400001E-2</v>
      </c>
      <c r="N21" s="8">
        <v>0.15765974193999999</v>
      </c>
      <c r="Q21" s="142">
        <v>0.88711885736244989</v>
      </c>
      <c r="R21" s="143">
        <v>0.10854689279894167</v>
      </c>
      <c r="S21" s="126">
        <v>13</v>
      </c>
      <c r="T21" s="143" t="s">
        <v>234</v>
      </c>
      <c r="U21" s="142">
        <v>0.74732097849884571</v>
      </c>
      <c r="V21" s="126">
        <v>13</v>
      </c>
      <c r="W21" s="144" t="s">
        <v>16</v>
      </c>
      <c r="X21" s="145">
        <v>8.9334055224688708E-2</v>
      </c>
    </row>
    <row r="22" spans="1:24" s="101" customFormat="1" ht="16.8" customHeight="1" x14ac:dyDescent="0.3">
      <c r="A22" s="37">
        <v>16</v>
      </c>
      <c r="B22" s="37">
        <v>3</v>
      </c>
      <c r="C22" s="127" t="s">
        <v>340</v>
      </c>
      <c r="D22" s="165">
        <v>4645</v>
      </c>
      <c r="E22" s="122">
        <v>148129.04999999999</v>
      </c>
      <c r="F22" s="165">
        <v>215158.68711999999</v>
      </c>
      <c r="G22" s="124">
        <v>0.68846418419249922</v>
      </c>
      <c r="H22" s="125">
        <v>4.6258999999999997</v>
      </c>
      <c r="I22" s="125">
        <v>0.39</v>
      </c>
      <c r="J22" s="123">
        <v>0.14505801191596113</v>
      </c>
      <c r="K22" s="170">
        <v>0.14675446848541862</v>
      </c>
      <c r="L22" s="123">
        <v>9.3709973861999998E-3</v>
      </c>
      <c r="M22" s="123">
        <v>-3.4424676596E-4</v>
      </c>
      <c r="N22" s="123">
        <v>8.591576638899999E-2</v>
      </c>
      <c r="Q22" s="38">
        <v>0.88711885736244989</v>
      </c>
      <c r="R22" s="39">
        <v>0.10854689279894167</v>
      </c>
      <c r="S22" s="37">
        <v>14</v>
      </c>
      <c r="T22" s="39" t="s">
        <v>59</v>
      </c>
      <c r="U22" s="38">
        <v>0.73568182929269066</v>
      </c>
      <c r="V22" s="37">
        <v>14</v>
      </c>
      <c r="W22" s="133" t="s">
        <v>31</v>
      </c>
      <c r="X22" s="134">
        <v>8.7082728589548783E-2</v>
      </c>
    </row>
    <row r="23" spans="1:24" s="141" customFormat="1" ht="16.8" customHeight="1" x14ac:dyDescent="0.3">
      <c r="A23" s="126">
        <v>13</v>
      </c>
      <c r="B23" s="126">
        <v>10</v>
      </c>
      <c r="C23" s="128" t="s">
        <v>234</v>
      </c>
      <c r="D23" s="158">
        <v>6687.0349999999999</v>
      </c>
      <c r="E23" s="15">
        <v>475448.18849999999</v>
      </c>
      <c r="F23" s="158">
        <v>636203.45498000004</v>
      </c>
      <c r="G23" s="17">
        <v>0.74732097849884571</v>
      </c>
      <c r="H23" s="10">
        <v>8.5500000000000007</v>
      </c>
      <c r="I23" s="10">
        <v>0.6</v>
      </c>
      <c r="J23" s="8">
        <v>0.12025316455696203</v>
      </c>
      <c r="K23" s="160">
        <v>0.10126582278481011</v>
      </c>
      <c r="L23" s="8">
        <v>-3.4492123846999997E-2</v>
      </c>
      <c r="M23" s="8">
        <v>-0.18741489052999999</v>
      </c>
      <c r="N23" s="8">
        <v>-5.4404488916999998E-2</v>
      </c>
      <c r="Q23" s="142">
        <v>0.88711885736244989</v>
      </c>
      <c r="R23" s="143">
        <v>0.10854689279894167</v>
      </c>
      <c r="S23" s="126">
        <v>15</v>
      </c>
      <c r="T23" s="143" t="s">
        <v>440</v>
      </c>
      <c r="U23" s="142">
        <v>0.73224041889149771</v>
      </c>
      <c r="V23" s="126">
        <v>15</v>
      </c>
      <c r="W23" s="144" t="s">
        <v>59</v>
      </c>
      <c r="X23" s="145">
        <v>5.3272311212814651E-2</v>
      </c>
    </row>
    <row r="24" spans="1:24" s="101" customFormat="1" ht="16.8" customHeight="1" x14ac:dyDescent="0.3">
      <c r="A24" s="37">
        <v>10</v>
      </c>
      <c r="B24" s="37">
        <v>16</v>
      </c>
      <c r="C24" s="127" t="s">
        <v>640</v>
      </c>
      <c r="D24" s="165">
        <v>2479.7949899999999</v>
      </c>
      <c r="E24" s="122">
        <v>57605.637618000001</v>
      </c>
      <c r="F24" s="165">
        <v>70205.798420000006</v>
      </c>
      <c r="G24" s="124">
        <v>0.82052535423611805</v>
      </c>
      <c r="H24" s="125">
        <v>1.8203643759999999E-2</v>
      </c>
      <c r="I24" s="125">
        <v>0</v>
      </c>
      <c r="J24" s="123">
        <v>7.8362650709880321E-4</v>
      </c>
      <c r="K24" s="170">
        <v>0</v>
      </c>
      <c r="L24" s="123">
        <v>-9.7513597513000011E-2</v>
      </c>
      <c r="M24" s="123">
        <v>-3.2083333333000001E-2</v>
      </c>
      <c r="N24" s="123">
        <v>-0.13468497707999999</v>
      </c>
      <c r="Q24" s="38">
        <v>0.88711885736244989</v>
      </c>
      <c r="R24" s="39">
        <v>0.10854689279894167</v>
      </c>
      <c r="S24" s="37">
        <v>16</v>
      </c>
      <c r="T24" s="39" t="s">
        <v>340</v>
      </c>
      <c r="U24" s="38">
        <v>0.68846418419249922</v>
      </c>
      <c r="V24" s="37">
        <v>16</v>
      </c>
      <c r="W24" s="133" t="s">
        <v>640</v>
      </c>
      <c r="X24" s="134">
        <v>0</v>
      </c>
    </row>
    <row r="25" spans="1:24" hidden="1" x14ac:dyDescent="0.3">
      <c r="C25" s="7"/>
      <c r="D25" s="15"/>
      <c r="E25" s="15"/>
      <c r="F25" s="15"/>
      <c r="G25" s="168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69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69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69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69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69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69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69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8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69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8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69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69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69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2"/>
      <c r="F39" s="18"/>
      <c r="G39" s="155"/>
      <c r="H39" s="18"/>
      <c r="I39" s="21"/>
      <c r="J39" s="22"/>
      <c r="K39" s="22"/>
      <c r="L39" s="156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40" ht="17.399999999999999" customHeight="1" x14ac:dyDescent="0.3">
      <c r="C7" s="177" t="s">
        <v>611</v>
      </c>
      <c r="D7" s="135"/>
      <c r="E7" s="162" t="s">
        <v>207</v>
      </c>
      <c r="F7" s="166" t="s">
        <v>207</v>
      </c>
      <c r="G7" s="137">
        <v>0.85400762894276283</v>
      </c>
      <c r="H7" s="138">
        <v>28.608573749230768</v>
      </c>
      <c r="I7" s="138">
        <v>2.7375488280769229</v>
      </c>
      <c r="J7" s="139">
        <v>0.10909124064428317</v>
      </c>
      <c r="K7" s="174">
        <v>0.10176330809728329</v>
      </c>
      <c r="L7" s="139">
        <v>-1.6665314468138459E-2</v>
      </c>
      <c r="M7" s="139">
        <v>9.5722221101538479E-3</v>
      </c>
      <c r="N7" s="139">
        <v>9.6864012837230756E-2</v>
      </c>
    </row>
    <row r="8" spans="1:40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4</v>
      </c>
      <c r="B9" s="37">
        <v>1</v>
      </c>
      <c r="C9" s="127" t="s">
        <v>53</v>
      </c>
      <c r="D9" s="158">
        <v>608.95000000000005</v>
      </c>
      <c r="E9" s="15">
        <v>590681.5</v>
      </c>
      <c r="F9" s="158">
        <v>628312.94672000001</v>
      </c>
      <c r="G9" s="17">
        <v>0.94010716010795492</v>
      </c>
      <c r="H9" s="10">
        <v>65.8</v>
      </c>
      <c r="I9" s="10">
        <v>12</v>
      </c>
      <c r="J9" s="8">
        <v>6.7835051546391759E-2</v>
      </c>
      <c r="K9" s="160">
        <v>0.14845360824742268</v>
      </c>
      <c r="L9" s="8">
        <v>3.9657020365000004E-2</v>
      </c>
      <c r="M9" s="8">
        <v>7.5482965483E-2</v>
      </c>
      <c r="N9" s="8">
        <v>7.3506186154000008E-2</v>
      </c>
      <c r="Q9" s="38">
        <v>0.85400762894276283</v>
      </c>
      <c r="R9" s="39">
        <v>0.10176330809728329</v>
      </c>
      <c r="S9" s="37">
        <v>1</v>
      </c>
      <c r="T9" s="39" t="s">
        <v>47</v>
      </c>
      <c r="U9" s="38">
        <v>0.97009660037323742</v>
      </c>
      <c r="V9" s="37">
        <v>1</v>
      </c>
      <c r="W9" s="99" t="s">
        <v>53</v>
      </c>
      <c r="X9" s="99">
        <v>0.14845360824742268</v>
      </c>
    </row>
    <row r="10" spans="1:40" ht="16.8" customHeight="1" x14ac:dyDescent="0.3">
      <c r="A10" s="37">
        <v>3</v>
      </c>
      <c r="B10" s="37">
        <v>6</v>
      </c>
      <c r="C10" s="140" t="s">
        <v>19</v>
      </c>
      <c r="D10" s="157">
        <v>144355.726</v>
      </c>
      <c r="E10" s="14">
        <v>2761525.0384</v>
      </c>
      <c r="F10" s="157">
        <v>2930204.8234000001</v>
      </c>
      <c r="G10" s="16">
        <v>0.94243413168493928</v>
      </c>
      <c r="H10" s="9">
        <v>1.91</v>
      </c>
      <c r="I10" s="9">
        <v>0.17</v>
      </c>
      <c r="J10" s="6">
        <v>9.9843178253328127E-2</v>
      </c>
      <c r="K10" s="159">
        <v>0.10663878724439234</v>
      </c>
      <c r="L10" s="6">
        <v>-1.0346611483999998E-2</v>
      </c>
      <c r="M10" s="6">
        <v>1.3305969005E-2</v>
      </c>
      <c r="N10" s="6">
        <v>0.12200005577</v>
      </c>
      <c r="Q10" s="38">
        <v>0.85400762894276283</v>
      </c>
      <c r="R10" s="39">
        <v>0.10176330809728329</v>
      </c>
      <c r="S10" s="37">
        <v>2</v>
      </c>
      <c r="T10" s="39" t="s">
        <v>20</v>
      </c>
      <c r="U10" s="38">
        <v>0.95084679385554494</v>
      </c>
      <c r="V10" s="37">
        <v>2</v>
      </c>
      <c r="W10" s="99" t="s">
        <v>442</v>
      </c>
      <c r="X10" s="99">
        <v>0.13750000000000001</v>
      </c>
    </row>
    <row r="11" spans="1:40" ht="16.8" customHeight="1" x14ac:dyDescent="0.3">
      <c r="A11" s="37">
        <v>2</v>
      </c>
      <c r="B11" s="37">
        <v>7</v>
      </c>
      <c r="C11" s="127" t="s">
        <v>20</v>
      </c>
      <c r="D11" s="158">
        <v>64308.055</v>
      </c>
      <c r="E11" s="15">
        <v>6733053.3585000001</v>
      </c>
      <c r="F11" s="158">
        <v>7081112.7533999998</v>
      </c>
      <c r="G11" s="17">
        <v>0.95084679385554494</v>
      </c>
      <c r="H11" s="10">
        <v>11.04</v>
      </c>
      <c r="I11" s="10">
        <v>0.92</v>
      </c>
      <c r="J11" s="8">
        <v>0.10544412607449856</v>
      </c>
      <c r="K11" s="160">
        <v>0.10544412607449857</v>
      </c>
      <c r="L11" s="8">
        <v>1.0904047320000001E-2</v>
      </c>
      <c r="M11" s="8">
        <v>2.8455230132999998E-2</v>
      </c>
      <c r="N11" s="8">
        <v>0.15082295570999998</v>
      </c>
      <c r="Q11" s="38">
        <v>0.85400762894276283</v>
      </c>
      <c r="R11" s="39">
        <v>0.10176330809728329</v>
      </c>
      <c r="S11" s="37">
        <v>3</v>
      </c>
      <c r="T11" s="39" t="s">
        <v>19</v>
      </c>
      <c r="U11" s="38">
        <v>0.94243413168493928</v>
      </c>
      <c r="V11" s="37">
        <v>3</v>
      </c>
      <c r="W11" s="99" t="s">
        <v>227</v>
      </c>
      <c r="X11" s="99">
        <v>0.13103857566765581</v>
      </c>
    </row>
    <row r="12" spans="1:40" ht="16.8" customHeight="1" x14ac:dyDescent="0.3">
      <c r="A12" s="37">
        <v>5</v>
      </c>
      <c r="B12" s="37">
        <v>9</v>
      </c>
      <c r="C12" s="140" t="s">
        <v>26</v>
      </c>
      <c r="D12" s="157">
        <v>28828.639999999999</v>
      </c>
      <c r="E12" s="14">
        <v>3039115.2288000002</v>
      </c>
      <c r="F12" s="157">
        <v>3332496.9833</v>
      </c>
      <c r="G12" s="16">
        <v>0.91196338482218853</v>
      </c>
      <c r="H12" s="9">
        <v>9.9</v>
      </c>
      <c r="I12" s="9">
        <v>0.84</v>
      </c>
      <c r="J12" s="6">
        <v>9.3910073989755261E-2</v>
      </c>
      <c r="K12" s="159">
        <v>9.5617529880478086E-2</v>
      </c>
      <c r="L12" s="123">
        <v>6.1080358846000004E-3</v>
      </c>
      <c r="M12" s="123">
        <v>2.0278272380999999E-2</v>
      </c>
      <c r="N12" s="123">
        <v>0.11797604182</v>
      </c>
      <c r="Q12" s="38">
        <v>0.85400762894276283</v>
      </c>
      <c r="R12" s="39">
        <v>0.10176330809728329</v>
      </c>
      <c r="S12" s="37">
        <v>4</v>
      </c>
      <c r="T12" s="39" t="s">
        <v>53</v>
      </c>
      <c r="U12" s="38">
        <v>0.94010716010795492</v>
      </c>
      <c r="V12" s="37">
        <v>4</v>
      </c>
      <c r="W12" s="99" t="s">
        <v>71</v>
      </c>
      <c r="X12" s="99">
        <v>0.12048192771084337</v>
      </c>
    </row>
    <row r="13" spans="1:40" ht="16.8" customHeight="1" x14ac:dyDescent="0.3">
      <c r="A13" s="37">
        <v>8</v>
      </c>
      <c r="B13" s="37">
        <v>5</v>
      </c>
      <c r="C13" s="127" t="s">
        <v>637</v>
      </c>
      <c r="D13" s="158">
        <v>17750.467000000001</v>
      </c>
      <c r="E13" s="15">
        <v>1801672.4005</v>
      </c>
      <c r="F13" s="158">
        <v>2096391.8751999999</v>
      </c>
      <c r="G13" s="17">
        <v>0.85941584768263657</v>
      </c>
      <c r="H13" s="10">
        <v>11.16</v>
      </c>
      <c r="I13" s="10">
        <v>1</v>
      </c>
      <c r="J13" s="8">
        <v>0.10995073891625617</v>
      </c>
      <c r="K13" s="160">
        <v>0.11822660098522167</v>
      </c>
      <c r="L13" s="8">
        <v>-3.4620505991999999E-2</v>
      </c>
      <c r="M13" s="8">
        <v>2.8270510278E-2</v>
      </c>
      <c r="N13" s="8">
        <v>0.13905930637</v>
      </c>
      <c r="Q13" s="38">
        <v>0.85400762894276283</v>
      </c>
      <c r="R13" s="39">
        <v>0.10176330809728329</v>
      </c>
      <c r="S13" s="37">
        <v>5</v>
      </c>
      <c r="T13" s="39" t="s">
        <v>26</v>
      </c>
      <c r="U13" s="38">
        <v>0.91196338482218853</v>
      </c>
      <c r="V13" s="37">
        <v>5</v>
      </c>
      <c r="W13" s="99" t="s">
        <v>637</v>
      </c>
      <c r="X13" s="99">
        <v>0.11822660098522167</v>
      </c>
    </row>
    <row r="14" spans="1:40" ht="16.8" customHeight="1" x14ac:dyDescent="0.3">
      <c r="A14" s="37">
        <v>6</v>
      </c>
      <c r="B14" s="37">
        <v>2</v>
      </c>
      <c r="C14" s="140" t="s">
        <v>442</v>
      </c>
      <c r="D14" s="157">
        <v>123163.844</v>
      </c>
      <c r="E14" s="14">
        <v>1182372.9024</v>
      </c>
      <c r="F14" s="157">
        <v>1367149.395</v>
      </c>
      <c r="G14" s="16">
        <v>0.86484542707931344</v>
      </c>
      <c r="H14" s="9">
        <v>1.34</v>
      </c>
      <c r="I14" s="9">
        <v>0.11</v>
      </c>
      <c r="J14" s="6">
        <v>0.13958333333333334</v>
      </c>
      <c r="K14" s="159">
        <v>0.13750000000000001</v>
      </c>
      <c r="L14" s="123">
        <v>-2.6412571046000002E-2</v>
      </c>
      <c r="M14" s="123">
        <v>-6.6871460832999996E-2</v>
      </c>
      <c r="N14" s="123">
        <v>0.13873736097</v>
      </c>
      <c r="Q14" s="38">
        <v>0.85400762894276283</v>
      </c>
      <c r="R14" s="39">
        <v>0.10176330809728329</v>
      </c>
      <c r="S14" s="37">
        <v>6</v>
      </c>
      <c r="T14" s="39" t="s">
        <v>442</v>
      </c>
      <c r="U14" s="38">
        <v>0.86484542707931344</v>
      </c>
      <c r="V14" s="37">
        <v>6</v>
      </c>
      <c r="W14" s="99" t="s">
        <v>19</v>
      </c>
      <c r="X14" s="99">
        <v>0.10663878724439234</v>
      </c>
    </row>
    <row r="15" spans="1:40" ht="16.8" customHeight="1" x14ac:dyDescent="0.3">
      <c r="A15" s="37">
        <v>7</v>
      </c>
      <c r="B15" s="37">
        <v>8</v>
      </c>
      <c r="C15" s="127" t="s">
        <v>28</v>
      </c>
      <c r="D15" s="158">
        <v>21329.975999999999</v>
      </c>
      <c r="E15" s="15">
        <v>1841203.5282999999</v>
      </c>
      <c r="F15" s="158">
        <v>2134211.1863000002</v>
      </c>
      <c r="G15" s="17">
        <v>0.86270915461371167</v>
      </c>
      <c r="H15" s="10">
        <v>8.42</v>
      </c>
      <c r="I15" s="10">
        <v>0.75</v>
      </c>
      <c r="J15" s="8">
        <v>9.7544022243876996E-2</v>
      </c>
      <c r="K15" s="160">
        <v>0.10426320667397777</v>
      </c>
      <c r="L15" s="8">
        <v>1.6127133607000001E-2</v>
      </c>
      <c r="M15" s="8">
        <v>-1.5120539091E-2</v>
      </c>
      <c r="N15" s="8">
        <v>0.18617070238</v>
      </c>
      <c r="Q15" s="38">
        <v>0.85400762894276283</v>
      </c>
      <c r="R15" s="39">
        <v>0.10176330809728329</v>
      </c>
      <c r="S15" s="37">
        <v>7</v>
      </c>
      <c r="T15" s="39" t="s">
        <v>28</v>
      </c>
      <c r="U15" s="38">
        <v>0.86270915461371167</v>
      </c>
      <c r="V15" s="37">
        <v>7</v>
      </c>
      <c r="W15" s="99" t="s">
        <v>20</v>
      </c>
      <c r="X15" s="99">
        <v>0.10544412607449857</v>
      </c>
    </row>
    <row r="16" spans="1:40" ht="16.8" customHeight="1" x14ac:dyDescent="0.3">
      <c r="A16" s="37">
        <v>12</v>
      </c>
      <c r="B16" s="37">
        <v>12</v>
      </c>
      <c r="C16" s="140" t="s">
        <v>450</v>
      </c>
      <c r="D16" s="157">
        <v>99120.994000000006</v>
      </c>
      <c r="E16" s="14">
        <v>532279.73777999997</v>
      </c>
      <c r="F16" s="157">
        <v>973312.90783000004</v>
      </c>
      <c r="G16" s="16">
        <v>0.54687422050809642</v>
      </c>
      <c r="H16" s="9">
        <v>0.87</v>
      </c>
      <c r="I16" s="9">
        <v>0.02</v>
      </c>
      <c r="J16" s="6">
        <v>0.16201117318435754</v>
      </c>
      <c r="K16" s="159">
        <v>4.4692737430167599E-2</v>
      </c>
      <c r="L16" s="123">
        <v>-0.15031645568999999</v>
      </c>
      <c r="M16" s="123">
        <v>-0.21107761018000001</v>
      </c>
      <c r="N16" s="123">
        <v>-0.13720790641</v>
      </c>
      <c r="Q16" s="38">
        <v>0.85400762894276283</v>
      </c>
      <c r="R16" s="39">
        <v>0.10176330809728329</v>
      </c>
      <c r="S16" s="37">
        <v>8</v>
      </c>
      <c r="T16" s="39" t="s">
        <v>637</v>
      </c>
      <c r="U16" s="38">
        <v>0.85941584768263657</v>
      </c>
      <c r="V16" s="37">
        <v>8</v>
      </c>
      <c r="W16" s="99" t="s">
        <v>28</v>
      </c>
      <c r="X16" s="99">
        <v>0.10426320667397777</v>
      </c>
    </row>
    <row r="17" spans="1:24" ht="16.8" customHeight="1" x14ac:dyDescent="0.3">
      <c r="A17" s="37">
        <v>11</v>
      </c>
      <c r="B17" s="37">
        <v>10</v>
      </c>
      <c r="C17" s="127" t="s">
        <v>38</v>
      </c>
      <c r="D17" s="158">
        <v>4709.0820000000003</v>
      </c>
      <c r="E17" s="15">
        <v>345364.07387999998</v>
      </c>
      <c r="F17" s="158">
        <v>521549.96573</v>
      </c>
      <c r="G17" s="17">
        <v>0.66218789487715302</v>
      </c>
      <c r="H17" s="10">
        <v>7.05</v>
      </c>
      <c r="I17" s="10">
        <v>0.55000000000000004</v>
      </c>
      <c r="J17" s="8">
        <v>9.6127624761385339E-2</v>
      </c>
      <c r="K17" s="160">
        <v>8.9991818925552247E-2</v>
      </c>
      <c r="L17" s="8">
        <v>-4.0680183125999997E-2</v>
      </c>
      <c r="M17" s="8">
        <v>-3.7654232784999998E-2</v>
      </c>
      <c r="N17" s="8">
        <v>-0.10245415774</v>
      </c>
      <c r="Q17" s="38">
        <v>0.85400762894276283</v>
      </c>
      <c r="R17" s="39">
        <v>0.10176330809728329</v>
      </c>
      <c r="S17" s="37">
        <v>9</v>
      </c>
      <c r="T17" s="39" t="s">
        <v>71</v>
      </c>
      <c r="U17" s="38">
        <v>0.7102082534093952</v>
      </c>
      <c r="V17" s="37">
        <v>9</v>
      </c>
      <c r="W17" s="99" t="s">
        <v>26</v>
      </c>
      <c r="X17" s="99">
        <v>9.5617529880478086E-2</v>
      </c>
    </row>
    <row r="18" spans="1:24" ht="16.8" customHeight="1" x14ac:dyDescent="0.3">
      <c r="A18" s="37">
        <v>1</v>
      </c>
      <c r="B18" s="37">
        <v>11</v>
      </c>
      <c r="C18" s="140" t="s">
        <v>47</v>
      </c>
      <c r="D18" s="157">
        <v>259.10399999999998</v>
      </c>
      <c r="E18" s="14">
        <v>651174.99072</v>
      </c>
      <c r="F18" s="157">
        <v>671247.57521000004</v>
      </c>
      <c r="G18" s="16">
        <v>0.97009660037323742</v>
      </c>
      <c r="H18" s="9">
        <v>228.98145873999999</v>
      </c>
      <c r="I18" s="9">
        <v>17.808134764999998</v>
      </c>
      <c r="J18" s="6">
        <v>9.1112239767943401E-2</v>
      </c>
      <c r="K18" s="159">
        <v>8.5030764680603846E-2</v>
      </c>
      <c r="L18" s="6">
        <v>-2.6726079562999997E-2</v>
      </c>
      <c r="M18" s="6">
        <v>0.13295521771000002</v>
      </c>
      <c r="N18" s="6">
        <v>0.12835908987</v>
      </c>
      <c r="Q18" s="38">
        <v>0.85400762894276283</v>
      </c>
      <c r="R18" s="39">
        <v>0.10176330809728329</v>
      </c>
      <c r="S18" s="37">
        <v>10</v>
      </c>
      <c r="T18" s="39" t="s">
        <v>227</v>
      </c>
      <c r="U18" s="38">
        <v>0.70401845539814112</v>
      </c>
      <c r="V18" s="37">
        <v>10</v>
      </c>
      <c r="W18" s="99" t="s">
        <v>38</v>
      </c>
      <c r="X18" s="99">
        <v>8.9991818925552247E-2</v>
      </c>
    </row>
    <row r="19" spans="1:24" ht="16.8" customHeight="1" x14ac:dyDescent="0.3">
      <c r="A19" s="37">
        <v>9</v>
      </c>
      <c r="B19" s="37">
        <v>4</v>
      </c>
      <c r="C19" s="127" t="s">
        <v>71</v>
      </c>
      <c r="D19" s="158">
        <v>2850</v>
      </c>
      <c r="E19" s="15">
        <v>141930</v>
      </c>
      <c r="F19" s="158">
        <v>199842.79162999999</v>
      </c>
      <c r="G19" s="17">
        <v>0.7102082534093952</v>
      </c>
      <c r="H19" s="10">
        <v>5.78</v>
      </c>
      <c r="I19" s="10">
        <v>0.5</v>
      </c>
      <c r="J19" s="8">
        <v>0.11606425702811245</v>
      </c>
      <c r="K19" s="160">
        <v>0.12048192771084337</v>
      </c>
      <c r="L19" s="8">
        <v>7.4853327933000003E-3</v>
      </c>
      <c r="M19" s="8">
        <v>0.13301634103999999</v>
      </c>
      <c r="N19" s="8">
        <v>0.14550516347</v>
      </c>
      <c r="Q19" s="38">
        <v>0.85400762894276283</v>
      </c>
      <c r="R19" s="39">
        <v>0.10176330809728329</v>
      </c>
      <c r="S19" s="37">
        <v>11</v>
      </c>
      <c r="T19" s="39" t="s">
        <v>38</v>
      </c>
      <c r="U19" s="38">
        <v>0.66218789487715302</v>
      </c>
      <c r="V19" s="37">
        <v>11</v>
      </c>
      <c r="W19" s="99" t="s">
        <v>47</v>
      </c>
      <c r="X19" s="99">
        <v>8.5030764680603846E-2</v>
      </c>
    </row>
    <row r="20" spans="1:24" ht="16.8" customHeight="1" x14ac:dyDescent="0.3">
      <c r="A20" s="37">
        <v>10</v>
      </c>
      <c r="B20" s="37">
        <v>3</v>
      </c>
      <c r="C20" s="140" t="s">
        <v>227</v>
      </c>
      <c r="D20" s="157">
        <v>7441.7449999999999</v>
      </c>
      <c r="E20" s="14">
        <v>626967.01624999999</v>
      </c>
      <c r="F20" s="157">
        <v>890554.80214000004</v>
      </c>
      <c r="G20" s="16">
        <v>0.70401845539814112</v>
      </c>
      <c r="H20" s="9">
        <v>12.1</v>
      </c>
      <c r="I20" s="9">
        <v>0.92</v>
      </c>
      <c r="J20" s="6">
        <v>0.14362017804154303</v>
      </c>
      <c r="K20" s="159">
        <v>0.13103857566765581</v>
      </c>
      <c r="L20" s="123">
        <v>-1.7466805373000001E-2</v>
      </c>
      <c r="M20" s="123">
        <v>6.2501003542E-2</v>
      </c>
      <c r="N20" s="123">
        <v>0.21589394331</v>
      </c>
      <c r="Q20" s="38">
        <v>0.85400762894276283</v>
      </c>
      <c r="R20" s="39">
        <v>0.10176330809728329</v>
      </c>
      <c r="S20" s="37">
        <v>12</v>
      </c>
      <c r="T20" s="39" t="s">
        <v>450</v>
      </c>
      <c r="U20" s="38">
        <v>0.54687422050809642</v>
      </c>
      <c r="V20" s="37">
        <v>12</v>
      </c>
      <c r="W20" s="99" t="s">
        <v>450</v>
      </c>
      <c r="X20" s="99">
        <v>4.4692737430167599E-2</v>
      </c>
    </row>
    <row r="21" spans="1:24" ht="16.8" customHeight="1" x14ac:dyDescent="0.3">
      <c r="A21" s="37">
        <v>13</v>
      </c>
      <c r="B21" s="37">
        <v>13</v>
      </c>
      <c r="C21" s="127" t="s">
        <v>454</v>
      </c>
      <c r="D21" s="158">
        <v>23297.835999999999</v>
      </c>
      <c r="E21" s="15">
        <v>976179.3284</v>
      </c>
      <c r="F21" s="158">
        <v>2025285.8957</v>
      </c>
      <c r="G21" s="17">
        <v>0.48199581623146737</v>
      </c>
      <c r="H21" s="10">
        <v>7.56</v>
      </c>
      <c r="I21" s="10">
        <v>0</v>
      </c>
      <c r="J21" s="8">
        <v>0.18042959427207636</v>
      </c>
      <c r="K21" s="160">
        <v>0</v>
      </c>
      <c r="L21" s="8">
        <v>9.6385542183000002E-3</v>
      </c>
      <c r="M21" s="8">
        <v>-3.9102779251000003E-2</v>
      </c>
      <c r="N21" s="8">
        <v>8.0863425210000006E-2</v>
      </c>
      <c r="Q21" s="38">
        <v>0.85400762894276283</v>
      </c>
      <c r="R21" s="39">
        <v>0.10176330809728329</v>
      </c>
      <c r="S21" s="37">
        <v>13</v>
      </c>
      <c r="T21" s="39" t="s">
        <v>454</v>
      </c>
      <c r="U21" s="38">
        <v>0.48199581623146737</v>
      </c>
      <c r="V21" s="37">
        <v>13</v>
      </c>
      <c r="W21" s="99" t="s">
        <v>454</v>
      </c>
      <c r="X21" s="99">
        <v>0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1"/>
      <c r="E36" s="18"/>
      <c r="F36" s="18"/>
      <c r="G36" s="155"/>
      <c r="H36" s="18"/>
      <c r="I36" s="21"/>
      <c r="J36" s="22"/>
      <c r="K36" s="173"/>
      <c r="L36" s="22"/>
      <c r="M36" s="22"/>
      <c r="N36" s="22"/>
    </row>
    <row r="37" spans="3:16" hidden="1" x14ac:dyDescent="0.3">
      <c r="C37" s="60" t="s">
        <v>255</v>
      </c>
      <c r="D37" s="19"/>
      <c r="E37" s="18"/>
      <c r="F37" s="18"/>
      <c r="G37" s="20">
        <v>0.8392984325673758</v>
      </c>
      <c r="H37" s="18"/>
      <c r="I37" s="21"/>
      <c r="J37" s="22">
        <v>0.11188387399602677</v>
      </c>
      <c r="K37" s="22">
        <v>9.9466730600998213E-2</v>
      </c>
      <c r="L37" s="22">
        <v>-2.235995426970909E-2</v>
      </c>
      <c r="M37" s="22">
        <v>3.2409048130909095E-3</v>
      </c>
      <c r="N37" s="22">
        <v>9.6702356814545448E-2</v>
      </c>
    </row>
    <row r="38" spans="3:16" hidden="1" x14ac:dyDescent="0.3">
      <c r="C38" s="60" t="s">
        <v>255</v>
      </c>
      <c r="D38" s="19"/>
      <c r="E38" s="18"/>
      <c r="F38" s="18"/>
      <c r="G38" s="20">
        <v>0.78371975871115651</v>
      </c>
      <c r="H38" s="18"/>
      <c r="I38" s="21"/>
      <c r="J38" s="22">
        <v>0.11577668754660143</v>
      </c>
      <c r="K38" s="22">
        <v>9.5853408095221679E-2</v>
      </c>
      <c r="L38" s="22">
        <v>-2.5686354428679996E-2</v>
      </c>
      <c r="M38" s="22">
        <v>7.1947228110000034E-4</v>
      </c>
      <c r="N38" s="22">
        <v>9.1290296924999986E-2</v>
      </c>
    </row>
    <row r="39" spans="3:16" hidden="1" x14ac:dyDescent="0.3">
      <c r="C39" s="60" t="s">
        <v>255</v>
      </c>
      <c r="D39" s="19"/>
      <c r="E39" s="18"/>
      <c r="F39" s="18"/>
      <c r="G39" s="20">
        <v>0.74443765248758365</v>
      </c>
      <c r="H39" s="18"/>
      <c r="I39" s="21"/>
      <c r="J39" s="22">
        <v>0.12398189521317991</v>
      </c>
      <c r="K39" s="22">
        <v>9.5941918816415936E-2</v>
      </c>
      <c r="L39" s="22">
        <v>-2.9219064463488889E-2</v>
      </c>
      <c r="M39" s="22">
        <v>-1.4537277300000053E-3</v>
      </c>
      <c r="N39" s="22">
        <v>8.8325214158888887E-2</v>
      </c>
    </row>
    <row r="40" spans="3:16" hidden="1" x14ac:dyDescent="0.3">
      <c r="C40" s="60" t="s">
        <v>255</v>
      </c>
      <c r="D40" s="19"/>
      <c r="E40" s="18"/>
      <c r="F40" s="18"/>
      <c r="G40" s="20">
        <v>0.71699428305854473</v>
      </c>
      <c r="H40" s="18"/>
      <c r="I40" s="21"/>
      <c r="J40" s="22">
        <v>0.12799613279015706</v>
      </c>
      <c r="K40" s="22">
        <v>8.956639233378208E-2</v>
      </c>
      <c r="L40" s="22">
        <v>-2.8543884272424998E-2</v>
      </c>
      <c r="M40" s="22">
        <v>-5.1692574810000037E-3</v>
      </c>
      <c r="N40" s="22">
        <v>8.1983452632500009E-2</v>
      </c>
    </row>
    <row r="41" spans="3:16" hidden="1" x14ac:dyDescent="0.3">
      <c r="C41" s="60" t="s">
        <v>255</v>
      </c>
      <c r="D41" s="19"/>
      <c r="E41" s="18"/>
      <c r="F41" s="18"/>
      <c r="G41" s="20">
        <v>0.68973774821215206</v>
      </c>
      <c r="H41" s="18"/>
      <c r="I41" s="21"/>
      <c r="J41" s="22">
        <v>0.12531771096361383</v>
      </c>
      <c r="K41" s="22">
        <v>7.848637170932117E-2</v>
      </c>
      <c r="L41" s="22">
        <v>-2.884835759048571E-2</v>
      </c>
      <c r="M41" s="22">
        <v>3.6453429978571378E-3</v>
      </c>
      <c r="N41" s="22">
        <v>7.3875751441428578E-2</v>
      </c>
    </row>
    <row r="42" spans="3:16" hidden="1" x14ac:dyDescent="0.3">
      <c r="C42" s="60" t="s">
        <v>255</v>
      </c>
      <c r="D42" s="19"/>
      <c r="E42" s="18"/>
      <c r="F42" s="18"/>
      <c r="G42" s="20">
        <v>0.61984529978102998</v>
      </c>
      <c r="H42" s="18"/>
      <c r="I42" s="21"/>
      <c r="J42" s="22">
        <v>0.14093733571276798</v>
      </c>
      <c r="K42" s="22">
        <v>6.3989756101949791E-2</v>
      </c>
      <c r="L42" s="22">
        <v>-3.6344272790066662E-2</v>
      </c>
      <c r="M42" s="22">
        <v>6.7729900126666659E-3</v>
      </c>
      <c r="N42" s="22">
        <v>5.5159926285000001E-2</v>
      </c>
    </row>
    <row r="43" spans="3:16" hidden="1" x14ac:dyDescent="0.3">
      <c r="C43" s="60" t="s">
        <v>255</v>
      </c>
      <c r="D43" s="19"/>
      <c r="E43" s="18"/>
      <c r="F43" s="18"/>
      <c r="G43" s="20">
        <v>0.63632992460665527</v>
      </c>
      <c r="H43" s="18"/>
      <c r="I43" s="21"/>
      <c r="J43" s="22">
        <v>0.13684588778555318</v>
      </c>
      <c r="K43" s="22">
        <v>6.7736237830895801E-2</v>
      </c>
      <c r="L43" s="22">
        <v>-1.3549836210079999E-2</v>
      </c>
      <c r="M43" s="22">
        <v>5.0343110051199999E-2</v>
      </c>
      <c r="N43" s="22">
        <v>9.3633492823999992E-2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2026-07-24T22:42:32Z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1469398921</vt:lpwstr>
  </property>
  <property fmtid="{D5CDD505-2E9C-101B-9397-08002B2CF9AE}" pid="3" name="EcoUpdateMessage">
    <vt:lpwstr>2026/07/24-22:22:01</vt:lpwstr>
  </property>
  <property fmtid="{D5CDD505-2E9C-101B-9397-08002B2CF9AE}" pid="4" name="EcoUpdateStatus">
    <vt:lpwstr>2026-07-24=BRA:St,ME,Fd,TP;USA:St,ME;ARG:St,ME,TP;MEX:St,ME,Fd;CHL:St,ME;SAU:St|2026-07-23=USA:TP;ARG:Fd;MEX:TP;CHL:Fd;COL:St,ME;PER:Fd|2021-11-17=CHL:TP|2014-02-26=VEN:St|2002-11-08=JPN:St|2026-07-07=GBR:St,ME|2016-08-18=NNN:St|2026-04-07=COL:Fd|2026-07-22=PER:St,ME|2026-04-15=PER:TP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