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 documentId="8_{AEC1E6E9-28D6-4E1A-9F55-1D2435F2CF89}" xr6:coauthVersionLast="47" xr6:coauthVersionMax="47" xr10:uidLastSave="{C0BF4797-B374-469A-8BD8-17FB3A2BC9DD}"/>
  <bookViews>
    <workbookView xWindow="480" yWindow="525" windowWidth="22425" windowHeight="12270" xr2:uid="{00000000-000D-0000-FFFF-FFFF00000000}"/>
  </bookViews>
  <sheets>
    <sheet name="Tendencias" sheetId="1" r:id="rId1"/>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X18" i="1"/>
  <c r="W18" i="1" s="1"/>
  <c r="W10" i="1"/>
  <c r="U9" i="1"/>
  <c r="X7" i="1"/>
  <c r="W7" i="1"/>
  <c r="W3" i="1" l="1"/>
  <c r="U10" i="1"/>
  <c r="Y4" i="1" s="1"/>
  <c r="X10" i="1"/>
  <c r="X3" i="1" s="1"/>
  <c r="Y3" i="1" s="1"/>
  <c r="W9" i="1"/>
  <c r="Z7" i="1"/>
  <c r="W8" i="1" s="1"/>
  <c r="X8" i="1" l="1"/>
</calcChain>
</file>

<file path=xl/sharedStrings.xml><?xml version="1.0" encoding="utf-8"?>
<sst xmlns="http://schemas.openxmlformats.org/spreadsheetml/2006/main" count="1426" uniqueCount="822">
  <si>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</si>
  <si>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</si>
  <si>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</si>
  <si>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</si>
  <si>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</si>
  <si>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</si>
  <si>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</si>
  <si>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</si>
  <si>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</si>
  <si>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</si>
  <si>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</si>
  <si>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</si>
  <si>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</si>
  <si>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</si>
  <si>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</si>
  <si>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</si>
  <si>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</si>
  <si>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</si>
  <si>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</si>
  <si>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</si>
  <si>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</si>
  <si>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</si>
  <si>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</si>
  <si>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</si>
  <si>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</si>
  <si>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</si>
  <si>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</si>
  <si>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</si>
  <si>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</si>
  <si>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</si>
  <si>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</si>
  <si>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</si>
  <si>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</si>
  <si>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</si>
  <si>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</si>
  <si>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</si>
  <si>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</si>
  <si>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</si>
  <si>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</si>
  <si>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</si>
  <si>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</si>
  <si>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</si>
  <si>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</si>
  <si>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</si>
  <si>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</si>
  <si>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</si>
  <si>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</si>
  <si>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</si>
  <si>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</si>
  <si>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</si>
  <si>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</si>
  <si>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</si>
  <si>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</si>
  <si>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</si>
  <si>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</si>
  <si>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</si>
  <si>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</si>
  <si>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</si>
  <si>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</si>
  <si>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</si>
  <si>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</si>
  <si>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</si>
  <si>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</si>
  <si>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</si>
  <si>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</si>
  <si>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</si>
  <si>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</si>
  <si>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</si>
  <si>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</si>
  <si>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</si>
  <si>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</si>
  <si>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</si>
  <si>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</si>
  <si>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</si>
  <si>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</si>
  <si>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</si>
  <si>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</si>
  <si>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</si>
  <si>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</si>
  <si>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</si>
  <si>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</si>
  <si>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</si>
  <si>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</si>
  <si>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</si>
  <si>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</si>
  <si>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</si>
  <si>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</si>
  <si>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</si>
  <si>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</si>
  <si>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</si>
  <si>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</si>
  <si>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</si>
  <si>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</si>
  <si>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</si>
  <si>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</si>
  <si>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</si>
  <si>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</si>
  <si>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</si>
  <si>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</si>
  <si>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</si>
  <si>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</si>
  <si>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</si>
  <si>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</si>
  <si>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</si>
  <si>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</si>
  <si>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</si>
  <si>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</si>
  <si>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</si>
  <si>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</si>
  <si>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</si>
  <si>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</si>
  <si>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</si>
  <si>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</si>
  <si>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</si>
  <si>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</si>
  <si>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</si>
  <si>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</si>
  <si>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</si>
  <si>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</si>
  <si>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</si>
  <si>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</si>
  <si>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</si>
  <si>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</si>
  <si>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</si>
  <si>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</si>
  <si>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</si>
  <si>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</si>
  <si>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</si>
  <si>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</si>
  <si>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</si>
  <si>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</si>
  <si>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</si>
  <si>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</si>
  <si>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</si>
  <si>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</si>
  <si>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</si>
  <si>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</si>
  <si>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</si>
  <si>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</si>
  <si>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</si>
  <si>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</si>
  <si>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</si>
  <si>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</si>
  <si>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</si>
  <si>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</si>
  <si>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</si>
  <si>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</si>
  <si>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</si>
  <si>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</si>
  <si>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</si>
  <si>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</si>
  <si>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</si>
  <si>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</si>
  <si>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</si>
  <si>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</si>
  <si>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</si>
  <si>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</si>
  <si>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</si>
  <si>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</si>
  <si>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</si>
  <si>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</si>
  <si>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</si>
  <si>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</si>
  <si>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</si>
  <si>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</si>
  <si>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</si>
  <si>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</si>
  <si>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</si>
  <si>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</si>
  <si>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</si>
  <si>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</si>
  <si>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</si>
  <si>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</si>
  <si>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</si>
  <si>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</si>
  <si>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</si>
  <si>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</si>
  <si>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</si>
  <si>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</si>
  <si>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</si>
  <si>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</si>
  <si>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</si>
  <si>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</si>
  <si>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</si>
  <si>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</si>
  <si>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</si>
  <si>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</si>
  <si>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</si>
  <si>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</si>
  <si>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</si>
  <si>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</si>
  <si>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</si>
  <si>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</si>
  <si>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</si>
  <si>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</si>
  <si>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</si>
  <si>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</si>
  <si>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</si>
  <si>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</si>
  <si>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</si>
  <si>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</si>
  <si>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</si>
  <si>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</si>
  <si>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</si>
  <si>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</si>
  <si>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</si>
  <si>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</si>
  <si>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</si>
  <si>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</si>
  <si>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</si>
  <si>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</si>
  <si>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</si>
  <si>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</si>
  <si>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</si>
  <si>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</si>
  <si>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</si>
  <si>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</si>
  <si>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</si>
  <si>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</si>
  <si>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</si>
  <si>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</si>
  <si>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</si>
  <si>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</si>
  <si>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</si>
  <si>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</si>
  <si>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</si>
  <si>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</si>
  <si>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</si>
  <si>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</si>
  <si>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</si>
  <si>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</si>
  <si>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</si>
  <si>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</si>
  <si>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</si>
  <si>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</si>
  <si>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</si>
  <si>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</si>
  <si>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</si>
  <si>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</si>
  <si>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</si>
  <si>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</si>
  <si>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</si>
  <si>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</si>
  <si>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</si>
  <si>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</si>
  <si>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</si>
  <si>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</si>
  <si>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</si>
  <si>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</si>
  <si>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</si>
  <si>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</si>
  <si>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</si>
  <si>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</si>
  <si>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</si>
  <si>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</si>
  <si>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</si>
  <si>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</si>
  <si>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</si>
  <si>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</si>
  <si>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</si>
  <si>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</si>
  <si>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</si>
  <si>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</si>
  <si>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</si>
  <si>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</si>
  <si>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</si>
  <si>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</si>
  <si>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</si>
  <si>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</si>
  <si>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</si>
  <si>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</si>
  <si>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</si>
  <si>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</si>
  <si>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</si>
  <si>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</si>
  <si>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</si>
  <si>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</si>
  <si>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</si>
  <si>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</si>
  <si>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</si>
  <si>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</si>
  <si>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</si>
  <si>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</si>
  <si>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</si>
  <si>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</si>
  <si>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</si>
  <si>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</si>
  <si>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</si>
  <si>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</si>
  <si>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</si>
  <si>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</si>
  <si>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</si>
  <si>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</si>
  <si>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</si>
  <si>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</si>
  <si>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</si>
  <si>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</si>
  <si>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</si>
  <si>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</si>
  <si>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</si>
  <si>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</si>
  <si>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</si>
  <si>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</si>
  <si>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</si>
  <si>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</si>
  <si>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</si>
  <si>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</si>
  <si>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</si>
  <si>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</si>
  <si>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</si>
  <si>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</si>
  <si>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</si>
  <si>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</si>
  <si>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</si>
  <si>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</si>
  <si>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</si>
  <si>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</si>
  <si>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</si>
  <si>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</si>
  <si>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</si>
  <si>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</si>
  <si>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</si>
  <si>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</si>
  <si>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</si>
  <si>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</si>
  <si>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</si>
  <si>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</si>
  <si>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</si>
  <si>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</si>
  <si>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</si>
  <si>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</si>
  <si>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</si>
  <si>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</si>
  <si>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</si>
  <si>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</si>
  <si>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</si>
  <si>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</si>
  <si>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</si>
  <si>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</si>
  <si>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</si>
  <si>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</si>
  <si>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</si>
  <si>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</si>
  <si>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</si>
  <si>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</si>
  <si>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</si>
  <si>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</si>
  <si>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</si>
  <si>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</si>
  <si>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</si>
  <si>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</si>
  <si>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</si>
  <si>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</si>
  <si>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</si>
  <si>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</si>
  <si>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</si>
  <si>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</si>
  <si>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</si>
  <si>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</si>
  <si>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</si>
  <si>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</si>
  <si>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</si>
  <si>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</si>
  <si>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Eli Lilly And Company</t>
  </si>
  <si>
    <t>LILY34</t>
  </si>
  <si>
    <t>Bradsaude</t>
  </si>
  <si>
    <t>SAUD3</t>
  </si>
  <si>
    <t>Pine</t>
  </si>
  <si>
    <t>Advanced Micro Devices Inc</t>
  </si>
  <si>
    <t>Eucatex</t>
  </si>
  <si>
    <t>EUCA4</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</si>
  <si>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</si>
  <si>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</si>
  <si>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</si>
  <si>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</si>
  <si>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</si>
  <si>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</si>
  <si>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</si>
  <si>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</si>
  <si>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</si>
  <si>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</si>
  <si>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</si>
  <si>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</si>
  <si>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</si>
  <si>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</si>
  <si>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</si>
  <si>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</si>
  <si>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</si>
  <si>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Brasilagro</t>
  </si>
  <si>
    <t>AGRO3</t>
  </si>
  <si>
    <t>Porto Seguro</t>
  </si>
  <si>
    <t>Qualicorp</t>
  </si>
  <si>
    <t>Planoeplano</t>
  </si>
  <si>
    <t>Compass Gas</t>
  </si>
  <si>
    <t>PASS3</t>
  </si>
  <si>
    <t>The Goldman Sachs Group, Inc</t>
  </si>
  <si>
    <t>GSGI34</t>
  </si>
  <si>
    <t>Fundo Buena Vista II Fundo de Índice</t>
  </si>
  <si>
    <t>QQQI11</t>
  </si>
  <si>
    <t>Azul</t>
  </si>
  <si>
    <t>AZUL3</t>
  </si>
  <si>
    <t>Raizen</t>
  </si>
  <si>
    <t>Syn Prop Tec</t>
  </si>
  <si>
    <t>SYNE3</t>
  </si>
  <si>
    <t>TAEE3</t>
  </si>
  <si>
    <t>ITSA3</t>
  </si>
  <si>
    <t>Multilaser</t>
  </si>
  <si>
    <t>MLAS3</t>
  </si>
  <si>
    <t>Randon Part</t>
  </si>
  <si>
    <t>RENT4</t>
  </si>
  <si>
    <t>Quero-Quero</t>
  </si>
  <si>
    <t>Gafisa</t>
  </si>
  <si>
    <t>GFSA3</t>
  </si>
  <si>
    <t>Mercantil</t>
  </si>
  <si>
    <t>BMEB4</t>
  </si>
  <si>
    <t>Taurus Armas</t>
  </si>
  <si>
    <t>TASA4</t>
  </si>
  <si>
    <t>BB Etf Dolar</t>
  </si>
  <si>
    <t>DOLA11</t>
  </si>
  <si>
    <t>Etf BV Spyi</t>
  </si>
  <si>
    <t>SPYI11</t>
  </si>
  <si>
    <t>ativo</t>
  </si>
  <si>
    <t>Mater Dei</t>
  </si>
  <si>
    <t>MATD3</t>
  </si>
  <si>
    <t>SANB4</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</si>
  <si>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</si>
  <si>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</si>
  <si>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</si>
  <si>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</si>
  <si>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</si>
  <si>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</si>
  <si>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</si>
  <si>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</si>
  <si>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</si>
  <si>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</si>
  <si>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</si>
  <si>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</si>
  <si>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</si>
  <si>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</si>
  <si>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</si>
  <si>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</si>
  <si>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</si>
  <si>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</si>
  <si>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</si>
  <si>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</si>
  <si>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</si>
  <si>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</si>
  <si>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</si>
  <si>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</si>
  <si>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</si>
  <si>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</si>
  <si>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</si>
  <si>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</si>
  <si>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</si>
  <si>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Neogrid</t>
  </si>
  <si>
    <t>NGRD3</t>
  </si>
  <si>
    <t>RaiaDrogasil</t>
  </si>
  <si>
    <t>Viveo</t>
  </si>
  <si>
    <t>VVEO3</t>
  </si>
  <si>
    <t>BB Etf Ibov</t>
  </si>
  <si>
    <t>BBOV11</t>
  </si>
  <si>
    <t>Investoutil</t>
  </si>
  <si>
    <t>UTLL11</t>
  </si>
  <si>
    <t>MM21</t>
  </si>
  <si>
    <t>MM200</t>
  </si>
  <si>
    <r>
      <t xml:space="preserve">Este relatório é atualizado diariamente e apresenta a tendência do momento, suportes e resistências dos ATIVOS mais pedidos para análise na ARENA do Investidor. </t>
    </r>
    <r>
      <rPr>
        <b/>
        <sz val="10"/>
        <color rgb="FF595959"/>
        <rFont val="Arial"/>
        <family val="2"/>
      </rPr>
      <t>A tendência destacada no texto é a da média de 21d para sinal de curto prazo CP; P</t>
    </r>
    <r>
      <rPr>
        <sz val="10"/>
        <color rgb="FF595959"/>
        <rFont val="Arial"/>
        <family val="2"/>
      </rPr>
      <t>ara o longo prazo, LP, uso a média de 200 dias como sinal</t>
    </r>
    <r>
      <rPr>
        <b/>
        <sz val="10"/>
        <color rgb="FF595959"/>
        <rFont val="Arial"/>
        <family val="2"/>
      </rPr>
      <t>.</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</si>
  <si>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t>
  </si>
  <si>
    <t>TTEN3 apesar de estar em tendência de baixa no longo prazo pela média de 200 dias, no curto prazo está com sinal de recuperação favorecendo repiques de alta. Acima dos 15,29 pode seguir repique altista na direção resistências nos 15,98 ou 17,35. Caso perca os 13,75 teria sinal de baixa projetando de 13,06 a 12,37. O padrão de volume favorece a alta.</t>
  </si>
  <si>
    <t>ABCB4 apesar de estar em tendência de alta no longo prazo pela média de 200 dias, no curto prazo está em realização. Abaixo dos 23,6 pode seguir em baixa no curto prazo mirando suportes em 23,07 ou 22,54. Teria sinal de retomada altista fechando acima dos 24,47 mirando resistências em 25,31 ou 26,36.</t>
  </si>
  <si>
    <t>A1MD34 está em tendência de alta pelas médias de 21 e 200 dias, mas começa a dar sinal de possível realização. Abaixo dos 327,76 poderia realizar na direção dos suportes 284,14 ou 260,16. Caso supere os 342,25 retomaria sinal de alta com projeções nos 361,74 ou 409,69.</t>
  </si>
  <si>
    <t>Alibaba Group Holding Ltd</t>
  </si>
  <si>
    <t>BABA34</t>
  </si>
  <si>
    <t>BABA34 está em clara tendência de baixa pelas médias de 21 e 200 dias e segue em movimento de baixa. Abaixo dos 18,78 pode buscar suportes 17,2 ou 15,63. Teria sinal de repique altista fechando acima dos 19,17 mirando resistências em 23,87 ou 27,01. O IFR sobrevendido alerta para recuperações se superar 19,17</t>
  </si>
  <si>
    <t>Allied</t>
  </si>
  <si>
    <t>ALLD3</t>
  </si>
  <si>
    <t>ALLD3 está em tendência de baixa pelas médias de 21 e 200 dias, mas começa a dar sinais de repiques de alta. Acima dos 4,9 teria sinal de repique altista mirando resistências nos 6,01 ou 6,75. Já uma perda dos 4,8 traria de volta o sinal de baixa projetando de 4,42 a 4,05. O IFR sobrevendido alerta para recuperações se superar 4,9</t>
  </si>
  <si>
    <t>ALOS3 está em tendência de baixa pelas médias de 21 e 200 dias, mas começa a dar sinais de repiques de alta. Acima dos 27,04 teria sinal de repique altista mirando resistências nos 28,79 ou 30,58. Já uma perda dos 25,88 traria de volta o sinal de baixa projetando de 24,98 a 24,08.</t>
  </si>
  <si>
    <t>ALPA4 está em tendência de alta pelas médias de 21 e 200 dias e vai mantendo sinal de força altista. Acima dos 13,62 pode buscar projeções nos 14,88 ou 16,92. Teria sinal de realização na perda dos 12,96 mirando os 11,58 ou 10,94.</t>
  </si>
  <si>
    <t>GOGL34 está em tendência de alta no longo prazo, teve uma correção no curto prazo, mas pode estar retomando sinal de altas. Acima dos 150,39 pode buscar 166,07 ou 178,48. Abaixo dos 145,98 retomaria sinal de realização mirando suportes em 139,77 ou 133,56.</t>
  </si>
  <si>
    <t>ALUP11 apesar de estar em tendência de baixa no longo prazo pela média de 200 dias, no curto prazo está com sinal de recuperação favorecendo repiques de alta. Acima dos 32,26 pode seguir repique altista na direção resistências nos 33,22 ou 34,62. Caso perca os 30,95 teria sinal de baixa projetando de 30,24 a 29,54.</t>
  </si>
  <si>
    <t>AMZO34 está em tendência de baixa pelas médias de 21 e 200 dias, mas começa a dar sinais de repiques de alta. Acima dos 61,28 teria sinal de repique altista mirando resistências nos 69,37 ou 75,51. Já uma perda dos 59,43 traria de volta o sinal de baixa projetando de 56,35 a 53,28.</t>
  </si>
  <si>
    <t>ABEV3 está em tendência de alta pelas médias de 21 e 200 dias e vai mantendo sinal de força altista. Acima dos 16,43 pode buscar projeções nos 16,87 ou 17,46. Teria sinal de realização na perda dos 15,9 mirando os 15,6 ou 15,3.</t>
  </si>
  <si>
    <t>AMER3 está em clara tendência de baixa pelas médias de 21 e 200 dias e segue em movimento de baixa. Abaixo dos 4,28 pode buscar suportes 3,96 ou 3,65. Teria sinal de repique altista fechando acima dos 4,45 mirando resistências em 5,29 ou 5,91. O IFR sobrevendido alerta para recuperações se superar 4,45</t>
  </si>
  <si>
    <t>ANIM3 está em clara tendência de baixa pelas médias de 21 e 200 dias e segue em movimento de baixa. Abaixo dos 2,51 pode buscar suportes 2,22 ou 1,94. Teria sinal de repique altista fechando acima dos 2,68 mirando resistências em 3,43 ou 3,99. O IFR sobrevendido alerta para recuperações se superar 2,68</t>
  </si>
  <si>
    <t>AAPL34 está em tendência de alta no longo prazo, teve uma correção no curto prazo, mas pode estar retomando sinal de altas. Acima dos 78 pode buscar 82,25 ou 87,78. Abaixo dos 76,11 retomaria sinal de realização mirando suportes em 73,29 ou 70,52.</t>
  </si>
  <si>
    <t>Applied Materials Inc</t>
  </si>
  <si>
    <t>A1MT34</t>
  </si>
  <si>
    <t>A1MT34 está em tendência de alta pelas médias de 21 e 200 dias, mas começa a dar sinal de possível realização. Abaixo dos 297,76 poderia realizar na direção dos suportes 220,85 ou 183,02. Caso supere os 308,44 retomaria sinal de alta com projeções nos 343,27 ou 418,92.</t>
  </si>
  <si>
    <t>ARML3 está em clara tendência de baixa pelas médias de 21 e 200 dias e segue em movimento de baixa. Abaixo dos 2,88 pode buscar suportes 2,58 ou 2,28. Teria sinal de repique altista fechando acima dos 3,07 mirando resistências em 3,84 ou 4,43. O IFR sobrevendido alerta para recuperações se superar 3,07</t>
  </si>
  <si>
    <t>Asml Holding Nv</t>
  </si>
  <si>
    <t>ASML34</t>
  </si>
  <si>
    <t>ASML34 está em tendência de alta pelas médias de 21 e 200 dias, mas começa a dar sinal de possível realização. Abaixo dos 165 poderia realizar na direção dos suportes 145,49 ou 131,58. Caso supere os 172,5 retomaria sinal de alta com projeções nos 190,5 ou 218,31.</t>
  </si>
  <si>
    <t>ASAI3 está em tendência de baixa pelas médias de 21 e 200 dias, mas começa a dar sinais de repiques de alta. Acima dos 8,05 teria sinal de repique altista mirando resistências nos 9,39 ou 10,5. Já uma perda dos 7,59 traria de volta o sinal de baixa projetando de 7,03 a 6,47.</t>
  </si>
  <si>
    <t>AURA33 apesar de estar em tendência de alta no longo prazo pela média de 200 dias, no curto prazo está em realização. Abaixo dos 105 pode seguir em baixa no curto prazo mirando suportes em 90,8 ou 77,95. Teria sinal de retomada altista fechando acima dos 108,67 mirando resistências em 132,38 ou 158,07.</t>
  </si>
  <si>
    <t>AURE3 está em tendência de baixa pelas médias de 21 e 200 dias, mas começa a dar sinais de repiques de alta. Acima dos 11,47 teria sinal de repique altista mirando resistências nos 12,68 ou 13,61. Já uma perda dos 11,16 traria de volta o sinal de baixa projetando de 10,69 a 10,22.</t>
  </si>
  <si>
    <t>AXIA3 está em tendência de alta pelas médias de 21 e 200 dias e vai mantendo sinal de força altista. Acima dos 54,39 pode buscar projeções nos 57,25 ou 61,88. Teria sinal de realização na perda dos 51,98 mirando os 49,76 ou 48,32. O padrão de volume favorece a alta.</t>
  </si>
  <si>
    <t>AXIA7 apesar de estar em tendência de baixa no longo prazo pela média de 200 dias, no curto prazo está com sinal de recuperação favorecendo repiques de alta. Acima dos 53,02 pode seguir repique altista na direção resistências nos 56,11 ou 61,12. Caso perca os 50,72 teria sinal de baixa projetando de 48,01 a 46,46.</t>
  </si>
  <si>
    <t>AZUL3 está em tendência de baixa pela média de 200 dias, a parece ter completado movimento de repique de alta de curto prazo e pode estar retomando o movimento baixista. Abaixo dos 22,25 pode seguir em queda na direção dos suportes 20,6 ou 19,54. Teria sinal de repique altista fechando acima dos 24 mirando resistências em 26,1 ou 29,5.</t>
  </si>
  <si>
    <t>AZZA3 apesar de estar em tendência de baixa no longo prazo pela média de 200 dias, no curto prazo está com sinal de recuperação favorecendo repiques de alta. Acima dos 21,01 pode seguir repique altista na direção resistências nos 24,04 ou 28,95. Caso perca os 18,85 teria sinal de baixa projetando de 16,1 a 14,58. O padrão de volume favorece a alta.</t>
  </si>
  <si>
    <t>B3SA3 está em tendência de baixa pelas médias de 21 e 200 dias, mas começa a dar sinais de repiques de alta. Acima dos 14,99 teria sinal de repique altista mirando resistências nos 17,28 ou 19,17. Já uma perda dos 14,21 traria de volta o sinal de baixa projetando de 13,26 a 12,31.</t>
  </si>
  <si>
    <t>BMGB4 está em tendência de alta pelas médias de 21 e 200 dias e vai mantendo sinal de força altista. Acima dos 5,52 pode buscar projeções nos 5,95 ou 6,65. Teria sinal de realização na perda dos 5,19 mirando os 4,82 ou 4,6.</t>
  </si>
  <si>
    <t>BRSR6 está em clara tendência de baixa pelas médias de 21 e 200 dias e segue em movimento de baixa. Abaixo dos 13,46 pode buscar suportes 12,95 ou 12,45. Teria sinal de repique altista fechando acima dos 13,83 mirando resistências em 15,09 ou 16,09. O IFR sobrevendido alerta para recuperações se superar 13,83</t>
  </si>
  <si>
    <t>BBSE3 está em tendência de alta pelas médias de 21 e 200 dias, mas começa a dar sinal de possível realização. Abaixo dos 38,22 poderia realizar na direção dos suportes 34,42 ou 32,65. Caso supere os 38,98 retomaria sinal de alta com projeções nos 40,12 ou 43,64.</t>
  </si>
  <si>
    <t>BMOB3 está em tendência de baixa pelas médias de 21 e 200 dias, mas começa a dar sinais de repiques de alta. Acima dos 23,22 teria sinal de repique altista mirando resistências nos 25,91 ou 27,91. Já uma perda dos 22,67 traria de volta o sinal de baixa projetando de 21,66 a 20,66.</t>
  </si>
  <si>
    <t>Berkshire Hathaway Inc</t>
  </si>
  <si>
    <t>BERK34</t>
  </si>
  <si>
    <t>BERK34 apesar de estar em tendência de baixa no longo prazo pela média de 200 dias, no curto prazo está com sinal de recuperação favorecendo repiques de alta. Acima dos 128,12 pode seguir repique altista na direção resistências nos 134,73 ou 145,43. Caso perca os 126,58 teria sinal de baixa projetando de 117,42 a 114,11.</t>
  </si>
  <si>
    <t>BLAU3 está em tendência de baixa pelas médias de 21 e 200 dias, mas começa a dar sinais de repiques de alta. Acima dos 9,95 teria sinal de repique altista mirando resistências nos 11,39 ou 12,55. Já uma perda dos 9,5 traria de volta o sinal de baixa projetando de 8,91 a 8,33.</t>
  </si>
  <si>
    <t>SOJA3 está em tendência de baixa pelas médias de 21 e 200 dias, mas começa a dar sinais de repiques de alta. Acima dos 5,99 teria sinal de repique altista mirando resistências nos 6,67 ou 7,25. Já uma perda dos 5,73 traria de volta o sinal de baixa projetando de 5,43 a 5,14.</t>
  </si>
  <si>
    <t>BRBI11 está em tendência de baixa pelas médias de 21 e 200 dias, mas começa a dar sinais de repiques de alta. Acima dos 14,68 teria sinal de repique altista mirando resistências nos 16,58 ou 17,95. Já uma perda dos 14,35 traria de volta o sinal de baixa projetando de 13,66 a 12,97.</t>
  </si>
  <si>
    <t>BBDC3 apesar de estar em tendência de baixa no longo prazo pela média de 200 dias, no curto prazo está com sinal de recuperação favorecendo repiques de alta. Acima dos 15,6 pode seguir repique altista na direção resistências nos 15,93 ou 16,52. Caso perca os 14,97 teria sinal de baixa projetando de 14,67 a 14,37.</t>
  </si>
  <si>
    <t>BBDC4 apesar de estar em tendência de baixa no longo prazo pela média de 200 dias, no curto prazo está com sinal de recuperação favorecendo repiques de alta. Acima dos 18,27 pode seguir repique altista na direção resistências nos 18,95 ou 20,06. Caso perca os 17,16 teria sinal de baixa projetando de 16,81 a 16,47.</t>
  </si>
  <si>
    <t>BRAP4 apesar de estar em tendência de alta no longo prazo pela média de 200 dias, no curto prazo está em realização. Abaixo dos 22,24 pode seguir em baixa no curto prazo mirando suportes em 21,34 ou 20,59. Teria sinal de retomada altista fechando acima dos 22,76 mirando resistências em 23,76 ou 25,25.</t>
  </si>
  <si>
    <t>SAUD3 está em tendência de alta pelas médias de 21 e 200 dias e vai mantendo sinal de força altista. Acima dos 14,1 pode buscar projeções nos 15,24 ou 17,09. Teria sinal de realização na perda dos 13,43 mirando os 12,25 ou 11,67. O padrão de volume favorece a alta.</t>
  </si>
  <si>
    <t>BBAS3 apesar de estar em tendência de baixa no longo prazo pela média de 200 dias, no curto prazo está com sinal de recuperação favorecendo repiques de alta. Acima dos 19,9 pode seguir repique altista na direção resistências nos 21,48 ou 23,09. Caso perca os 19,33 teria sinal de baixa projetando de 18,87 a 18,06.</t>
  </si>
  <si>
    <t>AGRO3 está em clara tendência de baixa pelas médias de 21 e 200 dias e segue em movimento de baixa. Abaixo dos 18 pode buscar suportes 17,61 ou 17,22. Teria sinal de repique altista fechando acima dos 18,27 mirando resistências em 19,25 ou 20,02. O IFR sobrevendido alerta para recuperações se superar 18,27</t>
  </si>
  <si>
    <t>BRKM5 está em tendência de baixa pelas médias de 21 e 200 dias, mas começa a dar sinais de repiques de alta. Acima dos 7,89 teria sinal de repique altista mirando resistências nos 12,35 ou 15,76. Já uma perda dos 6,83 traria de volta o sinal de baixa projetando de 5,12 a 3,41. O IFR sobrevendido alerta para recuperações se superar 7,89</t>
  </si>
  <si>
    <t>BRAV3 está em tendência de alta no longo prazo, teve uma correção no curto prazo, mas pode estar retomando sinal de altas. Acima dos 19 pode buscar 21,5 ou 23,36. Abaixo dos 18,49 retomaria sinal de realização mirando suportes em 17,55 ou 16,62.</t>
  </si>
  <si>
    <t>Broadcom Inc</t>
  </si>
  <si>
    <t>AVGO34</t>
  </si>
  <si>
    <t>AVGO34 apesar de estar em tendência de alta no longo prazo pela média de 200 dias, no curto prazo está em realização. Abaixo dos 27,09 pode seguir em baixa no curto prazo mirando suportes em 24,42 ou 21,75. Teria sinal de retomada altista fechando acima dos 28,91 mirando resistências em 35,72 ou 41,05.</t>
  </si>
  <si>
    <t>BPAC11 apesar de estar em tendência de baixa no longo prazo pela média de 200 dias, no curto prazo está com sinal de recuperação favorecendo repiques de alta. Acima dos 53,02 pode seguir repique altista na direção resistências nos 56,48 ou 61,26. Caso perca os 51,6 teria sinal de baixa projetando de 48,73 a 46,33.</t>
  </si>
  <si>
    <t>CXSE3 está em tendência de alta pelas médias de 21 e 200 dias, mas começa a dar sinal de possível realização. Abaixo dos 19,25 poderia realizar na direção dos suportes 17,26 ou 16,51. Caso supere os 19,66 retomaria sinal de alta com projeções nos 21,14 ou 23,54. O IFR sobrecomprado alerta realizações se perder 19,25.</t>
  </si>
  <si>
    <t>CAML3 está em tendência de baixa pelas médias de 21 e 200 dias, mas começa a dar sinais de repiques de alta. Acima dos 4,96 teria sinal de repique altista mirando resistências nos 5,89 ou 6,56. Já uma perda dos 4,79 traria de volta o sinal de baixa projetando de 4,45 a 4,11.</t>
  </si>
  <si>
    <t>BHIA3 está em clara tendência de baixa pelas médias de 21 e 200 dias e segue em movimento de baixa. Abaixo dos 1,12 pode buscar suportes 1 ou 0,89. Teria sinal de repique altista fechando acima dos 1,16 mirando resistências em 1,49 ou 1,71. O IFR sobrevendido alerta para recuperações se superar 1,16</t>
  </si>
  <si>
    <t>CBAV3 está em tendência de alta pelas médias de 21 e 200 dias, mas começa a dar sinal de possível realização. Abaixo dos 10,72 poderia realizar na direção dos suportes 10,62 ou 10,57. Caso supere os 10,78 retomaria sinal de alta com projeções nos 10,87 ou 11,03.</t>
  </si>
  <si>
    <t>CEAB3 está em tendência de baixa pelas médias de 21 e 200 dias, mas começa a dar sinais de repiques de alta. Acima dos 9,88 teria sinal de repique altista mirando resistências nos 11,85 ou 13,27. Já uma perda dos 9,54 traria de volta o sinal de baixa projetando de 8,82 a 8,11. O IFR sobrevendido alerta para recuperações se superar 9,88</t>
  </si>
  <si>
    <t>CMIG4 apesar de estar em tendência de baixa no longo prazo pela média de 200 dias, no curto prazo está com sinal de recuperação favorecendo repiques de alta. Acima dos 11,11 pode seguir repique altista na direção resistências nos 11,35 ou 11,81. Caso perca os 10,86 teria sinal de baixa projetando de 10,59 a 10,35. O padrão de volume favorece a alta.</t>
  </si>
  <si>
    <t>Coca Cola Co</t>
  </si>
  <si>
    <t>COCA34</t>
  </si>
  <si>
    <t>COCA34 está em tendência de alta pelas médias de 21 e 200 dias e vai mantendo sinal de força altista. Acima dos 70,06 pode buscar projeções nos 72,13 ou 76,96. Teria sinal de realização na perda dos 68,96 mirando os 64,3 ou 61,88.</t>
  </si>
  <si>
    <t>COGN3 está em clara tendência de baixa pelas médias de 21 e 200 dias e segue em movimento de baixa. Abaixo dos 2,28 pode buscar suportes 2,17 ou 2,06. Teria sinal de repique altista fechando acima dos 2,35 mirando resistências em 2,62 ou 2,83.</t>
  </si>
  <si>
    <t>CSMG3 está em tendência de alta pelas médias de 21 e 200 dias, mas começa a dar sinal de possível realização. Abaixo dos 58,69 poderia realizar na direção dos suportes 49,36 ou 46,07. Caso supere os 60 retomaria sinal de alta com projeções nos 66,57 ou 77,21.</t>
  </si>
  <si>
    <t>CPLE3 está em tendência de alta pelas médias de 21 e 200 dias e vai mantendo sinal de força altista. Acima dos 15,07 pode buscar projeções nos 15,64 ou 16,57. Teria sinal de realização na perda dos 14,71 mirando os 14,14 ou 13,85.</t>
  </si>
  <si>
    <t>CSAN3 apesar de estar em tendência de baixa no longo prazo pela média de 200 dias, no curto prazo está com sinal de recuperação favorecendo repiques de alta. Acima dos 3,81 pode seguir repique altista na direção resistências nos 4,37 ou 5,09. Caso perca os 3,58 teria sinal de baixa projetando de 3,2 a 2,83.</t>
  </si>
  <si>
    <t>CPFE3 está em tendência de alta pelas médias de 21 e 200 dias, mas começa a dar sinal de possível realização. Abaixo dos 43,8 poderia realizar na direção dos suportes 42,21 ou 41,3. Caso supere os 45,15 retomaria sinal de alta com projeções nos 46,96 ou 49,9.</t>
  </si>
  <si>
    <t>CMIN3 está em clara tendência de baixa pelas médias de 21 e 200 dias e segue em movimento de baixa. Abaixo dos 4,2 pode buscar suportes 3,99 ou 3,79. Teria sinal de repique altista fechando acima dos 4,35 mirando resistências em 4,85 ou 5,25.</t>
  </si>
  <si>
    <t>CURY3 está em tendência de alta pelas médias de 21 e 200 dias e vai mantendo sinal de força altista. Acima dos 34,7 pode buscar projeções nos 38,46 ou 44,56. Teria sinal de realização na perda dos 33,39 mirando os 28,6 ou 26,71.</t>
  </si>
  <si>
    <t>CVCB3 está em tendência de baixa pelas médias de 21 e 200 dias, mas começa a dar sinais de repiques de alta. Acima dos 1,32 teria sinal de repique altista mirando resistências nos 1,78 ou 2,13. Já uma perda dos 1,2 traria de volta o sinal de baixa projetando de 1,02 a 0,84.</t>
  </si>
  <si>
    <t>CYRE3 está em tendência de baixa pela média de 200 dias, a parece ter completado movimento de repique de alta de curto prazo e pode estar retomando o movimento baixista. Abaixo dos 21,17 pode seguir em queda na direção dos suportes 19,76 ou 18,8. Teria sinal de repique altista fechando acima dos 21,69 mirando resistências em 22,85 ou 24,75.</t>
  </si>
  <si>
    <t>CYRE4 está em tendência de baixa pela média de 200 dias, a parece ter completado movimento de repique de alta de curto prazo e pode estar retomando o movimento baixista. Abaixo dos 19,49 pode seguir em queda na direção dos suportes 18,14 ou 17,29. Teria sinal de repique altista fechando acima dos 19,99 mirando resistências em 20,89 ou 22,58.</t>
  </si>
  <si>
    <t>DASA3 está em tendência de baixa pelas médias de 21 e 200 dias, mas começa a dar sinais de repiques de alta. Acima dos 2,76 teria sinal de repique altista mirando resistências nos 3,45 ou 3,97. Já uma perda dos 2,6 traria de volta o sinal de baixa projetando de 2,33 a 2,07.</t>
  </si>
  <si>
    <t>Datadog, Inc</t>
  </si>
  <si>
    <t>D1DG34</t>
  </si>
  <si>
    <t>D1DG34 está em tendência de alta no longo prazo, teve uma correção no curto prazo, mas pode estar retomando sinal de altas. Acima dos 116,17 pode buscar 139,49 ou 157,73. Abaixo dos 109,97 retomaria sinal de realização mirando suportes em 100,84 ou 91,72.</t>
  </si>
  <si>
    <t>Dell Inc</t>
  </si>
  <si>
    <t>D1EL34</t>
  </si>
  <si>
    <t>D1EL34 está em tendência de alta pelas médias de 21 e 200 dias e vai mantendo sinal de força altista. Acima dos 2250,6 pode buscar projeções nos 2389,95 ou 2936,91. Teria sinal de realização na perda dos 2028 mirando os 1504,89 ou 1231,4. O IFR sobrecomprado alerta realizações se perder 2028.</t>
  </si>
  <si>
    <t>DESK3 está em tendência de alta no longo prazo, teve uma correção no curto prazo, mas pode estar retomando sinal de altas. Acima dos 17,5 pode buscar 18,46 ou 19,26. Abaixo dos 17,15 retomaria sinal de realização mirando suportes em 16,74 ou 16,34.</t>
  </si>
  <si>
    <t>DXCO3 está em tendência de baixa pela média de 200 dias, a parece ter completado movimento de repique de alta de curto prazo e pode estar retomando o movimento baixista. Abaixo dos 4,71 pode seguir em queda na direção dos suportes 4,53 ou 4,38. Teria sinal de repique altista fechando acima dos 4,99 mirando resistências em 5,27 ou 5,73.</t>
  </si>
  <si>
    <t>PNVL3 está em tendência de baixa pelas médias de 21 e 200 dias, mas começa a dar sinais de repiques de alta. Acima dos 11,05 teria sinal de repique altista mirando resistências nos 12,04 ou 13,04. Já uma perda dos 10,41 traria de volta o sinal de baixa projetando de 9,9 a 9,4.</t>
  </si>
  <si>
    <t>DIRR3 apesar de estar em tendência de baixa no longo prazo pela média de 200 dias, no curto prazo está com sinal de recuperação favorecendo repiques de alta. Acima dos 14,06 pode seguir repique altista na direção resistências nos 15,22 ou 17,1. Caso perca os 13,46 teria sinal de baixa projetando de 12,18 a 11,59.</t>
  </si>
  <si>
    <t>ECOR3 está em tendência de baixa pelas médias de 21 e 200 dias, mas começa a dar sinais de repiques de alta. Acima dos 7,03 teria sinal de repique altista mirando resistências nos 8,13 ou 9,04. Já uma perda dos 6,65 traria de volta o sinal de baixa projetando de 6,19 a 5,73.</t>
  </si>
  <si>
    <t>LILY34 está em tendência de alta pelas médias de 21 e 200 dias e vai mantendo sinal de força altista. Acima dos 193,97 pode buscar projeções nos 204,19 ou 221,4. Teria sinal de realização na perda dos 188,72 mirando os 176,34 ou 167,73. O padrão de volume favorece a alta.</t>
  </si>
  <si>
    <t>EMBJ3 apesar de estar em tendência de baixa no longo prazo pela média de 200 dias, no curto prazo está com sinal de recuperação favorecendo repiques de alta. Acima dos 80,95 pode seguir repique altista na direção resistências nos 88,29 ou 100,17. Caso perca os 77,05 teria sinal de baixa projetando de 69,07 a 65,39.</t>
  </si>
  <si>
    <t>ENGI11 está em tendência de baixa pelas médias de 21 e 200 dias, mas começa a dar sinais de repiques de alta. Acima dos 46,74 teria sinal de repique altista mirando resistências nos 49,2 ou 51,64. Já uma perda dos 45,24 traria de volta o sinal de baixa projetando de 44,01 a 42,79.</t>
  </si>
  <si>
    <t>ENEV3 está em tendência de alta pelas médias de 21 e 200 dias e vai mantendo sinal de força altista. Acima dos 25,79 pode buscar projeções nos 27,16 ou 29,39. Teria sinal de realização na perda dos 23,56 mirando os 22,87 ou 22,18.</t>
  </si>
  <si>
    <t>EGIE3 está em tendência de alta pelas médias de 21 e 200 dias, mas começa a dar sinal de possível realização. Abaixo dos 33,82 poderia realizar na direção dos suportes 31,95 ou 30,71. Caso supere os 34,45 retomaria sinal de alta com projeções nos 35,94 ou 38,4.</t>
  </si>
  <si>
    <t>EQTL3 está em tendência de baixa pelas médias de 21 e 200 dias, mas começa a dar sinais de repiques de alta. Acima dos 38,26 teria sinal de repique altista mirando resistências nos 39,81 ou 41,92. Já uma perda dos 36,39 traria de volta o sinal de baixa projetando de 35,33 a 34,27.</t>
  </si>
  <si>
    <t>EUCA4 apesar de estar em tendência de alta no longo prazo pela média de 200 dias, no curto prazo está em realização. Abaixo dos 23,31 pode seguir em baixa no curto prazo mirando suportes em 21,85 ou 20,39. Teria sinal de retomada altista fechando acima dos 23,69 mirando resistências em 28,03 ou 30,94. O IFR sobrevendido alerta para recuperações se superar 23,69</t>
  </si>
  <si>
    <t>EVEN3 está em clara tendência de baixa pelas médias de 21 e 200 dias e segue em movimento de baixa. Abaixo dos 5,52 pode buscar suportes 5,23 ou 4,99. Teria sinal de repique altista fechando acima dos 5,66 mirando resistências em 5,98 ou 6,44.</t>
  </si>
  <si>
    <t>EZTC3 apesar de estar em tendência de baixa no longo prazo pela média de 200 dias, no curto prazo está com sinal de recuperação favorecendo repiques de alta. Acima dos 13,63 pode seguir repique altista na direção resistências nos 14,53 ou 16. Caso perca os 12,16 teria sinal de baixa projetando de 11,7 a 11,25. O padrão de volume favorece a alta.</t>
  </si>
  <si>
    <t>FESA4 está em clara tendência de baixa pelas médias de 21 e 200 dias e segue em movimento de baixa. Abaixo dos 5,96 pode buscar suportes 5,79 ou 5,63. Teria sinal de repique altista fechando acima dos 6,11 mirando resistências em 6,49 ou 6,81.</t>
  </si>
  <si>
    <t>FLRY3 está em tendência de baixa pelas médias de 21 e 200 dias, mas começa a dar sinais de repiques de alta. Acima dos 15,15 teria sinal de repique altista mirando resistências nos 16,4 ou 17,69. Já uma perda dos 14,72 traria de volta o sinal de baixa projetando de 14,31 a 13,66.</t>
  </si>
  <si>
    <t>FRAS3 está em clara tendência de baixa pelas médias de 21 e 200 dias e segue em movimento de baixa. Abaixo dos 20,12 pode buscar suportes 19,16 ou 18,21. Teria sinal de repique altista fechando acima dos 20,61 mirando resistências em 23,2 ou 25,1. O IFR sobrevendido alerta para recuperações se superar 20,61</t>
  </si>
  <si>
    <t>Freeport-Mcmoran Inc</t>
  </si>
  <si>
    <t>FCXO34</t>
  </si>
  <si>
    <t>FCXO34 apesar de estar em tendência de alta no longo prazo pela média de 200 dias, no curto prazo está em realização. Abaixo dos 110 pode seguir em baixa no curto prazo mirando suportes em 105,58 ou 100,54. Teria sinal de retomada altista fechando acima dos 113,4 mirando resistências em 121,88 ou 131,95.</t>
  </si>
  <si>
    <t>GFSA3 apesar de estar em tendência de baixa no longo prazo pela média de 200 dias, no curto prazo está com sinal de recuperação favorecendo repiques de alta. Acima dos 1,52 pode seguir repique altista na direção resistências nos 1,86 ou 2,42. Caso perca os 1,17 teria sinal de baixa projetando de 0,96 a 0,78. O padrão de volume favorece a alta.</t>
  </si>
  <si>
    <t>GGBR4 apesar de estar em tendência de alta no longo prazo pela média de 200 dias, no curto prazo está em realização. Abaixo dos 21,31 pode seguir em baixa no curto prazo mirando suportes em 20,27 ou 19,24. Teria sinal de retomada altista fechando acima dos 21,75 mirando resistências em 24,65 ou 26,71.</t>
  </si>
  <si>
    <t>GOAU4 apesar de estar em tendência de alta no longo prazo pela média de 200 dias, no curto prazo está em realização. Abaixo dos 9,4 pode seguir em baixa no curto prazo mirando suportes em 8,97 ou 8,55. Teria sinal de retomada altista fechando acima dos 9,58 mirando resistências em 10,77 ou 11,61.</t>
  </si>
  <si>
    <t>GGPS3 está em tendência de baixa pelas médias de 21 e 200 dias, mas começa a dar sinais de repiques de alta. Acima dos 11,71 teria sinal de repique altista mirando resistências nos 12,96 ou 14,09. Já uma perda dos 11,12 traria de volta o sinal de baixa projetando de 10,55 a 9,98.</t>
  </si>
  <si>
    <t>GRND3 está em clara tendência de baixa pelas médias de 21 e 200 dias e segue em movimento de baixa. Abaixo dos 3,77 pode buscar suportes 3,67 ou 3,57. Teria sinal de repique altista fechando acima dos 3,89 mirando resistências em 4,09 ou 4,28.</t>
  </si>
  <si>
    <t>GMAT3 está em tendência de baixa pelas médias de 21 e 200 dias, mas começa a dar sinais de repiques de alta. Acima dos 3,85 teria sinal de repique altista mirando resistências nos 4,44 ou 4,88. Já uma perda dos 3,72 traria de volta o sinal de baixa projetando de 3,49 a 3,27.</t>
  </si>
  <si>
    <t>SBFG3 está em tendência de baixa pelas médias de 21 e 200 dias, mas começa a dar sinais de repiques de alta. Acima dos 10,2 teria sinal de repique altista mirando resistências nos 11,85 ou 13,21. Já uma perda dos 9,64 traria de volta o sinal de baixa projetando de 8,95 a 8,27.</t>
  </si>
  <si>
    <t>HBSA3 apesar de estar em tendência de baixa no longo prazo pela média de 200 dias, no curto prazo está com sinal de recuperação favorecendo repiques de alta. Acima dos 3,66 pode seguir repique altista na direção resistências nos 4,12 ou 4,87. Caso perca os 3,44 teria sinal de baixa projetando de 2,91 a 2,67.</t>
  </si>
  <si>
    <t>HYPE3 está em tendência de baixa pelas médias de 21 e 200 dias, mas começa a dar sinais de repiques de alta. Acima dos 20,45 teria sinal de repique altista mirando resistências nos 23,03 ou 24,97. Já uma perda dos 19,88 traria de volta o sinal de baixa projetando de 18,9 a 17,93.</t>
  </si>
  <si>
    <t>IGTI11 está em tendência de baixa pelas médias de 21 e 200 dias, mas começa a dar sinais de repiques de alta. Acima dos 24,28 teria sinal de repique altista mirando resistências nos 26,68 ou 28,75. Já uma perda dos 23,32 traria de volta o sinal de baixa projetando de 22,28 a 21,24.</t>
  </si>
  <si>
    <t>ITLC34 está em tendência de alta pelas médias de 21 e 200 dias, mas começa a dar sinal de possível realização. Abaixo dos 110,65 poderia realizar na direção dos suportes 84,72 ou 73,5. Caso supere os 121 retomaria sinal de alta com projeções nos 143,42 ou 179,7.</t>
  </si>
  <si>
    <t>INTB3 está em tendência de alta pelas médias de 21 e 200 dias e vai mantendo sinal de força altista. Acima dos 13,49 pode buscar projeções nos 14,27 ou 15,45. Teria sinal de realização na perda dos 12,86 mirando os 12,36 ou 11,76.</t>
  </si>
  <si>
    <t>INBR32 está em clara tendência de baixa pelas médias de 21 e 200 dias e segue em movimento de baixa. Abaixo dos 26,76 pode buscar suportes 24,83 ou 22,9. Teria sinal de repique altista fechando acima dos 27,62 mirando resistências em 32,99 ou 36,84. O IFR sobrevendido alerta para recuperações se superar 27,62</t>
  </si>
  <si>
    <t>MYPK3 está em tendência de baixa pela média de 200 dias, a parece ter completado movimento de repique de alta de curto prazo e pode estar retomando o movimento baixista. Abaixo dos 9,01 pode seguir em queda na direção dos suportes 8,59 ou 8,29. Teria sinal de repique altista fechando acima dos 9,56 mirando resistências em 10,15 ou 11,12.</t>
  </si>
  <si>
    <t>RANI3 está em clara tendência de baixa pelas médias de 21 e 200 dias e segue em movimento de baixa. Abaixo dos 7,55 pode buscar suportes 7,37 ou 7,19. Teria sinal de repique altista fechando acima dos 7,68 mirando resistências em 8,12 ou 8,47.</t>
  </si>
  <si>
    <t>IRBR3 está em tendência de alta pelas médias de 21 e 200 dias e vai mantendo sinal de força altista. Acima dos 54,65 pode buscar projeções nos 57,38 ou 61,8. Teria sinal de realização na perda dos 52,93 mirando os 50,23 ou 48,86. O padrão de volume favorece a alta. O IFR sobrecomprado alerta realizações se perder 52,93.</t>
  </si>
  <si>
    <t>ISAE4 está em tendência de alta pelas médias de 21 e 200 dias, mas começa a dar sinal de possível realização. Abaixo dos 27,72 poderia realizar na direção dos suportes 26,57 ou 26,1. Caso supere os 28,09 retomaria sinal de alta com projeções nos 29,02 ou 30,54.</t>
  </si>
  <si>
    <t>ITSA3 está em tendência de alta pelas médias de 21 e 200 dias e vai mantendo sinal de força altista. Acima dos 13,24 pode buscar projeções nos 13,75 ou 14,58. Teria sinal de realização na perda dos 12,94 mirando os 12,41 ou 12,15.</t>
  </si>
  <si>
    <t>ITSA4 está em tendência de alta pelas médias de 21 e 200 dias e vai mantendo sinal de força altista. Acima dos 13,17 pode buscar projeções nos 13,74 ou 14,67. Teria sinal de realização na perda dos 12,8 mirando os 12,24 ou 11,95.</t>
  </si>
  <si>
    <t>ITUB3 está em tendência de alta pelas médias de 21 e 200 dias e vai mantendo sinal de força altista. Acima dos 43,56 pode buscar projeções nos 46,21 ou 50,5. Teria sinal de realização na perda dos 42,6 mirando os 39,27 ou 37,94.</t>
  </si>
  <si>
    <t>ITUB4 está em tendência de alta pelas médias de 21 e 200 dias e vai mantendo sinal de força altista. Acima dos 41,38 pode buscar projeções nos 43,41 ou 46,71. Teria sinal de realização na perda dos 40,39 mirando os 38,08 ou 37,06.</t>
  </si>
  <si>
    <t>JALL3 está em tendência de baixa pelas médias de 21 e 200 dias, mas começa a dar sinais de repiques de alta. Acima dos 2,25 teria sinal de repique altista mirando resistências nos 2,81 ou 3,26. Já uma perda dos 2,18 traria de volta o sinal de baixa projetando de 2,08 a 1,85. O IFR sobrevendido alerta para recuperações se superar 2,25</t>
  </si>
  <si>
    <t>JBSS32 apesar de estar em tendência de baixa no longo prazo pela média de 200 dias, no curto prazo está com sinal de recuperação favorecendo repiques de alta. Acima dos 63,13 pode seguir repique altista na direção resistências nos 67,81 ou 72,93. Caso perca os 59,51 teria sinal de baixa projetando de 56,94 a 54,38.</t>
  </si>
  <si>
    <t>JHSF3 apesar de estar em tendência de alta no longo prazo pela média de 200 dias, no curto prazo está em realização. Abaixo dos 10,35 pode seguir em baixa no curto prazo mirando suportes em 9,93 ou 9,51. Teria sinal de retomada altista fechando acima dos 10,88 mirando resistências em 11,7 ou 12,53.</t>
  </si>
  <si>
    <t>JPMC34 está em tendência de alta pelas médias de 21 e 200 dias e vai mantendo sinal de força altista. Acima dos 173,74 pode buscar projeções nos 189,57 ou 215,2. Teria sinal de realização na perda dos 169,97 mirando os 148,11 ou 140,19. O IFR sobrecomprado alerta realizações se perder 169,97.</t>
  </si>
  <si>
    <t>JSLG3 está em tendência de baixa pelas médias de 21 e 200 dias, mas começa a dar sinais de repiques de alta. Acima dos 5,51 teria sinal de repique altista mirando resistências nos 6,85 ou 7,8. Já uma perda dos 5,3 traria de volta o sinal de baixa projetando de 4,82 a 4,34.</t>
  </si>
  <si>
    <t>KEPL3 está em tendência de baixa pela média de 200 dias, a parece ter completado movimento de repique de alta de curto prazo e pode estar retomando o movimento baixista. Abaixo dos 6,53 pode seguir em queda na direção dos suportes 6,2 ou 5,9. Teria sinal de repique altista fechando acima dos 6,63 mirando resistências em 7,15 ou 7,73.</t>
  </si>
  <si>
    <t>Kla Corp</t>
  </si>
  <si>
    <t>K1LA34</t>
  </si>
  <si>
    <t>K1LA34 está em tendência de alta pelas médias de 21 e 200 dias, mas começa a dar sinal de possível realização. Abaixo dos 313 poderia realizar na direção dos suportes 241,58 ou 206,89. Caso supere os 334,5 retomaria sinal de alta com projeções nos 353,82 ou 423,18.</t>
  </si>
  <si>
    <t>KLBN3 está em clara tendência de baixa pelas médias de 21 e 200 dias e segue em movimento de baixa. Abaixo dos 3,31 pode buscar suportes 3,24 ou 3,18. Teria sinal de repique altista fechando acima dos 3,41 mirando resistências em 3,51 ou 3,63.</t>
  </si>
  <si>
    <t>KLBN4 está em clara tendência de baixa pelas médias de 21 e 200 dias e segue em movimento de baixa. Abaixo dos 3,29 pode buscar suportes 3,21 ou 3,14. Teria sinal de repique altista fechando acima dos 3,4 mirando resistências em 3,53 ou 3,67.</t>
  </si>
  <si>
    <t>KLBN11 está em clara tendência de baixa pelas médias de 21 e 200 dias e segue em movimento de baixa. Abaixo dos 16,43 pode buscar suportes 16,13 ou 15,84. Teria sinal de repique altista fechando acima dos 16,94 mirando resistências em 17,38 ou 17,96.</t>
  </si>
  <si>
    <t>Lam Research Corp</t>
  </si>
  <si>
    <t>L1RC34</t>
  </si>
  <si>
    <t>L1RC34 está em tendência de alta pelas médias de 21 e 200 dias, mas começa a dar sinal de possível realização. Abaixo dos 43 poderia realizar na direção dos suportes 35,34 ou 30,8. Caso supere os 50,01 retomaria sinal de alta com projeções nos 59,07 ou 73,74.</t>
  </si>
  <si>
    <t>LAVV3 está em tendência de baixa pelas médias de 21 e 200 dias, mas começa a dar sinais de repiques de alta. Acima dos 10,98 teria sinal de repique altista mirando resistências nos 12,11 ou 13,03. Já uma perda dos 10,61 traria de volta o sinal de baixa projetando de 10,14 a 9,68.</t>
  </si>
  <si>
    <t>LIGT3 apesar de estar em tendência de baixa no longo prazo pela média de 200 dias, no curto prazo está com sinal de recuperação favorecendo repiques de alta. Acima dos 3,12 pode seguir repique altista na direção resistências nos 3,55 ou 4,26. Caso perca os 2,78 teria sinal de baixa projetando de 2,41 a 2,19.</t>
  </si>
  <si>
    <t>RENT3 apesar de estar em tendência de baixa no longo prazo pela média de 200 dias, no curto prazo está com sinal de recuperação favorecendo repiques de alta. Acima dos 41,82 pode seguir repique altista na direção resistências nos 44,89 ou 48,49. Caso perca os 39,05 teria sinal de baixa projetando de 37,24 a 35,44.</t>
  </si>
  <si>
    <t>RENT4 apesar de estar em tendência de baixa no longo prazo pela média de 200 dias, no curto prazo está com sinal de recuperação favorecendo repiques de alta. Acima dos 40,47 pode seguir repique altista na direção resistências nos 43,68 ou 47,2. Caso perca os 37,98 teria sinal de baixa projetando de 36,21 a 34,45.</t>
  </si>
  <si>
    <t>LOGG3 está em tendência de alta pelas médias de 21 e 200 dias, mas começa a dar sinal de possível realização. Abaixo dos 27,08 poderia realizar na direção dos suportes 22,99 ou 21,24. Caso supere os 27,62 retomaria sinal de alta com projeções nos 28,63 ou 32,11.</t>
  </si>
  <si>
    <t>LREN3 está em tendência de baixa pelas médias de 21 e 200 dias, mas começa a dar sinais de repiques de alta. Acima dos 14,58 teria sinal de repique altista mirando resistências nos 16,05 ou 17,42. Já uma perda dos 13,82 traria de volta o sinal de baixa projetando de 13,13 a 12,44.</t>
  </si>
  <si>
    <t>LWSA3 está em tendência de baixa pela média de 200 dias, a parece ter completado movimento de repique de alta de curto prazo e pode estar retomando o movimento baixista. Abaixo dos 3,71 pode seguir em queda na direção dos suportes 3,52 ou 3,39. Teria sinal de repique altista fechando acima dos 3,91 mirando resistências em 4,15 ou 4,54.</t>
  </si>
  <si>
    <t>MDIA3 está em clara tendência de baixa pelas médias de 21 e 200 dias e segue em movimento de baixa. Abaixo dos 17,04 pode buscar suportes 16,03 ou 15,02. Teria sinal de repique altista fechando acima dos 17,51 mirando resistências em 20,3 ou 22,31. O IFR sobrevendido alerta para recuperações se superar 17,51</t>
  </si>
  <si>
    <t>MGLU3 está em clara tendência de baixa pelas médias de 21 e 200 dias e segue em movimento de baixa. Abaixo dos 4,42 pode buscar suportes 3,67 ou 2,93. Teria sinal de repique altista fechando acima dos 4,64 mirando resistências em 6,83 ou 8,31. O IFR sobrevendido alerta para recuperações se superar 4,64</t>
  </si>
  <si>
    <t>POMO3 está em clara tendência de baixa pelas médias de 21 e 200 dias e segue em movimento de baixa. Abaixo dos 5,55 pode buscar suportes 5,34 ou 5,14. Teria sinal de repique altista fechando acima dos 5,69 mirando resistências em 6,2 ou 6,6.</t>
  </si>
  <si>
    <t>POMO4 está em clara tendência de baixa pelas médias de 21 e 200 dias e segue em movimento de baixa. Abaixo dos 5,81 pode buscar suportes 5,6 ou 5,37. Teria sinal de repique altista fechando acima dos 5,94 mirando resistências em 6,34 ou 6,79.</t>
  </si>
  <si>
    <t>MBRF3 apesar de estar em tendência de baixa no longo prazo pela média de 200 dias, no curto prazo está com sinal de recuperação favorecendo repiques de alta. Acima dos 16,8 pode seguir repique altista na direção resistências nos 17,92 ou 19,74. Caso perca os 14,98 teria sinal de baixa projetando de 14,41 a 13,85. O padrão de volume favorece a alta.</t>
  </si>
  <si>
    <t>M2RV34 está em tendência de alta pelas médias de 21 e 200 dias, mas começa a dar sinal de possível realização. Abaixo dos 143,01 poderia realizar na direção dos suportes 98,33 ou 75,82. Caso supere os 150,57 retomaria sinal de alta com projeções nos 171,15 ou 216,15.</t>
  </si>
  <si>
    <t>MATD3 está em clara tendência de baixa pelas médias de 21 e 200 dias e segue em movimento de baixa. Abaixo dos 4,69 pode buscar suportes 4,47 ou 4,25. Teria sinal de repique altista fechando acima dos 4,77 mirando resistências em 5,4 ou 5,83.</t>
  </si>
  <si>
    <t>CASH3 está em tendência de alta pelas médias de 21 e 200 dias e vai mantendo sinal de força altista. Acima dos 4,18 pode buscar projeções nos 4,57 ou 5,16. Teria sinal de realização na perda dos 4,03 mirando os 3,6 ou 3,3.</t>
  </si>
  <si>
    <t>MELI34 está em clara tendência de baixa pelas médias de 21 e 200 dias e segue em movimento de baixa. Abaixo dos 66,4 pode buscar suportes 64,54 ou 62,69. Teria sinal de repique altista fechando acima dos 69,36 mirando resistências em 72,4 ou 76,1.</t>
  </si>
  <si>
    <t>BMEB4 apesar de estar em tendência de alta no longo prazo pela média de 200 dias, no curto prazo está em realização. Abaixo dos 66,01 pode seguir em baixa no curto prazo mirando suportes em 59,87 ou 53,74. Teria sinal de retomada altista fechando acima dos 69,7 mirando resistências em 85,85 ou 98,11. O IFR sobrevendido alerta para recuperações se superar 69,7</t>
  </si>
  <si>
    <t>M1TA34 está em tendência de baixa pelas médias de 21 e 200 dias, mas começa a dar sinais de repiques de alta. Acima dos 105,73 teria sinal de repique altista mirando resistências nos 115,92 ou 124,61. Já uma perda dos 101,85 traria de volta o sinal de baixa projetando de 97,5 a 93,15.</t>
  </si>
  <si>
    <t>LEVE3 apesar de estar em tendência de alta no longo prazo pela média de 200 dias, no curto prazo está em realização. Abaixo dos 32,59 pode seguir em baixa no curto prazo mirando suportes em 31,7 ou 30,91. Teria sinal de retomada altista fechando acima dos 33,19 mirando resistências em 34,23 ou 35,79.</t>
  </si>
  <si>
    <t>MUTC34 está em tendência de alta pelas médias de 21 e 200 dias, mas começa a dar sinal de possível realização. Abaixo dos 871,97 poderia realizar na direção dos suportes 679,57 ou 568,82. Caso supere os 970 retomaria sinal de alta com projeções nos 1037,96 ou 1259,44.</t>
  </si>
  <si>
    <t>MSFT34 está em tendência de baixa pelas médias de 21 e 200 dias, mas começa a dar sinais de repiques de alta. Acima dos 81,3 teria sinal de repique altista mirando resistências nos 97,94 ou 109,8. Já uma perda dos 78,74 traria de volta o sinal de baixa projetando de 72,8 a 66,87.</t>
  </si>
  <si>
    <t>MILS3 está em tendência de alta pelas médias de 21 e 200 dias e vai mantendo sinal de força altista. Acima dos 15,41 pode buscar projeções nos 15,66 ou 16,08. Teria sinal de realização na perda dos 15,26 mirando os 14,99 ou 14,86. O IFR sobrecomprado alerta realizações se perder 15,26.</t>
  </si>
  <si>
    <t>BEEF3 está em tendência de baixa pelas médias de 21 e 200 dias, mas começa a dar sinais de repiques de alta. Acima dos 3,59 teria sinal de repique altista mirando resistências nos 4,16 ou 4,62. Já uma perda dos 3,41 traria de volta o sinal de baixa projetando de 3,17 a 2,94.</t>
  </si>
  <si>
    <t>Mitre Realty</t>
  </si>
  <si>
    <t>MTRE3</t>
  </si>
  <si>
    <t>MTRE3 está em tendência de baixa pelas médias de 21 e 200 dias, mas começa a dar sinais de repiques de alta. Acima dos 3,32 teria sinal de repique altista mirando resistências nos 3,65 ou 3,89. Já uma perda dos 3,26 traria de volta o sinal de baixa projetando de 3,13 a 3,01.</t>
  </si>
  <si>
    <t>MOTV3 apesar de estar em tendência de baixa no longo prazo pela média de 200 dias, no curto prazo está com sinal de recuperação favorecendo repiques de alta. Acima dos 14,28 pode seguir repique altista na direção resistências nos 14,81 ou 15,59. Caso perca os 13,54 teria sinal de baixa projetando de 13,14 a 12,75.</t>
  </si>
  <si>
    <t>MDNE3 está em tendência de alta pelas médias de 21 e 200 dias e vai mantendo sinal de força altista. Acima dos 27,58 pode buscar projeções nos 28,63 ou 30,58. Teria sinal de realização na perda dos 26,71 mirando os 25,46 ou 24,48.</t>
  </si>
  <si>
    <t>MOVI3 apesar de estar em tendência de baixa no longo prazo pela média de 200 dias, no curto prazo está com sinal de recuperação favorecendo repiques de alta. Acima dos 9,65 pode seguir repique altista na direção resistências nos 10,36 ou 11,36. Caso perca os 8,73 teria sinal de baixa projetando de 8,22 a 7,72.</t>
  </si>
  <si>
    <t>MRVE3 está em clara tendência de baixa pelas médias de 21 e 200 dias e segue em movimento de baixa. Abaixo dos 4,83 pode buscar suportes 4,36 ou 3,89. Teria sinal de repique altista fechando acima dos 5,04 mirando resistências em 6,34 ou 7,27. O IFR sobrevendido alerta para recuperações se superar 5,04</t>
  </si>
  <si>
    <t>MLAS3 está em tendência de alta pelas médias de 21 e 200 dias e vai mantendo sinal de força altista. Acima dos 1,74 pode buscar projeções nos 1,86 ou 2,09. Teria sinal de realização na perda dos 1,6 mirando os 1,48 ou 1,36. O padrão de volume favorece a alta.</t>
  </si>
  <si>
    <t>MULT3 está em tendência de baixa pelas médias de 21 e 200 dias, mas começa a dar sinais de repiques de alta. Acima dos 28,84 teria sinal de repique altista mirando resistências nos 30,48 ou 32,31. Já uma perda dos 27,51 traria de volta o sinal de baixa projetando de 26,59 a 25,67.</t>
  </si>
  <si>
    <t>NATU3 está em tendência de baixa pelas médias de 21 e 200 dias, mas começa a dar sinais de repiques de alta. Acima dos 7,81 teria sinal de repique altista mirando resistências nos 10,6 ou 12,6. Já uma perda dos 7,36 traria de volta o sinal de baixa projetando de 6,35 a 5,35. O IFR sobrevendido alerta para recuperações se superar 7,81</t>
  </si>
  <si>
    <t>NGRD3 está em tendência de alta pelas médias de 21 e 200 dias, mas começa a dar sinal de possível realização. Abaixo dos 33,6 poderia realizar na direção dos suportes 31,33 ou 30,42. Caso supere os 34,27 retomaria sinal de alta com projeções nos 36,08 ou 39,02. O IFR sobrecomprado alerta realizações se perder 33,6.</t>
  </si>
  <si>
    <t>Netflix, Inc</t>
  </si>
  <si>
    <t>NFLX34</t>
  </si>
  <si>
    <t>NFLX34 está em tendência de baixa pelas médias de 21 e 200 dias, mas começa a dar sinais de repiques de alta. Acima dos 7,66 teria sinal de repique altista mirando resistências nos 8,96 ou 9,93. Já uma perda dos 7,38 traria de volta o sinal de baixa projetando de 6,89 a 6,4. O IFR sobrevendido alerta para recuperações se superar 7,66</t>
  </si>
  <si>
    <t>ROXO34 está em tendência de baixa pela média de 200 dias, a parece ter completado movimento de repique de alta de curto prazo e pode estar retomando o movimento baixista. Abaixo dos 10,8 pode seguir em queda na direção dos suportes 9,47 ou 8,87. Teria sinal de repique altista fechando acima dos 11,39 mirando resistências em 12,57 ou 14,49.</t>
  </si>
  <si>
    <t>NVDC34 apesar de estar em tendência de alta no longo prazo pela média de 200 dias, no curto prazo está em realização. Abaixo dos 21,36 pode seguir em baixa no curto prazo mirando suportes em 20,46 ou 19,56. Teria sinal de retomada altista fechando acima dos 21,95 mirando resistências em 24,26 ou 26,05.</t>
  </si>
  <si>
    <t>OPCT3 está em tendência de alta no longo prazo, teve uma correção no curto prazo, mas pode estar retomando sinal de altas. Acima dos 10,3 pode buscar 10,87 ou 11,55. Abaixo dos 9,76 retomaria sinal de realização mirando suportes em 9,41 ou 9,07.</t>
  </si>
  <si>
    <t>ONCO3 está em tendência de baixa pela média de 200 dias, a parece ter completado movimento de repique de alta de curto prazo e pode estar retomando o movimento baixista. Abaixo dos 1,31 pode seguir em queda na direção dos suportes 1,05 ou 0,8. Teria sinal de repique altista fechando acima dos 1,4 mirando resistências em 1,84 ou 2,32.</t>
  </si>
  <si>
    <t>Oracle Corp</t>
  </si>
  <si>
    <t>ORCL34</t>
  </si>
  <si>
    <t>ORCL34 está em clara tendência de baixa pelas médias de 21 e 200 dias e segue em movimento de baixa. Abaixo dos 142,63 pode buscar suportes 122,1 ou 101,57. Teria sinal de repique altista fechando acima dos 150,31 mirando resistências em 209,06 ou 250,11. O IFR sobrevendido alerta para recuperações se superar 150,31</t>
  </si>
  <si>
    <t>ORVR3 apesar de estar em tendência de alta no longo prazo pela média de 200 dias, no curto prazo está em realização. Abaixo dos 74,42 pode seguir em baixa no curto prazo mirando suportes em 72,11 ou 69,8. Teria sinal de retomada altista fechando acima dos 76,09 mirando resistências em 81,88 ou 86,49.</t>
  </si>
  <si>
    <t>PCAR3 apesar de estar em tendência de baixa no longo prazo pela média de 200 dias, no curto prazo está com sinal de recuperação favorecendo repiques de alta. Acima dos 2,16 pode seguir repique altista na direção resistências nos 2,62 ou 3,38. Caso perca os 1,99 teria sinal de baixa projetando de 1,4 a 1,16.</t>
  </si>
  <si>
    <t>PGMN3 está em tendência de baixa pelas médias de 21 e 200 dias, mas começa a dar sinais de repiques de alta. Acima dos 3,72 teria sinal de repique altista mirando resistências nos 4,61 ou 5,22. Já uma perda dos 3,61 traria de volta o sinal de baixa projetando de 3,3 a 2,99. O IFR sobrevendido alerta para recuperações se superar 3,72</t>
  </si>
  <si>
    <t>Palantir Technologies Inc</t>
  </si>
  <si>
    <t>P2LT34</t>
  </si>
  <si>
    <t>P2LT34 está em tendência de baixa pelas médias de 21 e 200 dias, mas começa a dar sinais de repiques de alta. Acima dos 208,19 teria sinal de repique altista mirando resistências nos 273,65 ou 318,62. Já uma perda dos 200,88 traria de volta o sinal de baixa projetando de 178,39 a 155,9.</t>
  </si>
  <si>
    <t>PETR3 está em tendência de alta no longo prazo, teve uma correção no curto prazo, mas pode estar retomando sinal de altas. Acima dos 44,31 pode buscar 48,64 ou 52,86. Abaixo dos 43,27 retomaria sinal de realização mirando suportes em 41,81 ou 39,69.</t>
  </si>
  <si>
    <t>PETR4 está em tendência de alta no longo prazo, teve uma correção no curto prazo, mas pode estar retomando sinal de altas. Acima dos 39,57 pode buscar 43,07 ou 46,56. Abaixo dos 38,84 retomaria sinal de realização mirando suportes em 37,41 ou 35,66.</t>
  </si>
  <si>
    <t>RECV3 está em clara tendência de baixa pelas médias de 21 e 200 dias e segue em movimento de baixa. Abaixo dos 9,79 pode buscar suportes 8,98 ou 8,17. Teria sinal de repique altista fechando acima dos 10,16 mirando resistências em 12,41 ou 14,02.</t>
  </si>
  <si>
    <t>PRIO3 apesar de estar em tendência de alta no longo prazo pela média de 200 dias, no curto prazo está em realização. Abaixo dos 55,36 pode seguir em baixa no curto prazo mirando suportes em 52,16 ou 48,96. Teria sinal de retomada altista fechando acima dos 56,5 mirando resistências em 65,7 ou 72,09. O IFR sobrevendido alerta para recuperações se superar 56,5</t>
  </si>
  <si>
    <t>AUAU3 está em tendência de baixa pelas médias de 21 e 200 dias, mas começa a dar sinais de repiques de alta. Acima dos 3,22 teria sinal de repique altista mirando resistências nos 3,46 ou 3,71. Já uma perda dos 3,05 traria de volta o sinal de baixa projetando de 2,92 a 2,79.</t>
  </si>
  <si>
    <t>PINE4 está em tendência de alta no longo prazo, teve uma correção no curto prazo, mas pode estar retomando sinal de altas. Acima dos 13,16 pode buscar 15,83 ou 18,12. Abaixo dos 12,11 retomaria sinal de realização mirando suportes em 10,96 ou 9,81.</t>
  </si>
  <si>
    <t>PLPL3 está em clara tendência de baixa pelas médias de 21 e 200 dias e segue em movimento de baixa. Abaixo dos 7,79 pode buscar suportes 7,17 ou 6,55. Teria sinal de repique altista fechando acima dos 8,37 mirando resistências em 9,79 ou 11,02.</t>
  </si>
  <si>
    <t>PSSA3 está em tendência de alta pelas médias de 21 e 200 dias, mas começa a dar sinal de possível realização. Abaixo dos 52,03 poderia realizar na direção dos suportes 47,11 ou 45,28. Caso supere os 53 retomaria sinal de alta com projeções nos 56,64 ou 62,53. O IFR sobrecomprado alerta realizações se perder 52,03.</t>
  </si>
  <si>
    <t>POSI3 está em tendência de baixa pela média de 200 dias, a parece ter completado movimento de repique de alta de curto prazo e pode estar retomando o movimento baixista. Abaixo dos 3,83 pode seguir em queda na direção dos suportes 3,3 ou 3. Teria sinal de repique altista fechando acima dos 3,95 mirando resistências em 4,24 ou 4,82.</t>
  </si>
  <si>
    <t>PRNR3 está em tendência de baixa pelas médias de 21 e 200 dias, mas começa a dar sinais de repiques de alta. Acima dos 17,69 teria sinal de repique altista mirando resistências nos 19,59 ou 21,09. Já uma perda dos 17,15 traria de volta o sinal de baixa projetando de 16,39 a 15,64.</t>
  </si>
  <si>
    <t>Qualcomm Inc</t>
  </si>
  <si>
    <t>QCOM34</t>
  </si>
  <si>
    <t>QCOM34 apesar de estar em tendência de alta no longo prazo pela média de 200 dias, no curto prazo está em realização. Abaixo dos 82,16 pode seguir em baixa no curto prazo mirando suportes em 73,64 ou 65,13. Teria sinal de retomada altista fechando acima dos 91 mirando resistências em 109,71 ou 126,73.</t>
  </si>
  <si>
    <t>QUAL3 apesar de estar em tendência de baixa no longo prazo pela média de 200 dias, no curto prazo está com sinal de recuperação favorecendo repiques de alta. Acima dos 1,92 pode seguir repique altista na direção resistências nos 2,18 ou 2,61. Caso perca os 1,85 teria sinal de baixa projetando de 1,49 a 1,35. O padrão de volume favorece a alta. O IFR sobrecomprado alerta realizações se perder 1,85.</t>
  </si>
  <si>
    <t>LJQQ3 apesar de estar em tendência de baixa no longo prazo pela média de 200 dias, no curto prazo está com sinal de recuperação favorecendo repiques de alta. Acima dos 1,38 pode seguir repique altista na direção resistências nos 1,5 ou 1,67. Caso perca os 1,34 teria sinal de baixa projetando de 1,22 a 1,13.</t>
  </si>
  <si>
    <t>RADL3 está em tendência de baixa pelas médias de 21 e 200 dias, mas começa a dar sinais de repiques de alta. Acima dos 17,04 teria sinal de repique altista mirando resistências nos 19,43 ou 21,41. Já uma perda dos 16,21 traria de volta o sinal de baixa projetando de 15,21 a 14,22.</t>
  </si>
  <si>
    <t>RAIZ4 está em tendência de baixa pela média de 200 dias, a parece ter completado movimento de repique de alta de curto prazo e pode estar retomando o movimento baixista. Abaixo dos 0,42 pode seguir em queda na direção dos suportes 0,33 ou 0,26. Teria sinal de repique altista fechando acima dos 0,43 mirando resistências em 0,55 ou 0,68.</t>
  </si>
  <si>
    <t>RAPT4 está em clara tendência de baixa pelas médias de 21 e 200 dias e segue em movimento de baixa. Abaixo dos 4,41 pode buscar suportes 4,14 ou 3,87. Teria sinal de repique altista fechando acima dos 4,55 mirando resistências em 5,27 ou 5,8. O IFR sobrevendido alerta para recuperações se superar 4,55</t>
  </si>
  <si>
    <t>Recrusul</t>
  </si>
  <si>
    <t>RCSL4</t>
  </si>
  <si>
    <t>RCSL4 está em tendência de baixa pela média de 200 dias, a parece ter completado movimento de repique de alta de curto prazo e pode estar retomando o movimento baixista. Abaixo dos 0,55 pode seguir em queda na direção dos suportes 0,45 ou 0,4. Teria sinal de repique altista fechando acima dos 0,59 mirando resistências em 0,67 ou 0,81.</t>
  </si>
  <si>
    <t>RDOR3 apesar de estar em tendência de baixa no longo prazo pela média de 200 dias, no curto prazo está com sinal de recuperação favorecendo repiques de alta. Acima dos 34,47 pode seguir repique altista na direção resistências nos 35,65 ou 37,69. Caso perca os 32,34 teria sinal de baixa projetando de 31,31 a 30,29.</t>
  </si>
  <si>
    <t>RIAA3 está em tendência de alta pelas médias de 21 e 200 dias e vai mantendo sinal de força altista. Acima dos 8,85 pode buscar projeções nos 9,48 ou 10,29. Teria sinal de realização na perda dos 8,52 mirando os 8,16 ou 7,75.</t>
  </si>
  <si>
    <t>Rigetti Computing, Inc</t>
  </si>
  <si>
    <t>RGTI34</t>
  </si>
  <si>
    <t>RGTI34 está em tendência de baixa pelas médias de 21 e 200 dias, mas começa a dar sinais de repiques de alta. Acima dos 115,94 teria sinal de repique altista mirando resistências nos 141 ou 168,26. Já uma perda dos 96,88 traria de volta o sinal de baixa projetando de 83,24 a 69,61.</t>
  </si>
  <si>
    <t>Rio Tinto Plc</t>
  </si>
  <si>
    <t>RIOT34</t>
  </si>
  <si>
    <t>RIOT34 apesar de estar em tendência de alta no longo prazo pela média de 200 dias, no curto prazo está em realização. Abaixo dos 494 pode seguir em baixa no curto prazo mirando suportes em 472,75 ou 451,51. Teria sinal de retomada altista fechando acima dos 499,86 mirando resistências em 562,75 ou 605,23. O IFR sobrevendido alerta para recuperações se superar 499,86</t>
  </si>
  <si>
    <t>Romi</t>
  </si>
  <si>
    <t>ROMI3</t>
  </si>
  <si>
    <t>ROMI3 está em clara tendência de baixa pelas médias de 21 e 200 dias e segue em movimento de baixa. Abaixo dos 5,95 pode buscar suportes 5,76 ou 5,57. Teria sinal de repique altista fechando acima dos 6,13 mirando resistências em 6,55 ou 6,92. O IFR sobrevendido alerta para recuperações se superar 6,13</t>
  </si>
  <si>
    <t>RAIL3 está em tendência de baixa pelas médias de 21 e 200 dias, mas começa a dar sinais de repiques de alta. Acima dos 13 teria sinal de repique altista mirando resistências nos 14,45 ou 15,86. Já uma perda dos 12,16 traria de volta o sinal de baixa projetando de 11,45 a 10,74.</t>
  </si>
  <si>
    <t>SBSP3 está em tendência de alta pelas médias de 21 e 200 dias e vai mantendo sinal de força altista. Acima dos 28,42 pode buscar projeções nos 29,18 ou 30,7. Teria sinal de realização na perda dos 27,55 mirando os 26,71 ou 25,94.</t>
  </si>
  <si>
    <t>SAPR4 apesar de estar em tendência de baixa no longo prazo pela média de 200 dias, no curto prazo está com sinal de recuperação favorecendo repiques de alta. Acima dos 7,47 pode seguir repique altista na direção resistências nos 7,63 ou 7,98. Caso perca os 7,26 teria sinal de baixa projetando de 7,06 a 6,88.</t>
  </si>
  <si>
    <t>SAPR11 apesar de estar em tendência de baixa no longo prazo pela média de 200 dias, no curto prazo está com sinal de recuperação favorecendo repiques de alta. Acima dos 39,2 pode seguir repique altista na direção resistências nos 41,11 ou 44,21. Caso perca os 37,7 teria sinal de baixa projetando de 36,1 a 35,14.</t>
  </si>
  <si>
    <t>SANB4 está em clara tendência de baixa pelas médias de 21 e 200 dias e segue em movimento de baixa. Abaixo dos 13,8 pode buscar suportes 13,61 ou 13,43. Teria sinal de repique altista fechando acima dos 14,03 mirando resistências em 14,39 ou 14,75.</t>
  </si>
  <si>
    <t>SANB11 está em clara tendência de baixa pelas médias de 21 e 200 dias e segue em movimento de baixa. Abaixo dos 26,56 pode buscar suportes 26,17 ou 25,79. Teria sinal de repique altista fechando acima dos 27,01 mirando resistências em 27,79 ou 28,55.</t>
  </si>
  <si>
    <t>SMTO3 está em tendência de baixa pelas médias de 21 e 200 dias, mas começa a dar sinais de repiques de alta. Acima dos 14,88 teria sinal de repique altista mirando resistências nos 17,84 ou 19,95. Já uma perda dos 14,41 traria de volta o sinal de baixa projetando de 13,35 a 12,29. O IFR sobrevendido alerta para recuperações se superar 14,88</t>
  </si>
  <si>
    <t>SHUL4 está em tendência de baixa pelas médias de 21 e 200 dias, mas começa a dar sinais de repiques de alta. Acima dos 4,83 teria sinal de repique altista mirando resistências nos 5,04 ou 5,23. Já uma perda dos 4,72 traria de volta o sinal de baixa projetando de 4,62 a 4,52.</t>
  </si>
  <si>
    <t>Seagate Technology Holdings Plc</t>
  </si>
  <si>
    <t>S1TX34</t>
  </si>
  <si>
    <t>S1TX34 está em tendência de alta pelas médias de 21 e 200 dias, mas começa a dar sinal de possível realização. Abaixo dos 4910,73 poderia realizar na direção dos suportes 4119,73 ou 3568,08. Caso supere os 5904,98 retomaria sinal de alta com projeções nos 7008,26 ou 8793,51.</t>
  </si>
  <si>
    <t>SEER3 apesar de estar em tendência de alta no longo prazo pela média de 200 dias, no curto prazo está em realização. Abaixo dos 10,99 pode seguir em baixa no curto prazo mirando suportes em 10,52 ou 10,05. Teria sinal de retomada altista fechando acima dos 11,27 mirando resistências em 12,01 ou 12,93.</t>
  </si>
  <si>
    <t>CSNA3 está em clara tendência de baixa pelas médias de 21 e 200 dias e segue em movimento de baixa. Abaixo dos 5,14 pode buscar suportes 4,47 ou 3,8. Teria sinal de repique altista fechando acima dos 5,42 mirando resistências em 7,3 ou 8,63. O IFR sobrevendido alerta para recuperações se superar 5,42</t>
  </si>
  <si>
    <t>Sigma Lithium Corp</t>
  </si>
  <si>
    <t>S2GM34</t>
  </si>
  <si>
    <t>S2GM34 apesar de estar em tendência de alta no longo prazo pela média de 200 dias, no curto prazo está em realização. Abaixo dos 21,63 pode seguir em baixa no curto prazo mirando suportes em 19,19 ou 16,76. Teria sinal de retomada altista fechando acima dos 22,4 mirando resistências em 29,5 ou 34,36.</t>
  </si>
  <si>
    <t>SIMH3 está em tendência de baixa pelas médias de 21 e 200 dias, mas começa a dar sinais de repiques de alta. Acima dos 7,77 teria sinal de repique altista mirando resistências nos 9,29 ou 10,51. Já uma perda dos 7,3 traria de volta o sinal de baixa projetando de 6,68 a 6,07.</t>
  </si>
  <si>
    <t>SLC Agricola</t>
  </si>
  <si>
    <t>SLCE3 está em tendência de baixa pelas médias de 21 e 200 dias, mas começa a dar sinais de repiques de alta. Acima dos 13,61 teria sinal de repique altista mirando resistências nos 16,25 ou 18,06. Já uma perda dos 13,31 traria de volta o sinal de baixa projetando de 12,4 a 11,49. O IFR sobrevendido alerta para recuperações se superar 13,61</t>
  </si>
  <si>
    <t>SMFT3 está em tendência de baixa pela média de 200 dias, a parece ter completado movimento de repique de alta de curto prazo e pode estar retomando o movimento baixista. Abaixo dos 18,67 pode seguir em queda na direção dos suportes 17,86 ou 17,31. Teria sinal de repique altista fechando acima dos 18,93 mirando resistências em 19,62 ou 20,7.</t>
  </si>
  <si>
    <t>Stoneco Ltd.</t>
  </si>
  <si>
    <t>STOC34</t>
  </si>
  <si>
    <t>STOC34 apesar de estar em tendência de baixa no longo prazo pela média de 200 dias, no curto prazo está com sinal de recuperação favorecendo repiques de alta. Acima dos 56,09 pode seguir repique altista na direção resistências nos 59,81 ou 64,25. Caso perca os 52,62 teria sinal de baixa projetando de 50,39 a 48,17.</t>
  </si>
  <si>
    <t>M2ST34 está em clara tendência de baixa pelas médias de 21 e 200 dias e segue em movimento de baixa. Abaixo dos 7,69 pode buscar suportes 6,37 ou 5,05. Teria sinal de repique altista fechando acima dos 7,97 mirando resistências em 11,96 ou 14,59. O IFR sobrevendido alerta para recuperações se superar 7,97</t>
  </si>
  <si>
    <t>SUZB3 está em tendência de baixa pela média de 200 dias, a parece ter completado movimento de repique de alta de curto prazo e pode estar retomando o movimento baixista. Abaixo dos 41,31 pode seguir em queda na direção dos suportes 40,17 ou 38,87. Teria sinal de repique altista fechando acima dos 41,95 mirando resistências em 44,37 ou 46,96.</t>
  </si>
  <si>
    <t>SYNE3 está em tendência de baixa pela média de 200 dias, a parece ter completado movimento de repique de alta de curto prazo e pode estar retomando o movimento baixista. Abaixo dos 4,1 pode seguir em queda na direção dos suportes 3,45 ou 3,2. Teria sinal de repique altista fechando acima dos 4,24 mirando resistências em 4,72 ou 5,51.</t>
  </si>
  <si>
    <t>TAEE3 está em tendência de alta pelas médias de 21 e 200 dias e vai mantendo sinal de força altista. Acima dos 13,48 pode buscar projeções nos 13,94 ou 14,69. Teria sinal de realização na perda dos 13,04 mirando os 12,73 ou 12,49.</t>
  </si>
  <si>
    <t>TAEE4 está em tendência de alta pelas médias de 21 e 200 dias, mas começa a dar sinal de possível realização. Abaixo dos 12,91 poderia realizar na direção dos suportes 12,69 ou 12,48. Caso supere os 13,6 retomaria sinal de alta com projeções nos 14,02 ou 14,71.</t>
  </si>
  <si>
    <t>TAEE11 está em tendência de alta pelas médias de 21 e 200 dias, mas começa a dar sinal de possível realização. Abaixo dos 39,35 poderia realizar na direção dos suportes 38,48 ou 37,84. Caso supere os 40,52 retomaria sinal de alta com projeções nos 41,78 ou 43,82.</t>
  </si>
  <si>
    <t>TSMC34 está em tendência de alta pelas médias de 21 e 200 dias, mas começa a dar sinal de possível realização. Abaixo dos 282,81 poderia realizar na direção dos suportes 256,91 ou 241,16. Caso supere os 289,58 retomaria sinal de alta com projeções nos 307,86 ou 339,34.</t>
  </si>
  <si>
    <t>TASA4 está em tendência de alta pelas médias de 21 e 200 dias e vai mantendo sinal de força altista. Acima dos 5,15 pode buscar projeções nos 5,82 ou 6,91. Teria sinal de realização na perda dos 4,9 mirando os 4,06 ou 3,72. O IFR sobrecomprado alerta realizações se perder 4,9.</t>
  </si>
  <si>
    <t>TGMA3 está em tendência de baixa pelas médias de 21 e 200 dias, mas começa a dar sinais de repiques de alta. Acima dos 30,5 teria sinal de repique altista mirando resistências nos 32,38 ou 34,19. Já uma perda dos 29,44 traria de volta o sinal de baixa projetando de 28,53 a 27,62.</t>
  </si>
  <si>
    <t>VIVT3 apesar de estar em tendência de baixa no longo prazo pela média de 200 dias, no curto prazo está com sinal de recuperação favorecendo repiques de alta. Acima dos 34,46 pode seguir repique altista na direção resistências nos 35,85 ou 38,11. Caso perca os 33,32 teria sinal de baixa projetando de 32,2 a 31,5. O padrão de volume favorece a alta.</t>
  </si>
  <si>
    <t>TEND3 está em tendência de alta pelas médias de 21 e 200 dias e vai mantendo sinal de força altista. Acima dos 36,05 pode buscar projeções nos 39,9 ou 46,13. Teria sinal de realização na perda dos 33,52 mirando os 29,82 ou 27,89.</t>
  </si>
  <si>
    <t>TSLA34 está em clara tendência de baixa pelas médias de 21 e 200 dias e segue em movimento de baixa. Abaixo dos 61,36 pode buscar suportes 58,56 ou 55,77. Teria sinal de repique altista fechando acima dos 63,94 mirando resistências em 70,4 ou 75,98.</t>
  </si>
  <si>
    <t>GSGI34 está em tendência de alta pelas médias de 21 e 200 dias, mas começa a dar sinal de possível realização. Abaixo dos 185,01 poderia realizar na direção dos suportes 163,55 ou 154,45. Caso supere os 192,99 retomaria sinal de alta com projeções nos 211,18 ou 240,62.</t>
  </si>
  <si>
    <t>TIMS3 apesar de estar em tendência de baixa no longo prazo pela média de 200 dias, no curto prazo está com sinal de recuperação favorecendo repiques de alta. Acima dos 22,73 pode seguir repique altista na direção resistências nos 23,85 ou 25,67. Caso perca os 21,7 teria sinal de baixa projetando de 20,91 a 20,34. O padrão de volume favorece a alta.</t>
  </si>
  <si>
    <t>TOTS3 está em tendência de baixa pelas médias de 21 e 200 dias, mas começa a dar sinais de repiques de alta. Acima dos 27,88 teria sinal de repique altista mirando resistências nos 34,88 ou 39,87. Já uma perda dos 26,8 traria de volta o sinal de baixa projetando de 24,3 a 21,8.</t>
  </si>
  <si>
    <t>TFCO4 apesar de estar em tendência de baixa no longo prazo pela média de 200 dias, no curto prazo está com sinal de recuperação favorecendo repiques de alta. Acima dos 15,1 pode seguir repique altista na direção resistências nos 16,17 ou 17,44. Caso perca os 14,1 teria sinal de baixa projetando de 13,46 a 12,82.</t>
  </si>
  <si>
    <t>TUPY3 está em tendência de alta pelas médias de 21 e 200 dias, mas começa a dar sinal de possível realização. Abaixo dos 14,16 poderia realizar na direção dos suportes 12,32 ou 11,49. Caso supere os 14,99 retomaria sinal de alta com projeções nos 16,64 ou 19,31.</t>
  </si>
  <si>
    <t>Uber Technologies, Inc</t>
  </si>
  <si>
    <t>U1BE34</t>
  </si>
  <si>
    <t>U1BE34 está em tendência de baixa pela média de 200 dias, a parece ter completado movimento de repique de alta de curto prazo e pode estar retomando o movimento baixista. Abaixo dos 90,34 pode seguir em queda na direção dos suportes 85,8 ou 82,96. Teria sinal de repique altista fechando acima dos 94,99 mirando resistências em 100,66 ou 109,85.</t>
  </si>
  <si>
    <t>UGPA3 está em tendência de alta pelas médias de 21 e 200 dias e vai mantendo sinal de força altista. Acima dos 25,65 pode buscar projeções nos 28,44 ou 31,48. Teria sinal de realização na perda dos 24,92 mirando os 23,51 ou 21,98.</t>
  </si>
  <si>
    <t>FIQE3 está em tendência de alta no longo prazo, teve uma correção no curto prazo, mas pode estar retomando sinal de altas. Acima dos 5,96 pode buscar 6,72 ou 7,38. Abaixo dos 5,65 retomaria sinal de realização mirando suportes em 5,31 ou 4,98.</t>
  </si>
  <si>
    <t>UNIP6 está em clara tendência de baixa pelas médias de 21 e 200 dias e segue em movimento de baixa. Abaixo dos 58,19 pode buscar suportes 56,55 ou 54,91. Teria sinal de repique altista fechando acima dos 60,18 mirando resistências em 63,49 ou 66,76.</t>
  </si>
  <si>
    <t>USIM3 apesar de estar em tendência de alta no longo prazo pela média de 200 dias, no curto prazo está em realização. Abaixo dos 7,86 pode seguir em baixa no curto prazo mirando suportes em 6,9 ou 5,95. Teria sinal de retomada altista fechando acima dos 8,22 mirando resistências em 10,95 ou 12,85. O IFR sobrevendido alerta para recuperações se superar 8,22</t>
  </si>
  <si>
    <t>USIM5 apesar de estar em tendência de alta no longo prazo pela média de 200 dias, no curto prazo está em realização. Abaixo dos 8,65 pode seguir em baixa no curto prazo mirando suportes em 7,55 ou 6,46. Teria sinal de retomada altista fechando acima dos 9,06 mirando resistências em 12,18 ou 14,36. O IFR sobrevendido alerta para recuperações se superar 9,06</t>
  </si>
  <si>
    <t>VALE3 apesar de estar em tendência de alta no longo prazo pela média de 200 dias, no curto prazo está em realização. Abaixo dos 78,82 pode seguir em baixa no curto prazo mirando suportes em 76,83 ou 74,28. Teria sinal de retomada altista fechando acima dos 79,98 mirando resistências em 85,08 ou 90,17.</t>
  </si>
  <si>
    <t>VLID3 está em tendência de baixa pelas médias de 21 e 200 dias, mas começa a dar sinais de repiques de alta. Acima dos 17,45 teria sinal de repique altista mirando resistências nos 18,16 ou 18,98. Já uma perda dos 16,83 traria de volta o sinal de baixa projetando de 16,41 a 16.</t>
  </si>
  <si>
    <t>VAMO3 está em tendência de baixa pelas médias de 21 e 200 dias, mas começa a dar sinais de repiques de alta. Acima dos 2,81 teria sinal de repique altista mirando resistências nos 3,36 ou 3,78. Já uma perda dos 2,68 traria de volta o sinal de baixa projetando de 2,46 a 2,25.</t>
  </si>
  <si>
    <t>VBBR3 está em tendência de alta pelas médias de 21 e 200 dias e vai mantendo sinal de força altista. Acima dos 29,56 pode buscar projeções nos 31,76 ou 34,61. Teria sinal de realização na perda dos 28,62 mirando os 27,14 ou 25,71.</t>
  </si>
  <si>
    <t>Visa Inc</t>
  </si>
  <si>
    <t>VISA34</t>
  </si>
  <si>
    <t>VISA34 apesar de estar em tendência de baixa no longo prazo pela média de 200 dias, no curto prazo está com sinal de recuperação favorecendo repiques de alta. Acima dos 85,95 pode seguir repique altista na direção resistências nos 90,91 ou 98,94. Caso perca os 84,77 teria sinal de baixa projetando de 77,92 a 75,43. O padrão de volume favorece a alta.</t>
  </si>
  <si>
    <t>VTRU3 apesar de estar em tendência de baixa no longo prazo pela média de 200 dias, no curto prazo está com sinal de recuperação favorecendo repiques de alta. Acima dos 13,54 pode seguir repique altista na direção resistências nos 14,08 ou 15,36. Caso perca os 13,02 teria sinal de baixa projetando de 12 a 11,35.</t>
  </si>
  <si>
    <t>VIVA3 apesar de estar em tendência de baixa no longo prazo pela média de 200 dias, no curto prazo está com sinal de recuperação favorecendo repiques de alta. Acima dos 21,93 pode seguir repique altista na direção resistências nos 22,84 ou 24,57. Caso perca os 20,04 teria sinal de baixa projetando de 19,17 a 18,3.</t>
  </si>
  <si>
    <t>VVEO3 está em clara tendência de baixa pelas médias de 21 e 200 dias e segue em movimento de baixa. Abaixo dos 1,19 pode buscar suportes 1,07 ou 0,96. Teria sinal de repique altista fechando acima dos 1,24 mirando resistências em 1,56 ou 1,78.</t>
  </si>
  <si>
    <t>VULC3 está em tendência de baixa pelas médias de 21 e 200 dias, mas começa a dar sinais de repiques de alta. Acima dos 14,52 teria sinal de repique altista mirando resistências nos 15,64 ou 16,55. Já uma perda dos 14,16 traria de volta o sinal de baixa projetando de 13,7 a 13,24.</t>
  </si>
  <si>
    <t>Walmart Inc</t>
  </si>
  <si>
    <t>WALM34</t>
  </si>
  <si>
    <t>WALM34 está em tendência de alta pelas médias de 21 e 200 dias e vai mantendo sinal de força altista. Acima dos 39,15 pode buscar projeções nos 41,51 ou 45,33. Teria sinal de realização na perda dos 38,06 mirando os 35,33 ou 34,14. O padrão de volume favorece a alta.</t>
  </si>
  <si>
    <t>WEGE3 está em tendência de alta pelas médias de 21 e 200 dias e vai mantendo sinal de força altista. Acima dos 46,14 pode buscar projeções nos 49,19 ou 54,14. Teria sinal de realização na perda dos 44,43 mirando os 41,19 ou 39,66.</t>
  </si>
  <si>
    <t>Western Digital Corp</t>
  </si>
  <si>
    <t>W1DC34</t>
  </si>
  <si>
    <t>W1DC34 está em tendência de alta pelas médias de 21 e 200 dias, mas começa a dar sinal de possível realização. Abaixo dos 3400 poderia realizar na direção dos suportes 2503,44 ou 2003,92. Caso supere os 3532,87 retomaria sinal de alta com projeções nos 4120 ou 5119,03.</t>
  </si>
  <si>
    <t>WIZC3 apesar de estar em tendência de baixa no longo prazo pela média de 200 dias, no curto prazo está com sinal de recuperação favorecendo repiques de alta. Acima dos 7,8 pode seguir repique altista na direção resistências nos 8,03 ou 8,46. Caso perca os 7,59 teria sinal de baixa projetando de 7,33 a 7,11. O padrão de volume favorece a alta.</t>
  </si>
  <si>
    <t>YDUQ3 está em tendência de baixa pelas médias de 21 e 200 dias, mas começa a dar sinais de repiques de alta. Acima dos 8,69 teria sinal de repique altista mirando resistências nos 9,9 ou 11,16. Já uma perda dos 7,85 traria de volta o sinal de baixa projetando de 7,21 a 6,58.</t>
  </si>
  <si>
    <t>DOLA11 está em tendência de alta pelas médias de 21 e 200 dias e vai mantendo sinal de força altista. Acima dos 10,2 pode buscar projeções nos 10,44 ou 10,83. Teria sinal de realização na perda dos 10,11 mirando os 9,81 ou 9,68.</t>
  </si>
  <si>
    <t>BBOV11 está em tendência de alta no longo prazo, teve uma correção no curto prazo, mas pode estar retomando sinal de altas. Acima dos 90,17 pode buscar 93,77 ou 97,33. Abaixo dos 88 retomaria sinal de realização mirando suportes em 86,21 ou 84,43.</t>
  </si>
  <si>
    <t>Etf BV Coin</t>
  </si>
  <si>
    <t>COIN11</t>
  </si>
  <si>
    <t>COIN11 está em clara tendência de baixa pelas médias de 21 e 200 dias e segue em movimento de baixa. Abaixo dos 38,48 pode buscar suportes 37,43 ou 34,74. Teria sinal de repique altista fechando acima dos 39,18 mirando resistências em 46,12 ou 51,49.</t>
  </si>
  <si>
    <t>SPYI11 está em tendência de alta pelas médias de 21 e 200 dias, mas começa a dar sinal de possível realização. Abaixo dos 106,57 poderia realizar na direção dos suportes 104,49 ou 103,19. Caso supere os 108,68 retomaria sinal de alta com projeções nos 111,26 ou 115,45.</t>
  </si>
  <si>
    <t>Etf BV Xbci</t>
  </si>
  <si>
    <t>XBCI11</t>
  </si>
  <si>
    <t>XBCI11 está em clara tendência de baixa pelas médias de 21 e 200 dias e segue em movimento de baixa. Abaixo dos 82 pode buscar suportes 75,5 ou 64,63. Teria sinal de repique altista fechando acima dos 84,98 mirando resistências em 110,67 ou 132,4.</t>
  </si>
  <si>
    <t>QQQI11 está em tendência de alta pelas médias de 21 e 200 dias, mas começa a dar sinal de possível realização. Abaixo dos 97,22 poderia realizar na direção dos suportes 94,4 ou 92,37. Caso supere os 98,95 retomaria sinal de alta com projeções nos 100,95 ou 104,99.</t>
  </si>
  <si>
    <t>Global X Copper Miners</t>
  </si>
  <si>
    <t>BCPX39</t>
  </si>
  <si>
    <t>BCPX39 apesar de estar em tendência de alta no longo prazo pela média de 200 dias, no curto prazo está em realização. Abaixo dos 40,17 pode seguir em baixa no curto prazo mirando suportes em 38,04 ou 35,91. Teria sinal de retomada altista fechando acima dos 41,97 mirando resistências em 47,06 ou 51,31.</t>
  </si>
  <si>
    <t>Global X Silver Miners</t>
  </si>
  <si>
    <t>BSIL39</t>
  </si>
  <si>
    <t>BSIL39 está em clara tendência de baixa pelas médias de 21 e 200 dias e segue em movimento de baixa. Abaixo dos 40,45 pode buscar suportes 38,1 ou 35,23. Teria sinal de repique altista fechando acima dos 41,53 mirando resistências em 47,36 ou 53,08.</t>
  </si>
  <si>
    <t>BITH11 está em clara tendência de baixa pelas médias de 21 e 200 dias e segue em movimento de baixa. Abaixo dos 72,05 pode buscar suportes 69,05 ou 63,07. Teria sinal de repique altista fechando acima dos 74,98 mirando resistências em 88,4 ou 100,35.</t>
  </si>
  <si>
    <t>ETHE11 está em clara tendência de baixa pelas médias de 21 e 200 dias e segue em movimento de baixa. Abaixo dos 24,65 pode buscar suportes 23,05 ou 20,58. Teria sinal de repique altista fechando acima dos 25,03 mirando resistências em 31,04 ou 35,97.</t>
  </si>
  <si>
    <t>HASH11 está em clara tendência de baixa pelas médias de 21 e 200 dias e segue em movimento de baixa. Abaixo dos 41,2 pode buscar suportes 39,01 ou 35,49. Teria sinal de repique altista fechando acima dos 41,92 mirando resistências em 50,39 ou 57,42.</t>
  </si>
  <si>
    <t>Investo Chip</t>
  </si>
  <si>
    <t>CHIP11</t>
  </si>
  <si>
    <t>CHIP11 está em tendência de alta pelas médias de 21 e 200 dias, mas começa a dar sinal de possível realização. Abaixo dos 39,55 poderia realizar na direção dos suportes 35,55 ou 33,04. Caso supere os 40,62 retomaria sinal de alta com projeções nos 43,67 ou 48,68.</t>
  </si>
  <si>
    <t>Investo Hodl</t>
  </si>
  <si>
    <t>HODL11</t>
  </si>
  <si>
    <t>HODL11 está em clara tendência de baixa pelas médias de 21 e 200 dias e segue em movimento de baixa. Abaixo dos 54,09 pode buscar suportes 51,71 ou 47,32. Teria sinal de repique altista fechando acima dos 54,97 mirando resistências em 65,89 ou 74,65.</t>
  </si>
  <si>
    <t>WRLD11 está em tendência de alta pelas médias de 21 e 200 dias, mas começa a dar sinal de possível realização. Abaixo dos 144,2 poderia realizar na direção dos suportes 141,3 ou 138,98. Caso supere os 145,95 retomaria sinal de alta com projeções nos 148,78 ou 153,4.</t>
  </si>
  <si>
    <t>UTLL11 apesar de estar em tendência de baixa no longo prazo pela média de 200 dias, no curto prazo está com sinal de recuperação favorecendo repiques de alta. Acima dos 123,33 pode seguir repique altista na direção resistências nos 127 ou 132,94. Caso perca os 120 teria sinal de baixa projetando de 117,39 a 115,55. O padrão de volume favorece a alta.</t>
  </si>
  <si>
    <t>BOVA11 está em tendência de alta no longo prazo, teve uma correção no curto prazo, mas pode estar retomando sinal de altas. Acima dos 168,69 pode buscar 174,65 ou 180,85. Abaixo dos 164,61 retomaria sinal de realização mirando suportes em 161,5 ou 158,4.</t>
  </si>
  <si>
    <t>Ishares Cap5</t>
  </si>
  <si>
    <t>CAPE11</t>
  </si>
  <si>
    <t>CAPE11 está em tendência de baixa pelas médias de 21 e 200 dias, mas começa a dar sinais de repiques de alta. Acima dos 134,96 teria sinal de repique altista mirando resistências nos 139,85 ou 144,14. Já uma perda dos 134,91 traria de volta o sinal de baixa projetando de 132,9 a 130,75.</t>
  </si>
  <si>
    <t>Ishares Eqwe</t>
  </si>
  <si>
    <t>EWBZ11</t>
  </si>
  <si>
    <t>EWBZ11 está em tendência de baixa pelas médias de 21 e 200 dias, mas começa a dar sinais de repiques de alta. Acima dos 123,54 teria sinal de repique altista mirando resistências nos 130,94 ou 137,92. Já uma perda dos 122,73 traria de volta o sinal de baixa projetando de 119,63 a 116,13.</t>
  </si>
  <si>
    <t>iShares MSCI Acwi (All Country World Index)</t>
  </si>
  <si>
    <t>BACW39</t>
  </si>
  <si>
    <t>BACW39 está em tendência de alta pelas médias de 21 e 200 dias, mas começa a dar sinal de possível realização. Abaixo dos 80,01 poderia realizar na direção dos suportes 76,71 ou 74,27. Caso supere os 80,59 retomaria sinal de alta com projeções nos 84,6 ou 89,47.</t>
  </si>
  <si>
    <t>iShares MSCI South Korea Capped ETF</t>
  </si>
  <si>
    <t>BEWY39</t>
  </si>
  <si>
    <t>BEWY39 apesar de estar em tendência de alta no longo prazo pela média de 200 dias, no curto prazo está em realização. Abaixo dos 124,86 pode seguir em baixa no curto prazo mirando suportes em 113,41 ou 103,51. Teria sinal de retomada altista fechando acima dos 130,19 mirando resistências em 145,44 ou 165,23.</t>
  </si>
  <si>
    <t>IVVB11 está em tendência de alta pelas médias de 21 e 200 dias, mas começa a dar sinal de possível realização. Abaixo dos 427,8 poderia realizar na direção dos suportes 420 ou 414,37. Caso supere os 438,19 retomaria sinal de alta com projeções nos 449,43 ou 467,62.</t>
  </si>
  <si>
    <t>iShares Semiconductor ETF</t>
  </si>
  <si>
    <t>BSOX39</t>
  </si>
  <si>
    <t>BSOX39 está em tendência de alta pelas médias de 21 e 200 dias, mas começa a dar sinal de possível realização. Abaixo dos 77,53 poderia realizar na direção dos suportes 67,92 ou 62,42. Caso supere os 85,7 retomaria sinal de alta com projeções nos 96,68 ou 114,46.</t>
  </si>
  <si>
    <t>BSLV39 está em clara tendência de baixa pelas médias de 21 e 200 dias e segue em movimento de baixa. Abaixo dos 96,02 pode buscar suportes 89,57 ou 83,12. Teria sinal de repique altista fechando acima dos 97,46 mirando resistências em 116,89 ou 129,78. O IFR sobrevendido alerta para recuperações se superar 97,46</t>
  </si>
  <si>
    <t>SMAL11 está em tendência de baixa pelas médias de 21 e 200 dias, mas começa a dar sinais de repiques de alta. Acima dos 106,47 teria sinal de repique altista mirando resistências nos 115,13 ou 122,16. Já uma perda dos 103,74 traria de volta o sinal de baixa projetando de 100,22 a 96,7.</t>
  </si>
  <si>
    <t>BOVV11 está em tendência de alta no longo prazo, teve uma correção no curto prazo, mas pode estar retomando sinal de altas. Acima dos 176,96 pode buscar 183,31 ou 189,71. Abaixo dos 172,94 retomaria sinal de realização mirando suportes em 169,73 ou 166,53.</t>
  </si>
  <si>
    <t>DIVO11 está em tendência de alta pelas médias de 21 e 200 dias e vai mantendo sinal de força altista. Acima dos 125,96 pode buscar projeções nos 129,74 ou 135,86. Teria sinal de realização na perda dos 122,5 mirando os 119,84 ou 117,94.</t>
  </si>
  <si>
    <t>It Now Ifnc Fundo de Indice</t>
  </si>
  <si>
    <t>FIND11</t>
  </si>
  <si>
    <t>FIND11 apesar de estar em tendência de baixa no longo prazo pela média de 200 dias, no curto prazo está com sinal de recuperação favorecendo repiques de alta. Acima dos 172,42 pode seguir repique altista na direção resistências nos 178,02 ou 186,12. Caso perca os 169 teria sinal de baixa projetando de 164,91 a 160,85. O padrão de volume favorece a alta.</t>
  </si>
  <si>
    <t>SPXR11 apesar de estar em tendência de alta no longo prazo pela média de 200 dias, no curto prazo está em realização. Abaixo dos 70,81 pode seguir em baixa no curto prazo mirando suportes em 69,1 ou 67,84. Teria sinal de retomada altista fechando acima dos 71,55 mirando resistências em 73,16 ou 75,66.</t>
  </si>
  <si>
    <t>SPXI11 está em tendência de alta pelas médias de 21 e 200 dias, mas começa a dar sinal de possível realização. Abaixo dos 52,12 poderia realizar na direção dos suportes 51,18 ou 50,5. Caso supere os 52,58 retomaria sinal de alta com projeções nos 53,36 ou 54,7.</t>
  </si>
  <si>
    <t>TECK11 apesar de estar em tendência de alta no longo prazo pela média de 200 dias, no curto prazo está em realização. Abaixo dos 112,29 pode seguir em baixa no curto prazo mirando suportes em 109,01 ou 104,91. Teria sinal de retomada altista fechando acima dos 114,16 mirando resistências em 122,25 ou 130,43.</t>
  </si>
  <si>
    <t>HIGH11 está em tendência de baixa pelas médias de 21 e 200 dias, mas começa a dar sinais de repiques de alta. Acima dos 79,96 teria sinal de repique altista mirando resistências nos 92 ou 100,96. Já uma perda dos 77,5 traria de volta o sinal de baixa projetando de 73,01 a 68,53.</t>
  </si>
  <si>
    <t>QBTC11 está em clara tendência de baixa pelas médias de 21 e 200 dias e segue em movimento de baixa. Abaixo dos 19,39 pode buscar suportes 18,65 ou 17,11. Teria sinal de repique altista fechando acima dos 19,73 mirando resistências em 23,63 ou 26,7.</t>
  </si>
  <si>
    <t>Trd Spx Usd Ci</t>
  </si>
  <si>
    <t>SPXU11</t>
  </si>
  <si>
    <t>SPXU11 está em tendência de alta pelas médias de 21 e 200 dias, mas começa a dar sinal de possível realização. Abaixo dos 16,3 poderia realizar na direção dos suportes 15,74 ou 15,38. Caso supere os 16,46 retomaria sinal de alta com projeções nos 16,9 ou 17,61.</t>
  </si>
  <si>
    <t>Trend China</t>
  </si>
  <si>
    <t>XINA11</t>
  </si>
  <si>
    <t>XINA11 está em clara tendência de baixa pelas médias de 21 e 200 dias e segue em movimento de baixa. Abaixo dos 6,9 pode buscar suportes 6,72 ou 6,54. Teria sinal de repique altista fechando acima dos 7 mirando resistências em 7,48 ou 7,83. O IFR sobrevendido alerta para recuperações se superar 7</t>
  </si>
  <si>
    <t>BOVX11 está em tendência de alta no longo prazo, teve uma correção no curto prazo, mas pode estar retomando sinal de altas. Acima dos 17,61 pode buscar 18,22 ou 18,85. Abaixo dos 17,19 retomaria sinal de realização mirando suportes em 16,87 ou 16,55.</t>
  </si>
  <si>
    <t>NASD11 apesar de estar em tendência de alta no longo prazo pela média de 200 dias, no curto prazo está em realização. Abaixo dos 21,14 pode seguir em baixa no curto prazo mirando suportes em 20,39 ou 19,88. Teria sinal de retomada altista fechando acima dos 21,41 mirando resistências em 22,04 ou 23,05.</t>
  </si>
  <si>
    <t>GOLD11 está em clara tendência de baixa pelas médias de 21 e 200 dias e segue em movimento de baixa. Abaixo dos 21,68 pode buscar suportes 20,91 ou 20,15. Teria sinal de repique altista fechando acima dos 22,3 mirando resistências em 24,15 ou 25,67.</t>
  </si>
  <si>
    <t>Trend Prata</t>
  </si>
  <si>
    <t>SLVR11</t>
  </si>
  <si>
    <t>SLVR11 está em clara tendência de baixa pelas médias de 21 e 200 dias e segue em movimento de baixa. Abaixo dos 39,18 pode buscar suportes 36,53 ou 33,88. Teria sinal de repique altista fechando acima dos 39,99 mirando resistências em 47,74 ou 53,03. O IFR sobrevendido alerta para recuperações se superar 39,99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</si>
</sst>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6"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3">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2" zoomScaleNormal="100" workbookViewId="0">
      <selection activeCell="C17" sqref="C17:R289"/>
    </sheetView>
  </sheetViews>
  <sheetFormatPr defaultColWidth="8.85546875" defaultRowHeight="15" customHeight="1" x14ac:dyDescent="0.25"/>
  <cols>
    <col min="2" max="2" width="1.42578125" style="1" customWidth="1"/>
    <col min="3" max="3" width="13.7109375" style="1" customWidth="1"/>
    <col min="4" max="4" width="8.42578125" style="1" bestFit="1" customWidth="1"/>
    <col min="5" max="5" width="6.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 style="18" bestFit="1" customWidth="1"/>
    <col min="16" max="16" width="8.140625" style="18" bestFit="1" customWidth="1"/>
    <col min="17" max="17" width="7.42578125" style="1" customWidth="1"/>
    <col min="18" max="18" width="55.8554687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101</v>
      </c>
      <c r="X3" s="50">
        <f>X7-X10</f>
        <v>126</v>
      </c>
      <c r="Y3" s="51">
        <f>W3/(X3+W3)</f>
        <v>0.44493392070484583</v>
      </c>
      <c r="Z3" s="35" t="s">
        <v>71</v>
      </c>
    </row>
    <row r="4" spans="2:28" ht="15" customHeight="1" x14ac:dyDescent="0.25">
      <c r="B4" s="3"/>
      <c r="C4" s="26"/>
      <c r="D4" s="27"/>
      <c r="E4" s="27"/>
      <c r="F4" s="27"/>
      <c r="G4" s="27"/>
      <c r="H4" s="27"/>
      <c r="I4" s="27"/>
      <c r="J4" s="27"/>
      <c r="K4" s="27"/>
      <c r="L4" s="27"/>
      <c r="M4" s="27"/>
      <c r="N4" s="27"/>
      <c r="O4" s="28"/>
      <c r="P4" s="53"/>
      <c r="Q4" s="27"/>
      <c r="R4" s="29"/>
      <c r="S4" s="20"/>
      <c r="Y4" s="52">
        <f>U10</f>
        <v>0.52380952380952384</v>
      </c>
      <c r="Z4" s="35" t="s">
        <v>453</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123</v>
      </c>
      <c r="X7" s="33">
        <f>COUNTIF($Q$17:$Q$352,"Baixa")</f>
        <v>146</v>
      </c>
      <c r="Y7" s="33"/>
      <c r="Z7" s="33">
        <f>W7+X7</f>
        <v>269</v>
      </c>
    </row>
    <row r="8" spans="2:28" ht="15" customHeight="1" x14ac:dyDescent="0.25">
      <c r="B8" s="3"/>
      <c r="C8" s="26"/>
      <c r="D8" s="27"/>
      <c r="E8" s="27"/>
      <c r="F8" s="27"/>
      <c r="G8" s="27"/>
      <c r="H8" s="27"/>
      <c r="I8" s="27"/>
      <c r="J8" s="27"/>
      <c r="K8" s="27"/>
      <c r="L8" s="27"/>
      <c r="M8" s="27"/>
      <c r="N8" s="27"/>
      <c r="O8" s="28"/>
      <c r="P8" s="53"/>
      <c r="Q8" s="27"/>
      <c r="R8" s="29"/>
      <c r="S8" s="20"/>
      <c r="W8" s="34">
        <f>W7/Z7</f>
        <v>0.45724907063197023</v>
      </c>
      <c r="X8" s="34">
        <f>X7/Z7</f>
        <v>0.54275092936802971</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42</v>
      </c>
      <c r="V9" s="49" t="s">
        <v>384</v>
      </c>
      <c r="W9" s="45">
        <f>SUMIF(D17:D352,"=*34*",E17:E352)/U9</f>
        <v>5</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0.52380952380952384</v>
      </c>
      <c r="V10" s="44" t="s">
        <v>9</v>
      </c>
      <c r="W10" s="47">
        <f>COUNTIFS(D17:D352,"=*34*",Q17:Q352,"Alta")</f>
        <v>22</v>
      </c>
      <c r="X10" s="48">
        <f>U9-W10</f>
        <v>20</v>
      </c>
    </row>
    <row r="11" spans="2:28" ht="31.5" customHeight="1" x14ac:dyDescent="0.25">
      <c r="B11" s="3"/>
      <c r="C11" s="58" t="s">
        <v>2</v>
      </c>
      <c r="D11" s="58"/>
      <c r="E11" s="58"/>
      <c r="F11" s="58"/>
      <c r="G11" s="58"/>
      <c r="H11" s="58"/>
      <c r="I11" s="58"/>
      <c r="J11" s="58"/>
      <c r="K11" s="58"/>
      <c r="L11" s="58"/>
      <c r="M11" s="58"/>
      <c r="N11" s="58"/>
      <c r="O11" s="58"/>
      <c r="P11" s="58"/>
      <c r="Q11" s="58"/>
      <c r="R11" s="59"/>
      <c r="S11" s="4"/>
    </row>
    <row r="12" spans="2:28" ht="136.5" customHeight="1" x14ac:dyDescent="0.25">
      <c r="B12" s="3"/>
      <c r="C12" s="60" t="s">
        <v>465</v>
      </c>
      <c r="D12" s="61"/>
      <c r="E12" s="61"/>
      <c r="F12" s="61"/>
      <c r="G12" s="61"/>
      <c r="H12" s="61"/>
      <c r="I12" s="61"/>
      <c r="J12" s="61"/>
      <c r="K12" s="61"/>
      <c r="L12" s="61"/>
      <c r="M12" s="61"/>
      <c r="N12" s="61"/>
      <c r="O12" s="61"/>
      <c r="P12" s="61"/>
      <c r="Q12" s="61"/>
      <c r="R12" s="62"/>
      <c r="S12" s="20"/>
    </row>
    <row r="13" spans="2:28" ht="15" customHeight="1" x14ac:dyDescent="0.25">
      <c r="B13" s="3"/>
      <c r="C13" s="39"/>
      <c r="D13" s="40"/>
      <c r="E13" s="40"/>
      <c r="F13" s="40"/>
      <c r="G13" s="40"/>
      <c r="H13" s="40"/>
      <c r="I13" s="40"/>
      <c r="J13" s="40"/>
      <c r="K13" s="40"/>
      <c r="L13" s="40"/>
      <c r="M13" s="40"/>
      <c r="N13" s="40"/>
      <c r="O13" s="40"/>
      <c r="P13" s="40"/>
      <c r="Q13" s="41"/>
      <c r="R13" s="42"/>
      <c r="S13" s="20"/>
    </row>
    <row r="14" spans="2:28" ht="15" customHeight="1" x14ac:dyDescent="0.25">
      <c r="B14" s="3"/>
      <c r="C14" s="39"/>
      <c r="D14" s="40"/>
      <c r="E14" s="40"/>
      <c r="F14" s="40"/>
      <c r="G14" s="40"/>
      <c r="H14" s="40"/>
      <c r="I14" s="40"/>
      <c r="J14" s="40"/>
      <c r="K14" s="40"/>
      <c r="L14" s="40"/>
      <c r="M14" s="40"/>
      <c r="N14" s="40"/>
      <c r="O14" s="40"/>
      <c r="P14" s="40"/>
      <c r="Q14" s="41"/>
      <c r="R14" s="42"/>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46197</v>
      </c>
      <c r="S15" s="20"/>
      <c r="V15" s="1" t="s">
        <v>421</v>
      </c>
    </row>
    <row r="16" spans="2:28" ht="25.15" customHeight="1" x14ac:dyDescent="0.25">
      <c r="B16" s="3"/>
      <c r="C16" s="56" t="s">
        <v>0</v>
      </c>
      <c r="D16" s="56"/>
      <c r="E16" s="6" t="s">
        <v>466</v>
      </c>
      <c r="F16" s="56" t="s">
        <v>1</v>
      </c>
      <c r="G16" s="56"/>
      <c r="H16" s="56"/>
      <c r="I16" s="6"/>
      <c r="J16" s="57" t="s">
        <v>4</v>
      </c>
      <c r="K16" s="57"/>
      <c r="L16" s="57"/>
      <c r="M16" s="7"/>
      <c r="N16" s="7" t="s">
        <v>5</v>
      </c>
      <c r="O16" s="6" t="s">
        <v>6</v>
      </c>
      <c r="P16" s="6" t="s">
        <v>464</v>
      </c>
      <c r="Q16" s="5" t="s">
        <v>463</v>
      </c>
      <c r="R16" s="8" t="s">
        <v>8</v>
      </c>
      <c r="S16" s="4"/>
      <c r="V16" s="1" t="s">
        <v>215</v>
      </c>
      <c r="W16" s="1" t="str">
        <f>_xlfn.XLOOKUP(V16,D17:D352,R17:R352)</f>
        <v>MBRF3 apesar de estar em tendência de baixa no longo prazo pela média de 200 dias, no curto prazo está com sinal de recuperação favorecendo repiques de alta. Acima dos 16,8 pode seguir repique altista na direção resistências nos 17,92 ou 19,74. Caso perca os 14,98 teria sinal de baixa projetando de 14,41 a 13,85. O padrão de volume favorece a alta.</v>
      </c>
    </row>
    <row r="17" spans="2:260" s="12" customFormat="1" ht="65.099999999999994" customHeight="1" x14ac:dyDescent="0.25">
      <c r="B17" s="3"/>
      <c r="C17" s="9" t="s">
        <v>11</v>
      </c>
      <c r="D17" s="16" t="s">
        <v>12</v>
      </c>
      <c r="E17" s="16">
        <v>6</v>
      </c>
      <c r="F17" s="15">
        <v>14.21</v>
      </c>
      <c r="G17" s="15">
        <v>12.92</v>
      </c>
      <c r="H17" s="15">
        <v>11.64</v>
      </c>
      <c r="I17" s="14"/>
      <c r="J17" s="15">
        <v>17.899999999999999</v>
      </c>
      <c r="K17" s="15">
        <v>20.46</v>
      </c>
      <c r="L17" s="15">
        <v>24.61</v>
      </c>
      <c r="M17" s="54"/>
      <c r="N17" s="15">
        <v>59.518751223000002</v>
      </c>
      <c r="O17" s="15">
        <v>18.838111571000002</v>
      </c>
      <c r="P17" s="15" t="s">
        <v>13</v>
      </c>
      <c r="Q17" s="16" t="s">
        <v>16</v>
      </c>
      <c r="R17" s="37" t="s">
        <v>467</v>
      </c>
      <c r="S17" s="10"/>
      <c r="T17" s="11"/>
      <c r="U17" s="11"/>
      <c r="V17" s="11"/>
      <c r="W17" s="11" t="s">
        <v>361</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3</v>
      </c>
      <c r="F18" s="14">
        <v>24</v>
      </c>
      <c r="G18" s="14">
        <v>22.5</v>
      </c>
      <c r="H18" s="14">
        <v>21</v>
      </c>
      <c r="I18" s="14"/>
      <c r="J18" s="14">
        <v>24.47</v>
      </c>
      <c r="K18" s="14">
        <v>27.46</v>
      </c>
      <c r="L18" s="14">
        <v>32.31</v>
      </c>
      <c r="M18" s="54"/>
      <c r="N18" s="14">
        <v>42.103327194999999</v>
      </c>
      <c r="O18" s="31">
        <v>19.900348095000002</v>
      </c>
      <c r="P18" s="31" t="s">
        <v>16</v>
      </c>
      <c r="Q18" s="17" t="s">
        <v>13</v>
      </c>
      <c r="R18" s="38" t="s">
        <v>468</v>
      </c>
      <c r="S18" s="10"/>
      <c r="T18" s="11"/>
      <c r="U18" s="11"/>
      <c r="V18" s="11"/>
      <c r="W18" s="36">
        <f>SUM(E17:E352)/X18</f>
        <v>4.1684981684981688</v>
      </c>
      <c r="X18" s="11">
        <f>COUNT(E17:E352)</f>
        <v>273</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368</v>
      </c>
      <c r="D19" s="16" t="s">
        <v>17</v>
      </c>
      <c r="E19" s="16">
        <v>7</v>
      </c>
      <c r="F19" s="15">
        <v>327.76</v>
      </c>
      <c r="G19" s="15">
        <v>253.99</v>
      </c>
      <c r="H19" s="15">
        <v>180.23</v>
      </c>
      <c r="I19" s="14"/>
      <c r="J19" s="15">
        <v>361.74</v>
      </c>
      <c r="K19" s="15">
        <v>509.26</v>
      </c>
      <c r="L19" s="15">
        <v>747.98</v>
      </c>
      <c r="M19" s="54"/>
      <c r="N19" s="15">
        <v>55.714083502000001</v>
      </c>
      <c r="O19" s="15">
        <v>30.769666270000002</v>
      </c>
      <c r="P19" s="15" t="s">
        <v>16</v>
      </c>
      <c r="Q19" s="16" t="s">
        <v>16</v>
      </c>
      <c r="R19" s="37" t="s">
        <v>469</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470</v>
      </c>
      <c r="D20" s="17" t="s">
        <v>471</v>
      </c>
      <c r="E20" s="17">
        <v>0</v>
      </c>
      <c r="F20" s="14">
        <v>18.78</v>
      </c>
      <c r="G20" s="14">
        <v>15.54</v>
      </c>
      <c r="H20" s="14">
        <v>12.31</v>
      </c>
      <c r="I20" s="14"/>
      <c r="J20" s="14">
        <v>19.170000000000002</v>
      </c>
      <c r="K20" s="14">
        <v>25.63</v>
      </c>
      <c r="L20" s="14">
        <v>36.08</v>
      </c>
      <c r="M20" s="54"/>
      <c r="N20" s="14">
        <v>23.293703901000001</v>
      </c>
      <c r="O20" s="31">
        <v>3.8202400071000002</v>
      </c>
      <c r="P20" s="31" t="s">
        <v>13</v>
      </c>
      <c r="Q20" s="17" t="s">
        <v>13</v>
      </c>
      <c r="R20" s="38" t="s">
        <v>472</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473</v>
      </c>
      <c r="D21" s="16" t="s">
        <v>474</v>
      </c>
      <c r="E21" s="16">
        <v>2</v>
      </c>
      <c r="F21" s="15">
        <v>4.8</v>
      </c>
      <c r="G21" s="15">
        <v>3.89</v>
      </c>
      <c r="H21" s="15">
        <v>2.98</v>
      </c>
      <c r="I21" s="14"/>
      <c r="J21" s="15">
        <v>4.9000000000000004</v>
      </c>
      <c r="K21" s="15">
        <v>6.71</v>
      </c>
      <c r="L21" s="15">
        <v>9.65</v>
      </c>
      <c r="M21" s="54"/>
      <c r="N21" s="15">
        <v>23.717615065</v>
      </c>
      <c r="O21" s="15">
        <v>1.8545229524</v>
      </c>
      <c r="P21" s="15" t="s">
        <v>13</v>
      </c>
      <c r="Q21" s="16" t="s">
        <v>13</v>
      </c>
      <c r="R21" s="37" t="s">
        <v>475</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2</v>
      </c>
      <c r="F22" s="14">
        <v>26.44</v>
      </c>
      <c r="G22" s="14">
        <v>24.19</v>
      </c>
      <c r="H22" s="14">
        <v>21.95</v>
      </c>
      <c r="I22" s="14"/>
      <c r="J22" s="14">
        <v>27.04</v>
      </c>
      <c r="K22" s="14">
        <v>31.52</v>
      </c>
      <c r="L22" s="14">
        <v>38.79</v>
      </c>
      <c r="M22" s="54"/>
      <c r="N22" s="14">
        <v>49.811165391999999</v>
      </c>
      <c r="O22" s="31">
        <v>182.43124523999998</v>
      </c>
      <c r="P22" s="31" t="s">
        <v>13</v>
      </c>
      <c r="Q22" s="17" t="s">
        <v>13</v>
      </c>
      <c r="R22" s="38" t="s">
        <v>476</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9</v>
      </c>
      <c r="F23" s="15">
        <v>12.96</v>
      </c>
      <c r="G23" s="15">
        <v>11.52</v>
      </c>
      <c r="H23" s="15">
        <v>10.08</v>
      </c>
      <c r="I23" s="14"/>
      <c r="J23" s="15">
        <v>15.48</v>
      </c>
      <c r="K23" s="15">
        <v>18.350000000000001</v>
      </c>
      <c r="L23" s="15">
        <v>23</v>
      </c>
      <c r="M23" s="54"/>
      <c r="N23" s="15">
        <v>67.261986718000003</v>
      </c>
      <c r="O23" s="15">
        <v>22.022939095000002</v>
      </c>
      <c r="P23" s="15" t="s">
        <v>16</v>
      </c>
      <c r="Q23" s="16" t="s">
        <v>16</v>
      </c>
      <c r="R23" s="37" t="s">
        <v>477</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371</v>
      </c>
      <c r="D24" s="17" t="s">
        <v>22</v>
      </c>
      <c r="E24" s="17">
        <v>6</v>
      </c>
      <c r="F24" s="14">
        <v>146.41</v>
      </c>
      <c r="G24" s="14">
        <v>130.51</v>
      </c>
      <c r="H24" s="14">
        <v>114.62</v>
      </c>
      <c r="I24" s="14"/>
      <c r="J24" s="14">
        <v>150.38999999999999</v>
      </c>
      <c r="K24" s="14">
        <v>182.17</v>
      </c>
      <c r="L24" s="14">
        <v>233.61</v>
      </c>
      <c r="M24" s="54"/>
      <c r="N24" s="14">
        <v>37.500985907</v>
      </c>
      <c r="O24" s="31">
        <v>38.854764088000003</v>
      </c>
      <c r="P24" s="31" t="s">
        <v>16</v>
      </c>
      <c r="Q24" s="17" t="s">
        <v>13</v>
      </c>
      <c r="R24" s="38" t="s">
        <v>478</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5</v>
      </c>
      <c r="F25" s="15">
        <v>31.42</v>
      </c>
      <c r="G25" s="15">
        <v>29.59</v>
      </c>
      <c r="H25" s="15">
        <v>27.76</v>
      </c>
      <c r="I25" s="14"/>
      <c r="J25" s="15">
        <v>36.869999999999997</v>
      </c>
      <c r="K25" s="15">
        <v>40.520000000000003</v>
      </c>
      <c r="L25" s="15">
        <v>46.44</v>
      </c>
      <c r="M25" s="54"/>
      <c r="N25" s="15">
        <v>52.707173241</v>
      </c>
      <c r="O25" s="15">
        <v>30.207045999999998</v>
      </c>
      <c r="P25" s="15" t="s">
        <v>13</v>
      </c>
      <c r="Q25" s="16" t="s">
        <v>16</v>
      </c>
      <c r="R25" s="37" t="s">
        <v>479</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2</v>
      </c>
      <c r="F26" s="14">
        <v>59.69</v>
      </c>
      <c r="G26" s="14">
        <v>54.36</v>
      </c>
      <c r="H26" s="14">
        <v>49.04</v>
      </c>
      <c r="I26" s="14"/>
      <c r="J26" s="14">
        <v>61.28</v>
      </c>
      <c r="K26" s="14">
        <v>71.92</v>
      </c>
      <c r="L26" s="14">
        <v>89.15</v>
      </c>
      <c r="M26" s="54"/>
      <c r="N26" s="14">
        <v>41.168060531999998</v>
      </c>
      <c r="O26" s="31">
        <v>45.978045361999996</v>
      </c>
      <c r="P26" s="31" t="s">
        <v>13</v>
      </c>
      <c r="Q26" s="17" t="s">
        <v>13</v>
      </c>
      <c r="R26" s="38" t="s">
        <v>480</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8</v>
      </c>
      <c r="F27" s="15">
        <v>16.05</v>
      </c>
      <c r="G27" s="15">
        <v>15.21</v>
      </c>
      <c r="H27" s="15">
        <v>14.37</v>
      </c>
      <c r="I27" s="14"/>
      <c r="J27" s="15">
        <v>16.989999999999998</v>
      </c>
      <c r="K27" s="15">
        <v>18.66</v>
      </c>
      <c r="L27" s="15">
        <v>21.37</v>
      </c>
      <c r="M27" s="54"/>
      <c r="N27" s="15">
        <v>55.350536437000002</v>
      </c>
      <c r="O27" s="15">
        <v>462.83858071000003</v>
      </c>
      <c r="P27" s="15" t="s">
        <v>16</v>
      </c>
      <c r="Q27" s="16" t="s">
        <v>16</v>
      </c>
      <c r="R27" s="37" t="s">
        <v>481</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4.28</v>
      </c>
      <c r="G28" s="14">
        <v>3.16</v>
      </c>
      <c r="H28" s="14">
        <v>2.04</v>
      </c>
      <c r="I28" s="14"/>
      <c r="J28" s="14">
        <v>4.45</v>
      </c>
      <c r="K28" s="14">
        <v>6.68</v>
      </c>
      <c r="L28" s="14">
        <v>10.29</v>
      </c>
      <c r="M28" s="54"/>
      <c r="N28" s="14">
        <v>28.410170448999999</v>
      </c>
      <c r="O28" s="31">
        <v>6.6009888570999999</v>
      </c>
      <c r="P28" s="31" t="s">
        <v>13</v>
      </c>
      <c r="Q28" s="17" t="s">
        <v>13</v>
      </c>
      <c r="R28" s="38" t="s">
        <v>482</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0</v>
      </c>
      <c r="F29" s="15">
        <v>2.5499999999999998</v>
      </c>
      <c r="G29" s="15">
        <v>1.73</v>
      </c>
      <c r="H29" s="15">
        <v>0.92</v>
      </c>
      <c r="I29" s="14"/>
      <c r="J29" s="15">
        <v>2.68</v>
      </c>
      <c r="K29" s="15">
        <v>4.3</v>
      </c>
      <c r="L29" s="15">
        <v>6.93</v>
      </c>
      <c r="M29" s="54"/>
      <c r="N29" s="15">
        <v>17.664774770000001</v>
      </c>
      <c r="O29" s="15">
        <v>17.775793429</v>
      </c>
      <c r="P29" s="15" t="s">
        <v>13</v>
      </c>
      <c r="Q29" s="16" t="s">
        <v>13</v>
      </c>
      <c r="R29" s="37" t="s">
        <v>483</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6</v>
      </c>
      <c r="F30" s="14">
        <v>76.11</v>
      </c>
      <c r="G30" s="14">
        <v>70.27</v>
      </c>
      <c r="H30" s="14">
        <v>64.44</v>
      </c>
      <c r="I30" s="14"/>
      <c r="J30" s="14">
        <v>78</v>
      </c>
      <c r="K30" s="14">
        <v>89.66</v>
      </c>
      <c r="L30" s="14">
        <v>108.53</v>
      </c>
      <c r="M30" s="54"/>
      <c r="N30" s="14">
        <v>53.128499816999998</v>
      </c>
      <c r="O30" s="31">
        <v>16.995248213</v>
      </c>
      <c r="P30" s="31" t="s">
        <v>16</v>
      </c>
      <c r="Q30" s="17" t="s">
        <v>13</v>
      </c>
      <c r="R30" s="38" t="s">
        <v>484</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485</v>
      </c>
      <c r="D31" s="16" t="s">
        <v>486</v>
      </c>
      <c r="E31" s="16">
        <v>7</v>
      </c>
      <c r="F31" s="15">
        <v>297.76</v>
      </c>
      <c r="G31" s="15">
        <v>242.78</v>
      </c>
      <c r="H31" s="15">
        <v>187.81</v>
      </c>
      <c r="I31" s="14"/>
      <c r="J31" s="15">
        <v>343.27</v>
      </c>
      <c r="K31" s="15">
        <v>453.21</v>
      </c>
      <c r="L31" s="15">
        <v>631.13</v>
      </c>
      <c r="M31" s="54"/>
      <c r="N31" s="15">
        <v>59.619234161999998</v>
      </c>
      <c r="O31" s="15">
        <v>2.3944360900000001</v>
      </c>
      <c r="P31" s="15" t="s">
        <v>16</v>
      </c>
      <c r="Q31" s="16" t="s">
        <v>16</v>
      </c>
      <c r="R31" s="37" t="s">
        <v>487</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37</v>
      </c>
      <c r="D32" s="17" t="s">
        <v>38</v>
      </c>
      <c r="E32" s="17">
        <v>0</v>
      </c>
      <c r="F32" s="14">
        <v>2.88</v>
      </c>
      <c r="G32" s="14">
        <v>1.82</v>
      </c>
      <c r="H32" s="14">
        <v>0.76</v>
      </c>
      <c r="I32" s="14"/>
      <c r="J32" s="14">
        <v>3.07</v>
      </c>
      <c r="K32" s="14">
        <v>5.18</v>
      </c>
      <c r="L32" s="14">
        <v>8.6</v>
      </c>
      <c r="M32" s="54"/>
      <c r="N32" s="14">
        <v>21.741449502999998</v>
      </c>
      <c r="O32" s="31">
        <v>2.9864999524</v>
      </c>
      <c r="P32" s="31" t="s">
        <v>13</v>
      </c>
      <c r="Q32" s="17" t="s">
        <v>13</v>
      </c>
      <c r="R32" s="38" t="s">
        <v>488</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489</v>
      </c>
      <c r="D33" s="16" t="s">
        <v>490</v>
      </c>
      <c r="E33" s="16">
        <v>7</v>
      </c>
      <c r="F33" s="15">
        <v>165</v>
      </c>
      <c r="G33" s="15">
        <v>142.96</v>
      </c>
      <c r="H33" s="15">
        <v>120.93</v>
      </c>
      <c r="I33" s="14"/>
      <c r="J33" s="15">
        <v>190.5</v>
      </c>
      <c r="K33" s="15">
        <v>234.56</v>
      </c>
      <c r="L33" s="15">
        <v>305.86</v>
      </c>
      <c r="M33" s="54"/>
      <c r="N33" s="15">
        <v>55.462189322999997</v>
      </c>
      <c r="O33" s="15">
        <v>4.8934479185999997</v>
      </c>
      <c r="P33" s="15" t="s">
        <v>16</v>
      </c>
      <c r="Q33" s="16" t="s">
        <v>16</v>
      </c>
      <c r="R33" s="37" t="s">
        <v>491</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39</v>
      </c>
      <c r="D34" s="17" t="s">
        <v>40</v>
      </c>
      <c r="E34" s="17">
        <v>2</v>
      </c>
      <c r="F34" s="14">
        <v>7.59</v>
      </c>
      <c r="G34" s="14">
        <v>6.71</v>
      </c>
      <c r="H34" s="14">
        <v>5.83</v>
      </c>
      <c r="I34" s="14"/>
      <c r="J34" s="14">
        <v>8.0500000000000007</v>
      </c>
      <c r="K34" s="14">
        <v>9.8000000000000007</v>
      </c>
      <c r="L34" s="14">
        <v>12.64</v>
      </c>
      <c r="M34" s="54"/>
      <c r="N34" s="14">
        <v>41.202580285000003</v>
      </c>
      <c r="O34" s="31">
        <v>124.82243957</v>
      </c>
      <c r="P34" s="31" t="s">
        <v>13</v>
      </c>
      <c r="Q34" s="17" t="s">
        <v>13</v>
      </c>
      <c r="R34" s="38" t="s">
        <v>492</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41</v>
      </c>
      <c r="D35" s="16" t="s">
        <v>42</v>
      </c>
      <c r="E35" s="16">
        <v>3</v>
      </c>
      <c r="F35" s="15">
        <v>105</v>
      </c>
      <c r="G35" s="15">
        <v>77.12</v>
      </c>
      <c r="H35" s="15">
        <v>49.25</v>
      </c>
      <c r="I35" s="14"/>
      <c r="J35" s="15">
        <v>108.67</v>
      </c>
      <c r="K35" s="15">
        <v>164.41</v>
      </c>
      <c r="L35" s="15">
        <v>254.6</v>
      </c>
      <c r="M35" s="54"/>
      <c r="N35" s="15">
        <v>40.455645932000003</v>
      </c>
      <c r="O35" s="15">
        <v>86.108977289999999</v>
      </c>
      <c r="P35" s="15" t="s">
        <v>16</v>
      </c>
      <c r="Q35" s="16" t="s">
        <v>13</v>
      </c>
      <c r="R35" s="37" t="s">
        <v>493</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44</v>
      </c>
      <c r="E36" s="17">
        <v>2</v>
      </c>
      <c r="F36" s="14">
        <v>11.16</v>
      </c>
      <c r="G36" s="14">
        <v>10.07</v>
      </c>
      <c r="H36" s="14">
        <v>8.99</v>
      </c>
      <c r="I36" s="14"/>
      <c r="J36" s="14">
        <v>11.47</v>
      </c>
      <c r="K36" s="14">
        <v>13.63</v>
      </c>
      <c r="L36" s="14">
        <v>17.13</v>
      </c>
      <c r="M36" s="54"/>
      <c r="N36" s="14">
        <v>33.117544844999998</v>
      </c>
      <c r="O36" s="31">
        <v>31.192291524000002</v>
      </c>
      <c r="P36" s="31" t="s">
        <v>13</v>
      </c>
      <c r="Q36" s="17" t="s">
        <v>13</v>
      </c>
      <c r="R36" s="38" t="s">
        <v>494</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45</v>
      </c>
      <c r="D37" s="16" t="s">
        <v>46</v>
      </c>
      <c r="E37" s="16">
        <v>10</v>
      </c>
      <c r="F37" s="15">
        <v>51.98</v>
      </c>
      <c r="G37" s="15">
        <v>46.39</v>
      </c>
      <c r="H37" s="15">
        <v>40.799999999999997</v>
      </c>
      <c r="I37" s="14"/>
      <c r="J37" s="15">
        <v>67.84</v>
      </c>
      <c r="K37" s="15">
        <v>79.010000000000005</v>
      </c>
      <c r="L37" s="15">
        <v>97.09</v>
      </c>
      <c r="M37" s="54"/>
      <c r="N37" s="15">
        <v>62.428122608000002</v>
      </c>
      <c r="O37" s="15">
        <v>552.40894986000001</v>
      </c>
      <c r="P37" s="15" t="s">
        <v>16</v>
      </c>
      <c r="Q37" s="16" t="s">
        <v>16</v>
      </c>
      <c r="R37" s="37" t="s">
        <v>495</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45</v>
      </c>
      <c r="D38" s="17" t="s">
        <v>47</v>
      </c>
      <c r="E38" s="17">
        <v>6</v>
      </c>
      <c r="F38" s="14">
        <v>50.72</v>
      </c>
      <c r="G38" s="14">
        <v>45.39</v>
      </c>
      <c r="H38" s="14">
        <v>40.06</v>
      </c>
      <c r="I38" s="14"/>
      <c r="J38" s="14">
        <v>65.25</v>
      </c>
      <c r="K38" s="14">
        <v>75.900000000000006</v>
      </c>
      <c r="L38" s="14">
        <v>93.14</v>
      </c>
      <c r="M38" s="54"/>
      <c r="N38" s="14">
        <v>63.592502009999997</v>
      </c>
      <c r="O38" s="31">
        <v>81.840375619</v>
      </c>
      <c r="P38" s="31" t="s">
        <v>13</v>
      </c>
      <c r="Q38" s="17" t="s">
        <v>16</v>
      </c>
      <c r="R38" s="38" t="s">
        <v>496</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399</v>
      </c>
      <c r="D39" s="16" t="s">
        <v>400</v>
      </c>
      <c r="E39" s="16">
        <v>3</v>
      </c>
      <c r="F39" s="15">
        <v>22.25</v>
      </c>
      <c r="G39" s="15">
        <v>10.86</v>
      </c>
      <c r="H39" s="15">
        <v>-0.51</v>
      </c>
      <c r="I39" s="14"/>
      <c r="J39" s="15">
        <v>53.41</v>
      </c>
      <c r="K39" s="15">
        <v>76.17</v>
      </c>
      <c r="L39" s="15">
        <v>113</v>
      </c>
      <c r="M39" s="54"/>
      <c r="N39" s="15">
        <v>44.580916379999998</v>
      </c>
      <c r="O39" s="15">
        <v>4.0814352381000001</v>
      </c>
      <c r="P39" s="15" t="s">
        <v>13</v>
      </c>
      <c r="Q39" s="16" t="s">
        <v>16</v>
      </c>
      <c r="R39" s="37" t="s">
        <v>497</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48</v>
      </c>
      <c r="D40" s="17" t="s">
        <v>49</v>
      </c>
      <c r="E40" s="17">
        <v>7</v>
      </c>
      <c r="F40" s="14">
        <v>18.850000000000001</v>
      </c>
      <c r="G40" s="14">
        <v>14.9</v>
      </c>
      <c r="H40" s="14">
        <v>10.96</v>
      </c>
      <c r="I40" s="14"/>
      <c r="J40" s="14">
        <v>28.86</v>
      </c>
      <c r="K40" s="14">
        <v>36.74</v>
      </c>
      <c r="L40" s="14">
        <v>49.5</v>
      </c>
      <c r="M40" s="54"/>
      <c r="N40" s="14">
        <v>67.337927745000002</v>
      </c>
      <c r="O40" s="31">
        <v>57.693752238000002</v>
      </c>
      <c r="P40" s="31" t="s">
        <v>13</v>
      </c>
      <c r="Q40" s="17" t="s">
        <v>16</v>
      </c>
      <c r="R40" s="38" t="s">
        <v>498</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50</v>
      </c>
      <c r="D41" s="16" t="s">
        <v>51</v>
      </c>
      <c r="E41" s="16">
        <v>3</v>
      </c>
      <c r="F41" s="15">
        <v>14.44</v>
      </c>
      <c r="G41" s="15">
        <v>12.54</v>
      </c>
      <c r="H41" s="15">
        <v>10.65</v>
      </c>
      <c r="I41" s="14"/>
      <c r="J41" s="15">
        <v>14.99</v>
      </c>
      <c r="K41" s="15">
        <v>18.77</v>
      </c>
      <c r="L41" s="15">
        <v>24.89</v>
      </c>
      <c r="M41" s="54"/>
      <c r="N41" s="15">
        <v>34.648128593999999</v>
      </c>
      <c r="O41" s="15">
        <v>705.79524629000002</v>
      </c>
      <c r="P41" s="15" t="s">
        <v>13</v>
      </c>
      <c r="Q41" s="16" t="s">
        <v>13</v>
      </c>
      <c r="R41" s="37" t="s">
        <v>499</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52</v>
      </c>
      <c r="D42" s="17" t="s">
        <v>53</v>
      </c>
      <c r="E42" s="17">
        <v>9</v>
      </c>
      <c r="F42" s="14">
        <v>5.19</v>
      </c>
      <c r="G42" s="14">
        <v>4.8099999999999996</v>
      </c>
      <c r="H42" s="14">
        <v>4.4400000000000004</v>
      </c>
      <c r="I42" s="14"/>
      <c r="J42" s="14">
        <v>5.82</v>
      </c>
      <c r="K42" s="14">
        <v>6.56</v>
      </c>
      <c r="L42" s="14">
        <v>7.75</v>
      </c>
      <c r="M42" s="54"/>
      <c r="N42" s="14">
        <v>61.406826956000003</v>
      </c>
      <c r="O42" s="31">
        <v>5.6386288570999996</v>
      </c>
      <c r="P42" s="31" t="s">
        <v>16</v>
      </c>
      <c r="Q42" s="17" t="s">
        <v>16</v>
      </c>
      <c r="R42" s="38" t="s">
        <v>500</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54</v>
      </c>
      <c r="D43" s="16" t="s">
        <v>55</v>
      </c>
      <c r="E43" s="16">
        <v>0</v>
      </c>
      <c r="F43" s="15">
        <v>13.46</v>
      </c>
      <c r="G43" s="15">
        <v>11.86</v>
      </c>
      <c r="H43" s="15">
        <v>10.26</v>
      </c>
      <c r="I43" s="14"/>
      <c r="J43" s="15">
        <v>13.83</v>
      </c>
      <c r="K43" s="15">
        <v>17.02</v>
      </c>
      <c r="L43" s="15">
        <v>22.18</v>
      </c>
      <c r="M43" s="54"/>
      <c r="N43" s="15">
        <v>29.899567854000001</v>
      </c>
      <c r="O43" s="15">
        <v>40.389929143000003</v>
      </c>
      <c r="P43" s="15" t="s">
        <v>13</v>
      </c>
      <c r="Q43" s="16" t="s">
        <v>13</v>
      </c>
      <c r="R43" s="37" t="s">
        <v>501</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56</v>
      </c>
      <c r="D44" s="17" t="s">
        <v>57</v>
      </c>
      <c r="E44" s="17">
        <v>7</v>
      </c>
      <c r="F44" s="14">
        <v>38.22</v>
      </c>
      <c r="G44" s="14">
        <v>36.130000000000003</v>
      </c>
      <c r="H44" s="14">
        <v>34.04</v>
      </c>
      <c r="I44" s="14"/>
      <c r="J44" s="14">
        <v>40.119999999999997</v>
      </c>
      <c r="K44" s="14">
        <v>44.29</v>
      </c>
      <c r="L44" s="14">
        <v>51.04</v>
      </c>
      <c r="M44" s="54"/>
      <c r="N44" s="14">
        <v>63.549660873000001</v>
      </c>
      <c r="O44" s="31">
        <v>273.87504867000001</v>
      </c>
      <c r="P44" s="31" t="s">
        <v>16</v>
      </c>
      <c r="Q44" s="17" t="s">
        <v>16</v>
      </c>
      <c r="R44" s="38" t="s">
        <v>502</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58</v>
      </c>
      <c r="D45" s="16" t="s">
        <v>59</v>
      </c>
      <c r="E45" s="16">
        <v>2</v>
      </c>
      <c r="F45" s="15">
        <v>22.67</v>
      </c>
      <c r="G45" s="15">
        <v>20.57</v>
      </c>
      <c r="H45" s="15">
        <v>18.47</v>
      </c>
      <c r="I45" s="14"/>
      <c r="J45" s="15">
        <v>23.22</v>
      </c>
      <c r="K45" s="15">
        <v>27.41</v>
      </c>
      <c r="L45" s="15">
        <v>34.200000000000003</v>
      </c>
      <c r="M45" s="54"/>
      <c r="N45" s="15">
        <v>38.451093090999997</v>
      </c>
      <c r="O45" s="15">
        <v>13.002599238</v>
      </c>
      <c r="P45" s="15" t="s">
        <v>13</v>
      </c>
      <c r="Q45" s="16" t="s">
        <v>13</v>
      </c>
      <c r="R45" s="37" t="s">
        <v>503</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504</v>
      </c>
      <c r="D46" s="17" t="s">
        <v>505</v>
      </c>
      <c r="E46" s="17">
        <v>6</v>
      </c>
      <c r="F46" s="14">
        <v>126.58</v>
      </c>
      <c r="G46" s="14">
        <v>120.94</v>
      </c>
      <c r="H46" s="14">
        <v>115.3</v>
      </c>
      <c r="I46" s="14"/>
      <c r="J46" s="14">
        <v>132.4</v>
      </c>
      <c r="K46" s="14">
        <v>143.66999999999999</v>
      </c>
      <c r="L46" s="14">
        <v>161.91999999999999</v>
      </c>
      <c r="M46" s="54"/>
      <c r="N46" s="14">
        <v>69.376775653999999</v>
      </c>
      <c r="O46" s="31">
        <v>4.9398354547999999</v>
      </c>
      <c r="P46" s="31" t="s">
        <v>13</v>
      </c>
      <c r="Q46" s="17" t="s">
        <v>16</v>
      </c>
      <c r="R46" s="38" t="s">
        <v>506</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60</v>
      </c>
      <c r="D47" s="16" t="s">
        <v>61</v>
      </c>
      <c r="E47" s="16">
        <v>2</v>
      </c>
      <c r="F47" s="15">
        <v>9.59</v>
      </c>
      <c r="G47" s="15">
        <v>8.7899999999999991</v>
      </c>
      <c r="H47" s="15">
        <v>8</v>
      </c>
      <c r="I47" s="14"/>
      <c r="J47" s="15">
        <v>9.9499999999999993</v>
      </c>
      <c r="K47" s="15">
        <v>11.53</v>
      </c>
      <c r="L47" s="15">
        <v>14.09</v>
      </c>
      <c r="M47" s="54"/>
      <c r="N47" s="15">
        <v>46.989443006000002</v>
      </c>
      <c r="O47" s="15">
        <v>2.6119763332999999</v>
      </c>
      <c r="P47" s="15" t="s">
        <v>13</v>
      </c>
      <c r="Q47" s="16" t="s">
        <v>13</v>
      </c>
      <c r="R47" s="37" t="s">
        <v>507</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62</v>
      </c>
      <c r="D48" s="17" t="s">
        <v>63</v>
      </c>
      <c r="E48" s="17">
        <v>2</v>
      </c>
      <c r="F48" s="14">
        <v>5.73</v>
      </c>
      <c r="G48" s="14">
        <v>4.84</v>
      </c>
      <c r="H48" s="14">
        <v>3.95</v>
      </c>
      <c r="I48" s="14"/>
      <c r="J48" s="14">
        <v>5.99</v>
      </c>
      <c r="K48" s="14">
        <v>7.76</v>
      </c>
      <c r="L48" s="14">
        <v>10.63</v>
      </c>
      <c r="M48" s="54"/>
      <c r="N48" s="14">
        <v>42.929862004999997</v>
      </c>
      <c r="O48" s="31">
        <v>6.1428775238000002</v>
      </c>
      <c r="P48" s="31" t="s">
        <v>13</v>
      </c>
      <c r="Q48" s="17" t="s">
        <v>13</v>
      </c>
      <c r="R48" s="38" t="s">
        <v>508</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64</v>
      </c>
      <c r="D49" s="16" t="s">
        <v>65</v>
      </c>
      <c r="E49" s="16">
        <v>2</v>
      </c>
      <c r="F49" s="15">
        <v>14.35</v>
      </c>
      <c r="G49" s="15">
        <v>12.4</v>
      </c>
      <c r="H49" s="15">
        <v>10.46</v>
      </c>
      <c r="I49" s="14"/>
      <c r="J49" s="15">
        <v>14.68</v>
      </c>
      <c r="K49" s="15">
        <v>18.559999999999999</v>
      </c>
      <c r="L49" s="15">
        <v>24.84</v>
      </c>
      <c r="M49" s="54"/>
      <c r="N49" s="15">
        <v>34.147407319000003</v>
      </c>
      <c r="O49" s="15">
        <v>4.7852202381</v>
      </c>
      <c r="P49" s="15" t="s">
        <v>13</v>
      </c>
      <c r="Q49" s="16" t="s">
        <v>13</v>
      </c>
      <c r="R49" s="37" t="s">
        <v>509</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66</v>
      </c>
      <c r="D50" s="17" t="s">
        <v>67</v>
      </c>
      <c r="E50" s="17">
        <v>6</v>
      </c>
      <c r="F50" s="14">
        <v>15.26</v>
      </c>
      <c r="G50" s="14">
        <v>14.13</v>
      </c>
      <c r="H50" s="14">
        <v>13.01</v>
      </c>
      <c r="I50" s="14"/>
      <c r="J50" s="14">
        <v>18.59</v>
      </c>
      <c r="K50" s="14">
        <v>20.83</v>
      </c>
      <c r="L50" s="14">
        <v>24.45</v>
      </c>
      <c r="M50" s="54"/>
      <c r="N50" s="14">
        <v>56.684926646999998</v>
      </c>
      <c r="O50" s="31">
        <v>82.140234523999993</v>
      </c>
      <c r="P50" s="31" t="s">
        <v>13</v>
      </c>
      <c r="Q50" s="17" t="s">
        <v>16</v>
      </c>
      <c r="R50" s="38" t="s">
        <v>510</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66</v>
      </c>
      <c r="D51" s="16" t="s">
        <v>68</v>
      </c>
      <c r="E51" s="16">
        <v>6</v>
      </c>
      <c r="F51" s="15">
        <v>17.47</v>
      </c>
      <c r="G51" s="15">
        <v>16.11</v>
      </c>
      <c r="H51" s="15">
        <v>14.76</v>
      </c>
      <c r="I51" s="14"/>
      <c r="J51" s="15">
        <v>21.54</v>
      </c>
      <c r="K51" s="15">
        <v>24.24</v>
      </c>
      <c r="L51" s="15">
        <v>28.63</v>
      </c>
      <c r="M51" s="54"/>
      <c r="N51" s="15">
        <v>56.000171811999998</v>
      </c>
      <c r="O51" s="15">
        <v>445.93309619000001</v>
      </c>
      <c r="P51" s="15" t="s">
        <v>13</v>
      </c>
      <c r="Q51" s="16" t="s">
        <v>16</v>
      </c>
      <c r="R51" s="37" t="s">
        <v>511</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69</v>
      </c>
      <c r="D52" s="17" t="s">
        <v>70</v>
      </c>
      <c r="E52" s="17">
        <v>4</v>
      </c>
      <c r="F52" s="14">
        <v>22.24</v>
      </c>
      <c r="G52" s="14">
        <v>20.86</v>
      </c>
      <c r="H52" s="14">
        <v>19.48</v>
      </c>
      <c r="I52" s="14"/>
      <c r="J52" s="14">
        <v>22.76</v>
      </c>
      <c r="K52" s="14">
        <v>25.51</v>
      </c>
      <c r="L52" s="14">
        <v>29.96</v>
      </c>
      <c r="M52" s="54"/>
      <c r="N52" s="14">
        <v>48.839433643</v>
      </c>
      <c r="O52" s="31">
        <v>44.568576332999996</v>
      </c>
      <c r="P52" s="31" t="s">
        <v>16</v>
      </c>
      <c r="Q52" s="17" t="s">
        <v>13</v>
      </c>
      <c r="R52" s="38" t="s">
        <v>512</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365</v>
      </c>
      <c r="D53" s="16" t="s">
        <v>366</v>
      </c>
      <c r="E53" s="16">
        <v>10</v>
      </c>
      <c r="F53" s="15">
        <v>13.43</v>
      </c>
      <c r="G53" s="15">
        <v>11.99</v>
      </c>
      <c r="H53" s="15">
        <v>10.55</v>
      </c>
      <c r="I53" s="14"/>
      <c r="J53" s="15">
        <v>16.57</v>
      </c>
      <c r="K53" s="15">
        <v>19.440000000000001</v>
      </c>
      <c r="L53" s="15">
        <v>24.1</v>
      </c>
      <c r="M53" s="54"/>
      <c r="N53" s="15">
        <v>64.953934568999998</v>
      </c>
      <c r="O53" s="15">
        <v>82.689471286</v>
      </c>
      <c r="P53" s="15" t="s">
        <v>16</v>
      </c>
      <c r="Q53" s="16" t="s">
        <v>16</v>
      </c>
      <c r="R53" s="37" t="s">
        <v>513</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71</v>
      </c>
      <c r="D54" s="17" t="s">
        <v>72</v>
      </c>
      <c r="E54" s="17">
        <v>5</v>
      </c>
      <c r="F54" s="14">
        <v>19.329999999999998</v>
      </c>
      <c r="G54" s="14">
        <v>16.649999999999999</v>
      </c>
      <c r="H54" s="14">
        <v>13.97</v>
      </c>
      <c r="I54" s="14"/>
      <c r="J54" s="14">
        <v>27.54</v>
      </c>
      <c r="K54" s="14">
        <v>32.89</v>
      </c>
      <c r="L54" s="14">
        <v>41.57</v>
      </c>
      <c r="M54" s="54"/>
      <c r="N54" s="14">
        <v>55.015553337</v>
      </c>
      <c r="O54" s="31">
        <v>478.97612242999998</v>
      </c>
      <c r="P54" s="31" t="s">
        <v>13</v>
      </c>
      <c r="Q54" s="17" t="s">
        <v>16</v>
      </c>
      <c r="R54" s="38" t="s">
        <v>514</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388</v>
      </c>
      <c r="D55" s="16" t="s">
        <v>389</v>
      </c>
      <c r="E55" s="16">
        <v>0</v>
      </c>
      <c r="F55" s="15">
        <v>18</v>
      </c>
      <c r="G55" s="15">
        <v>16.53</v>
      </c>
      <c r="H55" s="15">
        <v>15.06</v>
      </c>
      <c r="I55" s="14"/>
      <c r="J55" s="15">
        <v>18.27</v>
      </c>
      <c r="K55" s="15">
        <v>21.2</v>
      </c>
      <c r="L55" s="15">
        <v>25.95</v>
      </c>
      <c r="M55" s="54"/>
      <c r="N55" s="15">
        <v>29.095839363</v>
      </c>
      <c r="O55" s="15">
        <v>2.0716940475999999</v>
      </c>
      <c r="P55" s="15" t="s">
        <v>13</v>
      </c>
      <c r="Q55" s="16" t="s">
        <v>13</v>
      </c>
      <c r="R55" s="37" t="s">
        <v>515</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73</v>
      </c>
      <c r="D56" s="17" t="s">
        <v>74</v>
      </c>
      <c r="E56" s="17">
        <v>2</v>
      </c>
      <c r="F56" s="14">
        <v>7.22</v>
      </c>
      <c r="G56" s="14">
        <v>5.07</v>
      </c>
      <c r="H56" s="14">
        <v>2.92</v>
      </c>
      <c r="I56" s="14"/>
      <c r="J56" s="14">
        <v>7.89</v>
      </c>
      <c r="K56" s="14">
        <v>12.18</v>
      </c>
      <c r="L56" s="14">
        <v>19.13</v>
      </c>
      <c r="M56" s="54"/>
      <c r="N56" s="14">
        <v>27.091469140000001</v>
      </c>
      <c r="O56" s="31">
        <v>71.123132429000009</v>
      </c>
      <c r="P56" s="31" t="s">
        <v>13</v>
      </c>
      <c r="Q56" s="17" t="s">
        <v>13</v>
      </c>
      <c r="R56" s="38" t="s">
        <v>516</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75</v>
      </c>
      <c r="D57" s="16" t="s">
        <v>76</v>
      </c>
      <c r="E57" s="16">
        <v>5</v>
      </c>
      <c r="F57" s="15">
        <v>18.489999999999998</v>
      </c>
      <c r="G57" s="15">
        <v>16.670000000000002</v>
      </c>
      <c r="H57" s="15">
        <v>14.86</v>
      </c>
      <c r="I57" s="14"/>
      <c r="J57" s="15">
        <v>19</v>
      </c>
      <c r="K57" s="15">
        <v>22.62</v>
      </c>
      <c r="L57" s="15">
        <v>28.48</v>
      </c>
      <c r="M57" s="54"/>
      <c r="N57" s="15">
        <v>32.699059650999999</v>
      </c>
      <c r="O57" s="15">
        <v>142.14321656999999</v>
      </c>
      <c r="P57" s="15" t="s">
        <v>16</v>
      </c>
      <c r="Q57" s="16" t="s">
        <v>13</v>
      </c>
      <c r="R57" s="37" t="s">
        <v>517</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518</v>
      </c>
      <c r="D58" s="17" t="s">
        <v>519</v>
      </c>
      <c r="E58" s="17">
        <v>3</v>
      </c>
      <c r="F58" s="14">
        <v>27.65</v>
      </c>
      <c r="G58" s="14">
        <v>23.33</v>
      </c>
      <c r="H58" s="14">
        <v>19.010000000000002</v>
      </c>
      <c r="I58" s="14"/>
      <c r="J58" s="14">
        <v>28.91</v>
      </c>
      <c r="K58" s="14">
        <v>37.54</v>
      </c>
      <c r="L58" s="14">
        <v>51.5</v>
      </c>
      <c r="M58" s="54"/>
      <c r="N58" s="14">
        <v>43.646721847999999</v>
      </c>
      <c r="O58" s="31">
        <v>8.0987845699999994</v>
      </c>
      <c r="P58" s="31" t="s">
        <v>16</v>
      </c>
      <c r="Q58" s="17" t="s">
        <v>13</v>
      </c>
      <c r="R58" s="38" t="s">
        <v>520</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77</v>
      </c>
      <c r="D59" s="16" t="s">
        <v>78</v>
      </c>
      <c r="E59" s="16">
        <v>6</v>
      </c>
      <c r="F59" s="15">
        <v>51.6</v>
      </c>
      <c r="G59" s="15">
        <v>46.41</v>
      </c>
      <c r="H59" s="15">
        <v>41.23</v>
      </c>
      <c r="I59" s="14"/>
      <c r="J59" s="15">
        <v>65.5</v>
      </c>
      <c r="K59" s="15">
        <v>75.86</v>
      </c>
      <c r="L59" s="15">
        <v>92.63</v>
      </c>
      <c r="M59" s="54"/>
      <c r="N59" s="15">
        <v>58.550846241999999</v>
      </c>
      <c r="O59" s="15">
        <v>614.96816129000001</v>
      </c>
      <c r="P59" s="15" t="s">
        <v>13</v>
      </c>
      <c r="Q59" s="16" t="s">
        <v>16</v>
      </c>
      <c r="R59" s="37" t="s">
        <v>521</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79</v>
      </c>
      <c r="D60" s="17" t="s">
        <v>80</v>
      </c>
      <c r="E60" s="17">
        <v>7</v>
      </c>
      <c r="F60" s="14">
        <v>19.25</v>
      </c>
      <c r="G60" s="14">
        <v>18.36</v>
      </c>
      <c r="H60" s="14">
        <v>17.47</v>
      </c>
      <c r="I60" s="14"/>
      <c r="J60" s="14">
        <v>19.760000000000002</v>
      </c>
      <c r="K60" s="14">
        <v>21.53</v>
      </c>
      <c r="L60" s="14">
        <v>24.39</v>
      </c>
      <c r="M60" s="54"/>
      <c r="N60" s="14">
        <v>74.917362788000005</v>
      </c>
      <c r="O60" s="31">
        <v>84.110464429000004</v>
      </c>
      <c r="P60" s="31" t="s">
        <v>16</v>
      </c>
      <c r="Q60" s="17" t="s">
        <v>16</v>
      </c>
      <c r="R60" s="38" t="s">
        <v>522</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81</v>
      </c>
      <c r="D61" s="16" t="s">
        <v>82</v>
      </c>
      <c r="E61" s="16">
        <v>2</v>
      </c>
      <c r="F61" s="15">
        <v>4.79</v>
      </c>
      <c r="G61" s="15">
        <v>4.01</v>
      </c>
      <c r="H61" s="15">
        <v>3.23</v>
      </c>
      <c r="I61" s="14"/>
      <c r="J61" s="15">
        <v>4.96</v>
      </c>
      <c r="K61" s="15">
        <v>6.51</v>
      </c>
      <c r="L61" s="15">
        <v>9.02</v>
      </c>
      <c r="M61" s="54"/>
      <c r="N61" s="15">
        <v>38.947498344000003</v>
      </c>
      <c r="O61" s="15">
        <v>6.6416958570999993</v>
      </c>
      <c r="P61" s="15" t="s">
        <v>13</v>
      </c>
      <c r="Q61" s="16" t="s">
        <v>13</v>
      </c>
      <c r="R61" s="37" t="s">
        <v>523</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83</v>
      </c>
      <c r="D62" s="17" t="s">
        <v>84</v>
      </c>
      <c r="E62" s="17">
        <v>0</v>
      </c>
      <c r="F62" s="14">
        <v>1.1200000000000001</v>
      </c>
      <c r="G62" s="14">
        <v>0.46</v>
      </c>
      <c r="H62" s="14">
        <v>-0.18</v>
      </c>
      <c r="I62" s="14"/>
      <c r="J62" s="14">
        <v>1.1599999999999999</v>
      </c>
      <c r="K62" s="14">
        <v>2.46</v>
      </c>
      <c r="L62" s="14">
        <v>4.57</v>
      </c>
      <c r="M62" s="54"/>
      <c r="N62" s="14">
        <v>28.85107863</v>
      </c>
      <c r="O62" s="31">
        <v>4.5092118571000004</v>
      </c>
      <c r="P62" s="31" t="s">
        <v>13</v>
      </c>
      <c r="Q62" s="17" t="s">
        <v>13</v>
      </c>
      <c r="R62" s="38" t="s">
        <v>524</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85</v>
      </c>
      <c r="D63" s="16" t="s">
        <v>86</v>
      </c>
      <c r="E63" s="16">
        <v>7</v>
      </c>
      <c r="F63" s="15">
        <v>10.72</v>
      </c>
      <c r="G63" s="15">
        <v>10.41</v>
      </c>
      <c r="H63" s="15">
        <v>10.1</v>
      </c>
      <c r="I63" s="14"/>
      <c r="J63" s="15">
        <v>10.78</v>
      </c>
      <c r="K63" s="15">
        <v>11.39</v>
      </c>
      <c r="L63" s="15">
        <v>12.38</v>
      </c>
      <c r="M63" s="54"/>
      <c r="N63" s="15">
        <v>53.831153102000002</v>
      </c>
      <c r="O63" s="15">
        <v>26.829150904999999</v>
      </c>
      <c r="P63" s="15" t="s">
        <v>16</v>
      </c>
      <c r="Q63" s="16" t="s">
        <v>16</v>
      </c>
      <c r="R63" s="37" t="s">
        <v>525</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87</v>
      </c>
      <c r="D64" s="17" t="s">
        <v>88</v>
      </c>
      <c r="E64" s="17">
        <v>2</v>
      </c>
      <c r="F64" s="14">
        <v>9.56</v>
      </c>
      <c r="G64" s="14">
        <v>8.23</v>
      </c>
      <c r="H64" s="14">
        <v>6.9</v>
      </c>
      <c r="I64" s="14"/>
      <c r="J64" s="14">
        <v>9.8800000000000008</v>
      </c>
      <c r="K64" s="14">
        <v>12.53</v>
      </c>
      <c r="L64" s="14">
        <v>16.82</v>
      </c>
      <c r="M64" s="54"/>
      <c r="N64" s="14">
        <v>29.708929473000001</v>
      </c>
      <c r="O64" s="31">
        <v>79.864688810000004</v>
      </c>
      <c r="P64" s="31" t="s">
        <v>13</v>
      </c>
      <c r="Q64" s="17" t="s">
        <v>13</v>
      </c>
      <c r="R64" s="38" t="s">
        <v>526</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89</v>
      </c>
      <c r="D65" s="16" t="s">
        <v>90</v>
      </c>
      <c r="E65" s="16">
        <v>7</v>
      </c>
      <c r="F65" s="15">
        <v>10.86</v>
      </c>
      <c r="G65" s="15">
        <v>9.92</v>
      </c>
      <c r="H65" s="15">
        <v>8.99</v>
      </c>
      <c r="I65" s="14"/>
      <c r="J65" s="15">
        <v>13.6</v>
      </c>
      <c r="K65" s="15">
        <v>15.46</v>
      </c>
      <c r="L65" s="15">
        <v>18.48</v>
      </c>
      <c r="M65" s="54"/>
      <c r="N65" s="15">
        <v>55.913560584000003</v>
      </c>
      <c r="O65" s="15">
        <v>176.06649486000001</v>
      </c>
      <c r="P65" s="15" t="s">
        <v>13</v>
      </c>
      <c r="Q65" s="16" t="s">
        <v>16</v>
      </c>
      <c r="R65" s="37" t="s">
        <v>527</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528</v>
      </c>
      <c r="D66" s="17" t="s">
        <v>529</v>
      </c>
      <c r="E66" s="17">
        <v>9</v>
      </c>
      <c r="F66" s="14">
        <v>68.959999999999994</v>
      </c>
      <c r="G66" s="14">
        <v>65.64</v>
      </c>
      <c r="H66" s="14">
        <v>62.33</v>
      </c>
      <c r="I66" s="14"/>
      <c r="J66" s="14">
        <v>72.13</v>
      </c>
      <c r="K66" s="14">
        <v>78.75</v>
      </c>
      <c r="L66" s="14">
        <v>89.46</v>
      </c>
      <c r="M66" s="54"/>
      <c r="N66" s="14">
        <v>58.869480551000002</v>
      </c>
      <c r="O66" s="31">
        <v>1.9932786490000001</v>
      </c>
      <c r="P66" s="31" t="s">
        <v>16</v>
      </c>
      <c r="Q66" s="17" t="s">
        <v>16</v>
      </c>
      <c r="R66" s="38" t="s">
        <v>530</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91</v>
      </c>
      <c r="D67" s="16" t="s">
        <v>92</v>
      </c>
      <c r="E67" s="16">
        <v>0</v>
      </c>
      <c r="F67" s="15">
        <v>2.2799999999999998</v>
      </c>
      <c r="G67" s="15">
        <v>1.83</v>
      </c>
      <c r="H67" s="15">
        <v>1.39</v>
      </c>
      <c r="I67" s="14"/>
      <c r="J67" s="15">
        <v>2.35</v>
      </c>
      <c r="K67" s="15">
        <v>3.23</v>
      </c>
      <c r="L67" s="15">
        <v>4.66</v>
      </c>
      <c r="M67" s="54"/>
      <c r="N67" s="15">
        <v>34.124558159000003</v>
      </c>
      <c r="O67" s="15">
        <v>55.778718810000001</v>
      </c>
      <c r="P67" s="15" t="s">
        <v>13</v>
      </c>
      <c r="Q67" s="16" t="s">
        <v>13</v>
      </c>
      <c r="R67" s="37" t="s">
        <v>531</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393</v>
      </c>
      <c r="D68" s="17" t="s">
        <v>394</v>
      </c>
      <c r="E68" s="17">
        <v>3</v>
      </c>
      <c r="F68" s="14" t="s">
        <v>29</v>
      </c>
      <c r="G68" s="14" t="s">
        <v>29</v>
      </c>
      <c r="H68" s="14" t="s">
        <v>29</v>
      </c>
      <c r="I68" s="14"/>
      <c r="J68" s="14" t="s">
        <v>29</v>
      </c>
      <c r="K68" s="14" t="s">
        <v>29</v>
      </c>
      <c r="L68" s="14" t="s">
        <v>29</v>
      </c>
      <c r="M68" s="54"/>
      <c r="N68" s="14" t="s">
        <v>29</v>
      </c>
      <c r="O68" s="31" t="s">
        <v>29</v>
      </c>
      <c r="P68" s="31" t="s">
        <v>29</v>
      </c>
      <c r="Q68" s="17" t="s">
        <v>29</v>
      </c>
      <c r="R68" s="38" t="s">
        <v>30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93</v>
      </c>
      <c r="D69" s="16" t="s">
        <v>94</v>
      </c>
      <c r="E69" s="16">
        <v>7</v>
      </c>
      <c r="F69" s="15">
        <v>58.69</v>
      </c>
      <c r="G69" s="15">
        <v>55.09</v>
      </c>
      <c r="H69" s="15">
        <v>51.49</v>
      </c>
      <c r="I69" s="14"/>
      <c r="J69" s="15">
        <v>61</v>
      </c>
      <c r="K69" s="15">
        <v>68.19</v>
      </c>
      <c r="L69" s="15">
        <v>79.83</v>
      </c>
      <c r="M69" s="54"/>
      <c r="N69" s="15">
        <v>61.587196368000001</v>
      </c>
      <c r="O69" s="15">
        <v>441.35542181000005</v>
      </c>
      <c r="P69" s="15" t="s">
        <v>16</v>
      </c>
      <c r="Q69" s="16" t="s">
        <v>16</v>
      </c>
      <c r="R69" s="37" t="s">
        <v>532</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95</v>
      </c>
      <c r="D70" s="17" t="s">
        <v>96</v>
      </c>
      <c r="E70" s="17">
        <v>9</v>
      </c>
      <c r="F70" s="14">
        <v>14.71</v>
      </c>
      <c r="G70" s="14">
        <v>13.74</v>
      </c>
      <c r="H70" s="14">
        <v>12.78</v>
      </c>
      <c r="I70" s="14"/>
      <c r="J70" s="14">
        <v>16.87</v>
      </c>
      <c r="K70" s="14">
        <v>18.79</v>
      </c>
      <c r="L70" s="14">
        <v>21.92</v>
      </c>
      <c r="M70" s="54"/>
      <c r="N70" s="14">
        <v>58.993359063</v>
      </c>
      <c r="O70" s="31">
        <v>333.80360747999998</v>
      </c>
      <c r="P70" s="31" t="s">
        <v>16</v>
      </c>
      <c r="Q70" s="17" t="s">
        <v>16</v>
      </c>
      <c r="R70" s="38" t="s">
        <v>533</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97</v>
      </c>
      <c r="D71" s="16" t="s">
        <v>98</v>
      </c>
      <c r="E71" s="16">
        <v>6</v>
      </c>
      <c r="F71" s="15">
        <v>3.58</v>
      </c>
      <c r="G71" s="15">
        <v>2.4300000000000002</v>
      </c>
      <c r="H71" s="15">
        <v>1.29</v>
      </c>
      <c r="I71" s="14"/>
      <c r="J71" s="15">
        <v>6.9</v>
      </c>
      <c r="K71" s="15">
        <v>9.18</v>
      </c>
      <c r="L71" s="15">
        <v>12.88</v>
      </c>
      <c r="M71" s="54"/>
      <c r="N71" s="15">
        <v>57.341367368</v>
      </c>
      <c r="O71" s="15">
        <v>173.84958595000001</v>
      </c>
      <c r="P71" s="15" t="s">
        <v>13</v>
      </c>
      <c r="Q71" s="16" t="s">
        <v>16</v>
      </c>
      <c r="R71" s="37" t="s">
        <v>534</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99</v>
      </c>
      <c r="D72" s="17" t="s">
        <v>100</v>
      </c>
      <c r="E72" s="17">
        <v>7</v>
      </c>
      <c r="F72" s="14">
        <v>43.8</v>
      </c>
      <c r="G72" s="14">
        <v>40.450000000000003</v>
      </c>
      <c r="H72" s="14">
        <v>37.1</v>
      </c>
      <c r="I72" s="14"/>
      <c r="J72" s="14">
        <v>52.99</v>
      </c>
      <c r="K72" s="14">
        <v>59.68</v>
      </c>
      <c r="L72" s="14">
        <v>70.5</v>
      </c>
      <c r="M72" s="54"/>
      <c r="N72" s="14">
        <v>51.537418526000003</v>
      </c>
      <c r="O72" s="31">
        <v>80.426412381000006</v>
      </c>
      <c r="P72" s="31" t="s">
        <v>16</v>
      </c>
      <c r="Q72" s="17" t="s">
        <v>16</v>
      </c>
      <c r="R72" s="38" t="s">
        <v>535</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101</v>
      </c>
      <c r="D73" s="16" t="s">
        <v>102</v>
      </c>
      <c r="E73" s="16">
        <v>0</v>
      </c>
      <c r="F73" s="15">
        <v>4.24</v>
      </c>
      <c r="G73" s="15">
        <v>3.81</v>
      </c>
      <c r="H73" s="15">
        <v>3.39</v>
      </c>
      <c r="I73" s="14"/>
      <c r="J73" s="15">
        <v>4.3499999999999996</v>
      </c>
      <c r="K73" s="15">
        <v>5.19</v>
      </c>
      <c r="L73" s="15">
        <v>6.55</v>
      </c>
      <c r="M73" s="54"/>
      <c r="N73" s="15">
        <v>41.842016522999998</v>
      </c>
      <c r="O73" s="15">
        <v>41.759625667000002</v>
      </c>
      <c r="P73" s="15" t="s">
        <v>13</v>
      </c>
      <c r="Q73" s="16" t="s">
        <v>13</v>
      </c>
      <c r="R73" s="37" t="s">
        <v>536</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103</v>
      </c>
      <c r="D74" s="17" t="s">
        <v>104</v>
      </c>
      <c r="E74" s="17">
        <v>9</v>
      </c>
      <c r="F74" s="14">
        <v>33.39</v>
      </c>
      <c r="G74" s="14">
        <v>29.49</v>
      </c>
      <c r="H74" s="14">
        <v>25.6</v>
      </c>
      <c r="I74" s="14"/>
      <c r="J74" s="14">
        <v>41.04</v>
      </c>
      <c r="K74" s="14">
        <v>48.82</v>
      </c>
      <c r="L74" s="14">
        <v>61.41</v>
      </c>
      <c r="M74" s="54"/>
      <c r="N74" s="14">
        <v>69.977009379999998</v>
      </c>
      <c r="O74" s="31">
        <v>121.59351904</v>
      </c>
      <c r="P74" s="31" t="s">
        <v>16</v>
      </c>
      <c r="Q74" s="17" t="s">
        <v>16</v>
      </c>
      <c r="R74" s="38" t="s">
        <v>537</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105</v>
      </c>
      <c r="D75" s="16" t="s">
        <v>106</v>
      </c>
      <c r="E75" s="16">
        <v>2</v>
      </c>
      <c r="F75" s="15">
        <v>1.22</v>
      </c>
      <c r="G75" s="15">
        <v>0.79</v>
      </c>
      <c r="H75" s="15">
        <v>0.37</v>
      </c>
      <c r="I75" s="14"/>
      <c r="J75" s="15">
        <v>1.32</v>
      </c>
      <c r="K75" s="15">
        <v>2.16</v>
      </c>
      <c r="L75" s="15">
        <v>3.53</v>
      </c>
      <c r="M75" s="54"/>
      <c r="N75" s="15">
        <v>37.037205862</v>
      </c>
      <c r="O75" s="15">
        <v>16.757727143</v>
      </c>
      <c r="P75" s="15" t="s">
        <v>13</v>
      </c>
      <c r="Q75" s="16" t="s">
        <v>13</v>
      </c>
      <c r="R75" s="37" t="s">
        <v>538</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107</v>
      </c>
      <c r="D76" s="17" t="s">
        <v>108</v>
      </c>
      <c r="E76" s="17">
        <v>4</v>
      </c>
      <c r="F76" s="14">
        <v>21.17</v>
      </c>
      <c r="G76" s="14">
        <v>17.329999999999998</v>
      </c>
      <c r="H76" s="14">
        <v>13.5</v>
      </c>
      <c r="I76" s="14"/>
      <c r="J76" s="14">
        <v>32.17</v>
      </c>
      <c r="K76" s="14">
        <v>39.83</v>
      </c>
      <c r="L76" s="14">
        <v>52.24</v>
      </c>
      <c r="M76" s="54"/>
      <c r="N76" s="14">
        <v>51.245847656999999</v>
      </c>
      <c r="O76" s="31">
        <v>162.90867494999998</v>
      </c>
      <c r="P76" s="31" t="s">
        <v>13</v>
      </c>
      <c r="Q76" s="17" t="s">
        <v>16</v>
      </c>
      <c r="R76" s="38" t="s">
        <v>539</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107</v>
      </c>
      <c r="D77" s="16" t="s">
        <v>109</v>
      </c>
      <c r="E77" s="16">
        <v>4</v>
      </c>
      <c r="F77" s="15">
        <v>19.489999999999998</v>
      </c>
      <c r="G77" s="15">
        <v>15.63</v>
      </c>
      <c r="H77" s="15">
        <v>11.78</v>
      </c>
      <c r="I77" s="14"/>
      <c r="J77" s="15">
        <v>30.6</v>
      </c>
      <c r="K77" s="15">
        <v>38.299999999999997</v>
      </c>
      <c r="L77" s="15">
        <v>50.76</v>
      </c>
      <c r="M77" s="54"/>
      <c r="N77" s="15">
        <v>51.389874515999999</v>
      </c>
      <c r="O77" s="15">
        <v>9.3873469048000011</v>
      </c>
      <c r="P77" s="15" t="s">
        <v>13</v>
      </c>
      <c r="Q77" s="16" t="s">
        <v>16</v>
      </c>
      <c r="R77" s="37" t="s">
        <v>540</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110</v>
      </c>
      <c r="D78" s="17" t="s">
        <v>111</v>
      </c>
      <c r="E78" s="17">
        <v>2</v>
      </c>
      <c r="F78" s="14">
        <v>2.65</v>
      </c>
      <c r="G78" s="14">
        <v>2.02</v>
      </c>
      <c r="H78" s="14">
        <v>1.39</v>
      </c>
      <c r="I78" s="14"/>
      <c r="J78" s="14">
        <v>2.76</v>
      </c>
      <c r="K78" s="14">
        <v>4.01</v>
      </c>
      <c r="L78" s="14">
        <v>6.04</v>
      </c>
      <c r="M78" s="54"/>
      <c r="N78" s="14">
        <v>45.902488482999999</v>
      </c>
      <c r="O78" s="31">
        <v>3.5957131905000002</v>
      </c>
      <c r="P78" s="31" t="s">
        <v>13</v>
      </c>
      <c r="Q78" s="17" t="s">
        <v>13</v>
      </c>
      <c r="R78" s="38" t="s">
        <v>541</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542</v>
      </c>
      <c r="D79" s="16" t="s">
        <v>543</v>
      </c>
      <c r="E79" s="16">
        <v>6</v>
      </c>
      <c r="F79" s="15">
        <v>111.23</v>
      </c>
      <c r="G79" s="15">
        <v>83.86</v>
      </c>
      <c r="H79" s="15">
        <v>56.49</v>
      </c>
      <c r="I79" s="14"/>
      <c r="J79" s="15">
        <v>116.17</v>
      </c>
      <c r="K79" s="15">
        <v>170.9</v>
      </c>
      <c r="L79" s="15">
        <v>259.47000000000003</v>
      </c>
      <c r="M79" s="54"/>
      <c r="N79" s="15">
        <v>46.700371441000001</v>
      </c>
      <c r="O79" s="15">
        <v>1.2980955443</v>
      </c>
      <c r="P79" s="15" t="s">
        <v>16</v>
      </c>
      <c r="Q79" s="16" t="s">
        <v>13</v>
      </c>
      <c r="R79" s="37" t="s">
        <v>544</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545</v>
      </c>
      <c r="D80" s="17" t="s">
        <v>546</v>
      </c>
      <c r="E80" s="17">
        <v>9</v>
      </c>
      <c r="F80" s="14">
        <v>2028</v>
      </c>
      <c r="G80" s="14">
        <v>1475.66</v>
      </c>
      <c r="H80" s="14">
        <v>923.33</v>
      </c>
      <c r="I80" s="14"/>
      <c r="J80" s="14">
        <v>2389.9499999999998</v>
      </c>
      <c r="K80" s="14">
        <v>3494.61</v>
      </c>
      <c r="L80" s="14">
        <v>5282.1</v>
      </c>
      <c r="M80" s="54"/>
      <c r="N80" s="14">
        <v>72.555550484999998</v>
      </c>
      <c r="O80" s="31">
        <v>7.7023818395000001</v>
      </c>
      <c r="P80" s="31" t="s">
        <v>16</v>
      </c>
      <c r="Q80" s="17" t="s">
        <v>16</v>
      </c>
      <c r="R80" s="38" t="s">
        <v>547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112</v>
      </c>
      <c r="D81" s="16" t="s">
        <v>113</v>
      </c>
      <c r="E81" s="16">
        <v>5</v>
      </c>
      <c r="F81" s="15">
        <v>17.149999999999999</v>
      </c>
      <c r="G81" s="15">
        <v>15.1</v>
      </c>
      <c r="H81" s="15">
        <v>13.06</v>
      </c>
      <c r="I81" s="14"/>
      <c r="J81" s="15">
        <v>17.5</v>
      </c>
      <c r="K81" s="15">
        <v>21.58</v>
      </c>
      <c r="L81" s="15">
        <v>28.18</v>
      </c>
      <c r="M81" s="54"/>
      <c r="N81" s="15">
        <v>42.459883179999999</v>
      </c>
      <c r="O81" s="15">
        <v>8.3376693809999995</v>
      </c>
      <c r="P81" s="15" t="s">
        <v>16</v>
      </c>
      <c r="Q81" s="16" t="s">
        <v>13</v>
      </c>
      <c r="R81" s="37" t="s">
        <v>548</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114</v>
      </c>
      <c r="D82" s="17" t="s">
        <v>115</v>
      </c>
      <c r="E82" s="17">
        <v>4</v>
      </c>
      <c r="F82" s="14">
        <v>4.71</v>
      </c>
      <c r="G82" s="14">
        <v>4.2300000000000004</v>
      </c>
      <c r="H82" s="14">
        <v>3.76</v>
      </c>
      <c r="I82" s="14"/>
      <c r="J82" s="14">
        <v>5.98</v>
      </c>
      <c r="K82" s="14">
        <v>6.92</v>
      </c>
      <c r="L82" s="14">
        <v>8.4499999999999993</v>
      </c>
      <c r="M82" s="54"/>
      <c r="N82" s="14">
        <v>53.868630727999999</v>
      </c>
      <c r="O82" s="31">
        <v>9.3163712381000003</v>
      </c>
      <c r="P82" s="31" t="s">
        <v>13</v>
      </c>
      <c r="Q82" s="17" t="s">
        <v>16</v>
      </c>
      <c r="R82" s="38" t="s">
        <v>549</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116</v>
      </c>
      <c r="D83" s="16" t="s">
        <v>117</v>
      </c>
      <c r="E83" s="16">
        <v>2</v>
      </c>
      <c r="F83" s="15">
        <v>10.7</v>
      </c>
      <c r="G83" s="15">
        <v>8.82</v>
      </c>
      <c r="H83" s="15">
        <v>6.95</v>
      </c>
      <c r="I83" s="14"/>
      <c r="J83" s="15">
        <v>11.05</v>
      </c>
      <c r="K83" s="15">
        <v>14.79</v>
      </c>
      <c r="L83" s="15">
        <v>20.85</v>
      </c>
      <c r="M83" s="54"/>
      <c r="N83" s="15">
        <v>43.799031606</v>
      </c>
      <c r="O83" s="15">
        <v>10.949459047</v>
      </c>
      <c r="P83" s="15" t="s">
        <v>13</v>
      </c>
      <c r="Q83" s="16" t="s">
        <v>13</v>
      </c>
      <c r="R83" s="37" t="s">
        <v>550</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118</v>
      </c>
      <c r="D84" s="17" t="s">
        <v>119</v>
      </c>
      <c r="E84" s="17">
        <v>6</v>
      </c>
      <c r="F84" s="14">
        <v>13.46</v>
      </c>
      <c r="G84" s="14">
        <v>11.97</v>
      </c>
      <c r="H84" s="14">
        <v>10.49</v>
      </c>
      <c r="I84" s="14"/>
      <c r="J84" s="14">
        <v>16.940000000000001</v>
      </c>
      <c r="K84" s="14">
        <v>19.899999999999999</v>
      </c>
      <c r="L84" s="14">
        <v>24.69</v>
      </c>
      <c r="M84" s="54"/>
      <c r="N84" s="14">
        <v>62.854969955000001</v>
      </c>
      <c r="O84" s="31">
        <v>93.386154714</v>
      </c>
      <c r="P84" s="31" t="s">
        <v>13</v>
      </c>
      <c r="Q84" s="17" t="s">
        <v>16</v>
      </c>
      <c r="R84" s="38" t="s">
        <v>551</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120</v>
      </c>
      <c r="D85" s="16" t="s">
        <v>121</v>
      </c>
      <c r="E85" s="16">
        <v>2</v>
      </c>
      <c r="F85" s="15">
        <v>6.68</v>
      </c>
      <c r="G85" s="15">
        <v>5.46</v>
      </c>
      <c r="H85" s="15">
        <v>4.25</v>
      </c>
      <c r="I85" s="14"/>
      <c r="J85" s="15">
        <v>7.03</v>
      </c>
      <c r="K85" s="15">
        <v>9.4499999999999993</v>
      </c>
      <c r="L85" s="15">
        <v>13.37</v>
      </c>
      <c r="M85" s="54"/>
      <c r="N85" s="15">
        <v>41.502186033999998</v>
      </c>
      <c r="O85" s="15">
        <v>39.197246762000006</v>
      </c>
      <c r="P85" s="15" t="s">
        <v>13</v>
      </c>
      <c r="Q85" s="16" t="s">
        <v>13</v>
      </c>
      <c r="R85" s="37" t="s">
        <v>552</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363</v>
      </c>
      <c r="D86" s="17" t="s">
        <v>364</v>
      </c>
      <c r="E86" s="17">
        <v>10</v>
      </c>
      <c r="F86" s="14">
        <v>188.72</v>
      </c>
      <c r="G86" s="14">
        <v>169.45</v>
      </c>
      <c r="H86" s="14">
        <v>150.18</v>
      </c>
      <c r="I86" s="14"/>
      <c r="J86" s="14">
        <v>204.19</v>
      </c>
      <c r="K86" s="14">
        <v>242.72</v>
      </c>
      <c r="L86" s="14">
        <v>305.07</v>
      </c>
      <c r="M86" s="54"/>
      <c r="N86" s="14">
        <v>57.642510178000002</v>
      </c>
      <c r="O86" s="31">
        <v>4.3839531519000001</v>
      </c>
      <c r="P86" s="31" t="s">
        <v>16</v>
      </c>
      <c r="Q86" s="17" t="s">
        <v>16</v>
      </c>
      <c r="R86" s="38" t="s">
        <v>553</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122</v>
      </c>
      <c r="D87" s="16" t="s">
        <v>123</v>
      </c>
      <c r="E87" s="16">
        <v>4</v>
      </c>
      <c r="F87" s="15">
        <v>150</v>
      </c>
      <c r="G87" s="15" t="s">
        <v>29</v>
      </c>
      <c r="H87" s="15" t="s">
        <v>29</v>
      </c>
      <c r="I87" s="14"/>
      <c r="J87" s="15" t="s">
        <v>29</v>
      </c>
      <c r="K87" s="15" t="s">
        <v>29</v>
      </c>
      <c r="L87" s="15" t="s">
        <v>29</v>
      </c>
      <c r="M87" s="54"/>
      <c r="N87" s="15">
        <v>94.064508982000007</v>
      </c>
      <c r="O87" s="15">
        <v>1.0764285713999999</v>
      </c>
      <c r="P87" s="15" t="s">
        <v>13</v>
      </c>
      <c r="Q87" s="16" t="s">
        <v>16</v>
      </c>
      <c r="R87" s="37" t="s">
        <v>29</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124</v>
      </c>
      <c r="D88" s="17" t="s">
        <v>125</v>
      </c>
      <c r="E88" s="17">
        <v>6</v>
      </c>
      <c r="F88" s="14">
        <v>77.05</v>
      </c>
      <c r="G88" s="14">
        <v>68.209999999999994</v>
      </c>
      <c r="H88" s="14">
        <v>59.37</v>
      </c>
      <c r="I88" s="14"/>
      <c r="J88" s="14">
        <v>96.68</v>
      </c>
      <c r="K88" s="14">
        <v>114.35</v>
      </c>
      <c r="L88" s="14">
        <v>142.96</v>
      </c>
      <c r="M88" s="54"/>
      <c r="N88" s="14">
        <v>63.298354265999997</v>
      </c>
      <c r="O88" s="31">
        <v>368.78993070999996</v>
      </c>
      <c r="P88" s="31" t="s">
        <v>13</v>
      </c>
      <c r="Q88" s="17" t="s">
        <v>16</v>
      </c>
      <c r="R88" s="38" t="s">
        <v>554</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126</v>
      </c>
      <c r="D89" s="16" t="s">
        <v>127</v>
      </c>
      <c r="E89" s="16">
        <v>3</v>
      </c>
      <c r="F89" s="15">
        <v>45.47</v>
      </c>
      <c r="G89" s="15">
        <v>41.14</v>
      </c>
      <c r="H89" s="15">
        <v>36.81</v>
      </c>
      <c r="I89" s="14"/>
      <c r="J89" s="15">
        <v>46.74</v>
      </c>
      <c r="K89" s="15">
        <v>55.39</v>
      </c>
      <c r="L89" s="15">
        <v>69.400000000000006</v>
      </c>
      <c r="M89" s="54"/>
      <c r="N89" s="15">
        <v>47.496788999000003</v>
      </c>
      <c r="O89" s="15">
        <v>98.609443810000002</v>
      </c>
      <c r="P89" s="15" t="s">
        <v>13</v>
      </c>
      <c r="Q89" s="16" t="s">
        <v>13</v>
      </c>
      <c r="R89" s="37" t="s">
        <v>555</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128</v>
      </c>
      <c r="D90" s="17" t="s">
        <v>129</v>
      </c>
      <c r="E90" s="17">
        <v>9</v>
      </c>
      <c r="F90" s="14">
        <v>24.3</v>
      </c>
      <c r="G90" s="14">
        <v>21.71</v>
      </c>
      <c r="H90" s="14">
        <v>19.13</v>
      </c>
      <c r="I90" s="14"/>
      <c r="J90" s="14">
        <v>28.12</v>
      </c>
      <c r="K90" s="14">
        <v>33.28</v>
      </c>
      <c r="L90" s="14">
        <v>41.64</v>
      </c>
      <c r="M90" s="54"/>
      <c r="N90" s="14">
        <v>57.789952964999998</v>
      </c>
      <c r="O90" s="31">
        <v>203.27487148</v>
      </c>
      <c r="P90" s="31" t="s">
        <v>16</v>
      </c>
      <c r="Q90" s="17" t="s">
        <v>16</v>
      </c>
      <c r="R90" s="38" t="s">
        <v>556</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130</v>
      </c>
      <c r="D91" s="16" t="s">
        <v>131</v>
      </c>
      <c r="E91" s="16">
        <v>7</v>
      </c>
      <c r="F91" s="15">
        <v>33.82</v>
      </c>
      <c r="G91" s="15">
        <v>31.27</v>
      </c>
      <c r="H91" s="15">
        <v>28.73</v>
      </c>
      <c r="I91" s="14"/>
      <c r="J91" s="15">
        <v>38.81</v>
      </c>
      <c r="K91" s="15">
        <v>43.89</v>
      </c>
      <c r="L91" s="15">
        <v>52.11</v>
      </c>
      <c r="M91" s="54"/>
      <c r="N91" s="15">
        <v>53.759279984999999</v>
      </c>
      <c r="O91" s="15">
        <v>85.205873714000006</v>
      </c>
      <c r="P91" s="15" t="s">
        <v>16</v>
      </c>
      <c r="Q91" s="16" t="s">
        <v>16</v>
      </c>
      <c r="R91" s="37" t="s">
        <v>557</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132</v>
      </c>
      <c r="D92" s="17" t="s">
        <v>133</v>
      </c>
      <c r="E92" s="17">
        <v>2</v>
      </c>
      <c r="F92" s="14">
        <v>37.049999999999997</v>
      </c>
      <c r="G92" s="14">
        <v>33.979999999999997</v>
      </c>
      <c r="H92" s="14">
        <v>30.91</v>
      </c>
      <c r="I92" s="14"/>
      <c r="J92" s="14">
        <v>38.26</v>
      </c>
      <c r="K92" s="14">
        <v>44.39</v>
      </c>
      <c r="L92" s="14">
        <v>54.32</v>
      </c>
      <c r="M92" s="54"/>
      <c r="N92" s="14">
        <v>49.921094105999998</v>
      </c>
      <c r="O92" s="31">
        <v>380.86043248000004</v>
      </c>
      <c r="P92" s="31" t="s">
        <v>13</v>
      </c>
      <c r="Q92" s="17" t="s">
        <v>13</v>
      </c>
      <c r="R92" s="38" t="s">
        <v>558</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369</v>
      </c>
      <c r="D93" s="16" t="s">
        <v>370</v>
      </c>
      <c r="E93" s="16">
        <v>3</v>
      </c>
      <c r="F93" s="15">
        <v>23.31</v>
      </c>
      <c r="G93" s="15">
        <v>20.67</v>
      </c>
      <c r="H93" s="15">
        <v>18.03</v>
      </c>
      <c r="I93" s="14"/>
      <c r="J93" s="15">
        <v>23.69</v>
      </c>
      <c r="K93" s="15">
        <v>28.96</v>
      </c>
      <c r="L93" s="15">
        <v>37.49</v>
      </c>
      <c r="M93" s="54"/>
      <c r="N93" s="15">
        <v>27.807910835000001</v>
      </c>
      <c r="O93" s="15">
        <v>2.8237197142999997</v>
      </c>
      <c r="P93" s="15" t="s">
        <v>16</v>
      </c>
      <c r="Q93" s="16" t="s">
        <v>13</v>
      </c>
      <c r="R93" s="37" t="s">
        <v>559</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134</v>
      </c>
      <c r="D94" s="17" t="s">
        <v>135</v>
      </c>
      <c r="E94" s="17">
        <v>1</v>
      </c>
      <c r="F94" s="14">
        <v>5.52</v>
      </c>
      <c r="G94" s="14">
        <v>4.5199999999999996</v>
      </c>
      <c r="H94" s="14">
        <v>3.53</v>
      </c>
      <c r="I94" s="14"/>
      <c r="J94" s="14">
        <v>5.66</v>
      </c>
      <c r="K94" s="14">
        <v>7.64</v>
      </c>
      <c r="L94" s="14">
        <v>10.84</v>
      </c>
      <c r="M94" s="54"/>
      <c r="N94" s="14">
        <v>48.284111901999999</v>
      </c>
      <c r="O94" s="31">
        <v>7.1362124285999995</v>
      </c>
      <c r="P94" s="31" t="s">
        <v>13</v>
      </c>
      <c r="Q94" s="17" t="s">
        <v>13</v>
      </c>
      <c r="R94" s="38" t="s">
        <v>560</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136</v>
      </c>
      <c r="D95" s="16" t="s">
        <v>137</v>
      </c>
      <c r="E95" s="16">
        <v>7</v>
      </c>
      <c r="F95" s="15">
        <v>12.61</v>
      </c>
      <c r="G95" s="15">
        <v>11.3</v>
      </c>
      <c r="H95" s="15">
        <v>9.99</v>
      </c>
      <c r="I95" s="14"/>
      <c r="J95" s="15">
        <v>16.39</v>
      </c>
      <c r="K95" s="15">
        <v>19</v>
      </c>
      <c r="L95" s="15">
        <v>23.23</v>
      </c>
      <c r="M95" s="54"/>
      <c r="N95" s="15">
        <v>54.555077546</v>
      </c>
      <c r="O95" s="15">
        <v>27.396679856999999</v>
      </c>
      <c r="P95" s="15" t="s">
        <v>13</v>
      </c>
      <c r="Q95" s="16" t="s">
        <v>16</v>
      </c>
      <c r="R95" s="37" t="s">
        <v>561</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138</v>
      </c>
      <c r="D96" s="17" t="s">
        <v>139</v>
      </c>
      <c r="E96" s="17">
        <v>0</v>
      </c>
      <c r="F96" s="14">
        <v>6.02</v>
      </c>
      <c r="G96" s="14">
        <v>5.17</v>
      </c>
      <c r="H96" s="14">
        <v>4.33</v>
      </c>
      <c r="I96" s="14"/>
      <c r="J96" s="14">
        <v>6.11</v>
      </c>
      <c r="K96" s="14">
        <v>7.79</v>
      </c>
      <c r="L96" s="14">
        <v>10.51</v>
      </c>
      <c r="M96" s="54"/>
      <c r="N96" s="14">
        <v>37.657284554999997</v>
      </c>
      <c r="O96" s="31">
        <v>4.7869235714</v>
      </c>
      <c r="P96" s="31" t="s">
        <v>13</v>
      </c>
      <c r="Q96" s="17" t="s">
        <v>13</v>
      </c>
      <c r="R96" s="38" t="s">
        <v>562</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140</v>
      </c>
      <c r="D97" s="16" t="s">
        <v>141</v>
      </c>
      <c r="E97" s="16">
        <v>2</v>
      </c>
      <c r="F97" s="15">
        <v>14.72</v>
      </c>
      <c r="G97" s="15">
        <v>13.54</v>
      </c>
      <c r="H97" s="15">
        <v>12.37</v>
      </c>
      <c r="I97" s="14"/>
      <c r="J97" s="15">
        <v>15.15</v>
      </c>
      <c r="K97" s="15">
        <v>17.489999999999998</v>
      </c>
      <c r="L97" s="15">
        <v>21.28</v>
      </c>
      <c r="M97" s="54"/>
      <c r="N97" s="15">
        <v>49.217322512000003</v>
      </c>
      <c r="O97" s="15">
        <v>34.760314000000001</v>
      </c>
      <c r="P97" s="15" t="s">
        <v>13</v>
      </c>
      <c r="Q97" s="16" t="s">
        <v>13</v>
      </c>
      <c r="R97" s="37" t="s">
        <v>563</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142</v>
      </c>
      <c r="D98" s="17" t="s">
        <v>143</v>
      </c>
      <c r="E98" s="17">
        <v>0</v>
      </c>
      <c r="F98" s="14">
        <v>20.12</v>
      </c>
      <c r="G98" s="14">
        <v>18.579999999999998</v>
      </c>
      <c r="H98" s="14">
        <v>17.05</v>
      </c>
      <c r="I98" s="14"/>
      <c r="J98" s="14">
        <v>20.61</v>
      </c>
      <c r="K98" s="14">
        <v>23.67</v>
      </c>
      <c r="L98" s="14">
        <v>28.63</v>
      </c>
      <c r="M98" s="54"/>
      <c r="N98" s="14">
        <v>23.615648843999999</v>
      </c>
      <c r="O98" s="31">
        <v>3.9491084762000002</v>
      </c>
      <c r="P98" s="31" t="s">
        <v>13</v>
      </c>
      <c r="Q98" s="17" t="s">
        <v>13</v>
      </c>
      <c r="R98" s="38" t="s">
        <v>564</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565</v>
      </c>
      <c r="D99" s="16" t="s">
        <v>566</v>
      </c>
      <c r="E99" s="16">
        <v>4</v>
      </c>
      <c r="F99" s="15">
        <v>110</v>
      </c>
      <c r="G99" s="15">
        <v>100</v>
      </c>
      <c r="H99" s="15">
        <v>90</v>
      </c>
      <c r="I99" s="14"/>
      <c r="J99" s="15">
        <v>113.4</v>
      </c>
      <c r="K99" s="15">
        <v>133.38999999999999</v>
      </c>
      <c r="L99" s="15">
        <v>165.74</v>
      </c>
      <c r="M99" s="54"/>
      <c r="N99" s="15">
        <v>44.951439448000002</v>
      </c>
      <c r="O99" s="15">
        <v>1.6576954476000001</v>
      </c>
      <c r="P99" s="15" t="s">
        <v>16</v>
      </c>
      <c r="Q99" s="16" t="s">
        <v>13</v>
      </c>
      <c r="R99" s="37" t="s">
        <v>567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411</v>
      </c>
      <c r="D100" s="17" t="s">
        <v>412</v>
      </c>
      <c r="E100" s="17">
        <v>7</v>
      </c>
      <c r="F100" s="14">
        <v>1.17</v>
      </c>
      <c r="G100" s="14">
        <v>0.49</v>
      </c>
      <c r="H100" s="14">
        <v>-0.17</v>
      </c>
      <c r="I100" s="14"/>
      <c r="J100" s="14">
        <v>3.13</v>
      </c>
      <c r="K100" s="14">
        <v>4.47</v>
      </c>
      <c r="L100" s="14">
        <v>6.64</v>
      </c>
      <c r="M100" s="54"/>
      <c r="N100" s="14">
        <v>62.520605484000001</v>
      </c>
      <c r="O100" s="31">
        <v>1.6913219524000001</v>
      </c>
      <c r="P100" s="31" t="s">
        <v>13</v>
      </c>
      <c r="Q100" s="17" t="s">
        <v>16</v>
      </c>
      <c r="R100" s="38" t="s">
        <v>568</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144</v>
      </c>
      <c r="D101" s="16" t="s">
        <v>145</v>
      </c>
      <c r="E101" s="16">
        <v>3</v>
      </c>
      <c r="F101" s="15">
        <v>21.31</v>
      </c>
      <c r="G101" s="15">
        <v>18.84</v>
      </c>
      <c r="H101" s="15">
        <v>16.37</v>
      </c>
      <c r="I101" s="14"/>
      <c r="J101" s="15">
        <v>21.75</v>
      </c>
      <c r="K101" s="15">
        <v>26.68</v>
      </c>
      <c r="L101" s="15">
        <v>34.67</v>
      </c>
      <c r="M101" s="54"/>
      <c r="N101" s="15">
        <v>30.683076286999999</v>
      </c>
      <c r="O101" s="15">
        <v>270.17486862000004</v>
      </c>
      <c r="P101" s="15" t="s">
        <v>16</v>
      </c>
      <c r="Q101" s="16" t="s">
        <v>13</v>
      </c>
      <c r="R101" s="37" t="s">
        <v>569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146</v>
      </c>
      <c r="D102" s="17" t="s">
        <v>147</v>
      </c>
      <c r="E102" s="17">
        <v>3</v>
      </c>
      <c r="F102" s="14">
        <v>9.4</v>
      </c>
      <c r="G102" s="14">
        <v>8.39</v>
      </c>
      <c r="H102" s="14">
        <v>7.39</v>
      </c>
      <c r="I102" s="14"/>
      <c r="J102" s="14">
        <v>9.58</v>
      </c>
      <c r="K102" s="14">
        <v>11.58</v>
      </c>
      <c r="L102" s="14">
        <v>14.82</v>
      </c>
      <c r="M102" s="54"/>
      <c r="N102" s="14">
        <v>32.184512865999999</v>
      </c>
      <c r="O102" s="31">
        <v>103.32598804</v>
      </c>
      <c r="P102" s="31" t="s">
        <v>16</v>
      </c>
      <c r="Q102" s="17" t="s">
        <v>13</v>
      </c>
      <c r="R102" s="38" t="s">
        <v>570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148</v>
      </c>
      <c r="D103" s="16" t="s">
        <v>149</v>
      </c>
      <c r="E103" s="16">
        <v>2</v>
      </c>
      <c r="F103" s="15">
        <v>11.27</v>
      </c>
      <c r="G103" s="15">
        <v>8.6300000000000008</v>
      </c>
      <c r="H103" s="15">
        <v>5.99</v>
      </c>
      <c r="I103" s="14"/>
      <c r="J103" s="15">
        <v>11.71</v>
      </c>
      <c r="K103" s="15">
        <v>16.98</v>
      </c>
      <c r="L103" s="15">
        <v>25.51</v>
      </c>
      <c r="M103" s="54"/>
      <c r="N103" s="15">
        <v>39.174815137000003</v>
      </c>
      <c r="O103" s="15">
        <v>45.386444570999998</v>
      </c>
      <c r="P103" s="15" t="s">
        <v>13</v>
      </c>
      <c r="Q103" s="16" t="s">
        <v>13</v>
      </c>
      <c r="R103" s="37" t="s">
        <v>571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150</v>
      </c>
      <c r="D104" s="17" t="s">
        <v>151</v>
      </c>
      <c r="E104" s="17">
        <v>0</v>
      </c>
      <c r="F104" s="14">
        <v>3.84</v>
      </c>
      <c r="G104" s="14">
        <v>3.46</v>
      </c>
      <c r="H104" s="14">
        <v>3.09</v>
      </c>
      <c r="I104" s="14"/>
      <c r="J104" s="14">
        <v>3.89</v>
      </c>
      <c r="K104" s="14">
        <v>4.63</v>
      </c>
      <c r="L104" s="14">
        <v>5.83</v>
      </c>
      <c r="M104" s="54"/>
      <c r="N104" s="14">
        <v>42.700428578</v>
      </c>
      <c r="O104" s="31">
        <v>11.021166285</v>
      </c>
      <c r="P104" s="31" t="s">
        <v>13</v>
      </c>
      <c r="Q104" s="17" t="s">
        <v>13</v>
      </c>
      <c r="R104" s="38" t="s">
        <v>572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152</v>
      </c>
      <c r="D105" s="16" t="s">
        <v>153</v>
      </c>
      <c r="E105" s="16">
        <v>2</v>
      </c>
      <c r="F105" s="15">
        <v>3.72</v>
      </c>
      <c r="G105" s="15">
        <v>3.01</v>
      </c>
      <c r="H105" s="15">
        <v>2.31</v>
      </c>
      <c r="I105" s="14"/>
      <c r="J105" s="15">
        <v>3.85</v>
      </c>
      <c r="K105" s="15">
        <v>5.25</v>
      </c>
      <c r="L105" s="15">
        <v>7.52</v>
      </c>
      <c r="M105" s="54"/>
      <c r="N105" s="15">
        <v>38.162129555999996</v>
      </c>
      <c r="O105" s="15">
        <v>20.291099143</v>
      </c>
      <c r="P105" s="15" t="s">
        <v>13</v>
      </c>
      <c r="Q105" s="16" t="s">
        <v>13</v>
      </c>
      <c r="R105" s="37" t="s">
        <v>573</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154</v>
      </c>
      <c r="D106" s="17" t="s">
        <v>155</v>
      </c>
      <c r="E106" s="17">
        <v>3</v>
      </c>
      <c r="F106" s="14">
        <v>9.83</v>
      </c>
      <c r="G106" s="14">
        <v>8.73</v>
      </c>
      <c r="H106" s="14">
        <v>7.63</v>
      </c>
      <c r="I106" s="14"/>
      <c r="J106" s="14">
        <v>10.199999999999999</v>
      </c>
      <c r="K106" s="14">
        <v>12.39</v>
      </c>
      <c r="L106" s="14">
        <v>15.94</v>
      </c>
      <c r="M106" s="54"/>
      <c r="N106" s="14">
        <v>43.883636774999999</v>
      </c>
      <c r="O106" s="31">
        <v>24.279136618999999</v>
      </c>
      <c r="P106" s="31" t="s">
        <v>13</v>
      </c>
      <c r="Q106" s="17" t="s">
        <v>13</v>
      </c>
      <c r="R106" s="38" t="s">
        <v>574</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372</v>
      </c>
      <c r="D107" s="16" t="s">
        <v>373</v>
      </c>
      <c r="E107" s="16">
        <v>0</v>
      </c>
      <c r="F107" s="15" t="s">
        <v>29</v>
      </c>
      <c r="G107" s="15" t="s">
        <v>29</v>
      </c>
      <c r="H107" s="15" t="s">
        <v>29</v>
      </c>
      <c r="I107" s="14"/>
      <c r="J107" s="15" t="s">
        <v>29</v>
      </c>
      <c r="K107" s="15" t="s">
        <v>29</v>
      </c>
      <c r="L107" s="15" t="s">
        <v>29</v>
      </c>
      <c r="M107" s="54"/>
      <c r="N107" s="15" t="s">
        <v>29</v>
      </c>
      <c r="O107" s="15" t="s">
        <v>29</v>
      </c>
      <c r="P107" s="15" t="s">
        <v>29</v>
      </c>
      <c r="Q107" s="16" t="s">
        <v>29</v>
      </c>
      <c r="R107" s="37" t="s">
        <v>30</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156</v>
      </c>
      <c r="D108" s="17" t="s">
        <v>157</v>
      </c>
      <c r="E108" s="17">
        <v>6</v>
      </c>
      <c r="F108" s="14">
        <v>3.44</v>
      </c>
      <c r="G108" s="14">
        <v>2.98</v>
      </c>
      <c r="H108" s="14">
        <v>2.52</v>
      </c>
      <c r="I108" s="14"/>
      <c r="J108" s="14">
        <v>4.3899999999999997</v>
      </c>
      <c r="K108" s="14">
        <v>5.3</v>
      </c>
      <c r="L108" s="14">
        <v>6.78</v>
      </c>
      <c r="M108" s="54"/>
      <c r="N108" s="14">
        <v>63.581320982000001</v>
      </c>
      <c r="O108" s="31">
        <v>9.9570622380999989</v>
      </c>
      <c r="P108" s="31" t="s">
        <v>13</v>
      </c>
      <c r="Q108" s="17" t="s">
        <v>16</v>
      </c>
      <c r="R108" s="38" t="s">
        <v>575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158</v>
      </c>
      <c r="D109" s="16" t="s">
        <v>159</v>
      </c>
      <c r="E109" s="16">
        <v>2</v>
      </c>
      <c r="F109" s="15">
        <v>19.95</v>
      </c>
      <c r="G109" s="15">
        <v>18.559999999999999</v>
      </c>
      <c r="H109" s="15">
        <v>17.18</v>
      </c>
      <c r="I109" s="14"/>
      <c r="J109" s="15">
        <v>20.45</v>
      </c>
      <c r="K109" s="15">
        <v>23.21</v>
      </c>
      <c r="L109" s="15">
        <v>27.68</v>
      </c>
      <c r="M109" s="54"/>
      <c r="N109" s="15">
        <v>34.894527017000001</v>
      </c>
      <c r="O109" s="15">
        <v>52.522418666999997</v>
      </c>
      <c r="P109" s="15" t="s">
        <v>13</v>
      </c>
      <c r="Q109" s="16" t="s">
        <v>13</v>
      </c>
      <c r="R109" s="37" t="s">
        <v>576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160</v>
      </c>
      <c r="D110" s="17" t="s">
        <v>161</v>
      </c>
      <c r="E110" s="17">
        <v>2</v>
      </c>
      <c r="F110" s="14">
        <v>23.76</v>
      </c>
      <c r="G110" s="14">
        <v>21.5</v>
      </c>
      <c r="H110" s="14">
        <v>19.239999999999998</v>
      </c>
      <c r="I110" s="14"/>
      <c r="J110" s="14">
        <v>24.28</v>
      </c>
      <c r="K110" s="14">
        <v>28.79</v>
      </c>
      <c r="L110" s="14">
        <v>36.090000000000003</v>
      </c>
      <c r="M110" s="54"/>
      <c r="N110" s="14">
        <v>41.189474240999999</v>
      </c>
      <c r="O110" s="31">
        <v>60.870744666999997</v>
      </c>
      <c r="P110" s="31" t="s">
        <v>13</v>
      </c>
      <c r="Q110" s="17" t="s">
        <v>13</v>
      </c>
      <c r="R110" s="38" t="s">
        <v>577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162</v>
      </c>
      <c r="D111" s="16" t="s">
        <v>163</v>
      </c>
      <c r="E111" s="16">
        <v>7</v>
      </c>
      <c r="F111" s="15">
        <v>110.65</v>
      </c>
      <c r="G111" s="15">
        <v>84.27</v>
      </c>
      <c r="H111" s="15">
        <v>57.9</v>
      </c>
      <c r="I111" s="14"/>
      <c r="J111" s="15">
        <v>121</v>
      </c>
      <c r="K111" s="15">
        <v>173.74</v>
      </c>
      <c r="L111" s="15">
        <v>259.08</v>
      </c>
      <c r="M111" s="54"/>
      <c r="N111" s="15">
        <v>62.001078345000003</v>
      </c>
      <c r="O111" s="15">
        <v>30.007858651999999</v>
      </c>
      <c r="P111" s="15" t="s">
        <v>16</v>
      </c>
      <c r="Q111" s="16" t="s">
        <v>16</v>
      </c>
      <c r="R111" s="37" t="s">
        <v>578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164</v>
      </c>
      <c r="D112" s="17" t="s">
        <v>165</v>
      </c>
      <c r="E112" s="17">
        <v>8</v>
      </c>
      <c r="F112" s="14">
        <v>12.86</v>
      </c>
      <c r="G112" s="14">
        <v>11.74</v>
      </c>
      <c r="H112" s="14">
        <v>10.62</v>
      </c>
      <c r="I112" s="14"/>
      <c r="J112" s="14">
        <v>15.97</v>
      </c>
      <c r="K112" s="14">
        <v>18.2</v>
      </c>
      <c r="L112" s="14">
        <v>21.82</v>
      </c>
      <c r="M112" s="54"/>
      <c r="N112" s="14">
        <v>54.890255564</v>
      </c>
      <c r="O112" s="31">
        <v>29.512170762</v>
      </c>
      <c r="P112" s="31" t="s">
        <v>16</v>
      </c>
      <c r="Q112" s="17" t="s">
        <v>16</v>
      </c>
      <c r="R112" s="38" t="s">
        <v>579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166</v>
      </c>
      <c r="D113" s="16" t="s">
        <v>167</v>
      </c>
      <c r="E113" s="16">
        <v>0</v>
      </c>
      <c r="F113" s="15">
        <v>26.76</v>
      </c>
      <c r="G113" s="15">
        <v>20.39</v>
      </c>
      <c r="H113" s="15">
        <v>14.02</v>
      </c>
      <c r="I113" s="14"/>
      <c r="J113" s="15">
        <v>27.62</v>
      </c>
      <c r="K113" s="15">
        <v>40.35</v>
      </c>
      <c r="L113" s="15">
        <v>60.95</v>
      </c>
      <c r="M113" s="54"/>
      <c r="N113" s="15">
        <v>27.559478446</v>
      </c>
      <c r="O113" s="15">
        <v>67.123618033</v>
      </c>
      <c r="P113" s="15" t="s">
        <v>13</v>
      </c>
      <c r="Q113" s="16" t="s">
        <v>13</v>
      </c>
      <c r="R113" s="37" t="s">
        <v>580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168</v>
      </c>
      <c r="D114" s="17" t="s">
        <v>169</v>
      </c>
      <c r="E114" s="17">
        <v>4</v>
      </c>
      <c r="F114" s="14">
        <v>9.01</v>
      </c>
      <c r="G114" s="14">
        <v>8.2799999999999994</v>
      </c>
      <c r="H114" s="14">
        <v>7.55</v>
      </c>
      <c r="I114" s="14"/>
      <c r="J114" s="14">
        <v>10.95</v>
      </c>
      <c r="K114" s="14">
        <v>12.4</v>
      </c>
      <c r="L114" s="14">
        <v>14.76</v>
      </c>
      <c r="M114" s="54"/>
      <c r="N114" s="14">
        <v>48.776000549000003</v>
      </c>
      <c r="O114" s="31">
        <v>9.2817099999999986</v>
      </c>
      <c r="P114" s="31" t="s">
        <v>13</v>
      </c>
      <c r="Q114" s="17" t="s">
        <v>16</v>
      </c>
      <c r="R114" s="38" t="s">
        <v>581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170</v>
      </c>
      <c r="D115" s="16" t="s">
        <v>171</v>
      </c>
      <c r="E115" s="16">
        <v>0</v>
      </c>
      <c r="F115" s="15">
        <v>7.55</v>
      </c>
      <c r="G115" s="15">
        <v>6.87</v>
      </c>
      <c r="H115" s="15">
        <v>6.19</v>
      </c>
      <c r="I115" s="14"/>
      <c r="J115" s="15">
        <v>7.68</v>
      </c>
      <c r="K115" s="15">
        <v>9.0299999999999994</v>
      </c>
      <c r="L115" s="15">
        <v>11.22</v>
      </c>
      <c r="M115" s="54"/>
      <c r="N115" s="15">
        <v>31.245755577000001</v>
      </c>
      <c r="O115" s="15">
        <v>5.5624244761999995</v>
      </c>
      <c r="P115" s="15" t="s">
        <v>13</v>
      </c>
      <c r="Q115" s="16" t="s">
        <v>13</v>
      </c>
      <c r="R115" s="37" t="s">
        <v>582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172</v>
      </c>
      <c r="D116" s="17" t="s">
        <v>173</v>
      </c>
      <c r="E116" s="17">
        <v>10</v>
      </c>
      <c r="F116" s="14">
        <v>52.93</v>
      </c>
      <c r="G116" s="14">
        <v>48.33</v>
      </c>
      <c r="H116" s="14">
        <v>43.73</v>
      </c>
      <c r="I116" s="14"/>
      <c r="J116" s="14">
        <v>65.099999999999994</v>
      </c>
      <c r="K116" s="14">
        <v>74.290000000000006</v>
      </c>
      <c r="L116" s="14">
        <v>89.16</v>
      </c>
      <c r="M116" s="54"/>
      <c r="N116" s="14">
        <v>74.469758863999999</v>
      </c>
      <c r="O116" s="31">
        <v>16.890122714</v>
      </c>
      <c r="P116" s="31" t="s">
        <v>16</v>
      </c>
      <c r="Q116" s="17" t="s">
        <v>16</v>
      </c>
      <c r="R116" s="38" t="s">
        <v>583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174</v>
      </c>
      <c r="D117" s="16" t="s">
        <v>175</v>
      </c>
      <c r="E117" s="16">
        <v>7</v>
      </c>
      <c r="F117" s="15">
        <v>27.72</v>
      </c>
      <c r="G117" s="15">
        <v>26.02</v>
      </c>
      <c r="H117" s="15">
        <v>24.33</v>
      </c>
      <c r="I117" s="14"/>
      <c r="J117" s="15">
        <v>32.04</v>
      </c>
      <c r="K117" s="15">
        <v>35.42</v>
      </c>
      <c r="L117" s="15">
        <v>40.89</v>
      </c>
      <c r="M117" s="54"/>
      <c r="N117" s="15">
        <v>53.433489135000002</v>
      </c>
      <c r="O117" s="15">
        <v>72.450638714000007</v>
      </c>
      <c r="P117" s="15" t="s">
        <v>16</v>
      </c>
      <c r="Q117" s="16" t="s">
        <v>16</v>
      </c>
      <c r="R117" s="37" t="s">
        <v>584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176</v>
      </c>
      <c r="D118" s="17" t="s">
        <v>405</v>
      </c>
      <c r="E118" s="17">
        <v>9</v>
      </c>
      <c r="F118" s="14">
        <v>12.94</v>
      </c>
      <c r="G118" s="14">
        <v>12.2</v>
      </c>
      <c r="H118" s="14">
        <v>11.46</v>
      </c>
      <c r="I118" s="14"/>
      <c r="J118" s="14">
        <v>14.8</v>
      </c>
      <c r="K118" s="14">
        <v>16.27</v>
      </c>
      <c r="L118" s="14">
        <v>18.66</v>
      </c>
      <c r="M118" s="54"/>
      <c r="N118" s="14">
        <v>61.10375063</v>
      </c>
      <c r="O118" s="31">
        <v>1.3400116190000002</v>
      </c>
      <c r="P118" s="31" t="s">
        <v>16</v>
      </c>
      <c r="Q118" s="17" t="s">
        <v>16</v>
      </c>
      <c r="R118" s="38" t="s">
        <v>585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176</v>
      </c>
      <c r="D119" s="16" t="s">
        <v>177</v>
      </c>
      <c r="E119" s="16">
        <v>9</v>
      </c>
      <c r="F119" s="15">
        <v>12.8</v>
      </c>
      <c r="G119" s="15">
        <v>11.93</v>
      </c>
      <c r="H119" s="15">
        <v>11.06</v>
      </c>
      <c r="I119" s="14"/>
      <c r="J119" s="15">
        <v>15.05</v>
      </c>
      <c r="K119" s="15">
        <v>16.78</v>
      </c>
      <c r="L119" s="15">
        <v>19.579999999999998</v>
      </c>
      <c r="M119" s="54"/>
      <c r="N119" s="15">
        <v>61.705743441999999</v>
      </c>
      <c r="O119" s="15">
        <v>536.40048176000005</v>
      </c>
      <c r="P119" s="15" t="s">
        <v>16</v>
      </c>
      <c r="Q119" s="16" t="s">
        <v>16</v>
      </c>
      <c r="R119" s="37" t="s">
        <v>586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178</v>
      </c>
      <c r="D120" s="17" t="s">
        <v>179</v>
      </c>
      <c r="E120" s="17">
        <v>9</v>
      </c>
      <c r="F120" s="14">
        <v>42.6</v>
      </c>
      <c r="G120" s="14">
        <v>39.979999999999997</v>
      </c>
      <c r="H120" s="14">
        <v>37.369999999999997</v>
      </c>
      <c r="I120" s="14"/>
      <c r="J120" s="14">
        <v>47.35</v>
      </c>
      <c r="K120" s="14">
        <v>52.57</v>
      </c>
      <c r="L120" s="14">
        <v>61.02</v>
      </c>
      <c r="M120" s="54"/>
      <c r="N120" s="14">
        <v>68.461534743000001</v>
      </c>
      <c r="O120" s="31">
        <v>298.84193176000002</v>
      </c>
      <c r="P120" s="31" t="s">
        <v>16</v>
      </c>
      <c r="Q120" s="17" t="s">
        <v>16</v>
      </c>
      <c r="R120" s="38" t="s">
        <v>587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178</v>
      </c>
      <c r="D121" s="16" t="s">
        <v>180</v>
      </c>
      <c r="E121" s="16">
        <v>9</v>
      </c>
      <c r="F121" s="15">
        <v>40.39</v>
      </c>
      <c r="G121" s="15">
        <v>37.21</v>
      </c>
      <c r="H121" s="15">
        <v>34.03</v>
      </c>
      <c r="I121" s="14"/>
      <c r="J121" s="15">
        <v>48.36</v>
      </c>
      <c r="K121" s="15">
        <v>54.71</v>
      </c>
      <c r="L121" s="15">
        <v>64.989999999999995</v>
      </c>
      <c r="M121" s="54"/>
      <c r="N121" s="15">
        <v>65.145090095</v>
      </c>
      <c r="O121" s="15">
        <v>1247.2465929</v>
      </c>
      <c r="P121" s="15" t="s">
        <v>16</v>
      </c>
      <c r="Q121" s="16" t="s">
        <v>16</v>
      </c>
      <c r="R121" s="37" t="s">
        <v>588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374</v>
      </c>
      <c r="D122" s="17" t="s">
        <v>181</v>
      </c>
      <c r="E122" s="17">
        <v>2</v>
      </c>
      <c r="F122" s="14">
        <v>2.1800000000000002</v>
      </c>
      <c r="G122" s="14">
        <v>1.64</v>
      </c>
      <c r="H122" s="14">
        <v>1.1100000000000001</v>
      </c>
      <c r="I122" s="14"/>
      <c r="J122" s="14">
        <v>2.25</v>
      </c>
      <c r="K122" s="14">
        <v>3.31</v>
      </c>
      <c r="L122" s="14">
        <v>5.04</v>
      </c>
      <c r="M122" s="54"/>
      <c r="N122" s="14">
        <v>28.055705068000002</v>
      </c>
      <c r="O122" s="31">
        <v>2.9159708571</v>
      </c>
      <c r="P122" s="31" t="s">
        <v>13</v>
      </c>
      <c r="Q122" s="17" t="s">
        <v>13</v>
      </c>
      <c r="R122" s="38" t="s">
        <v>589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182</v>
      </c>
      <c r="D123" s="16" t="s">
        <v>183</v>
      </c>
      <c r="E123" s="16">
        <v>5</v>
      </c>
      <c r="F123" s="15">
        <v>61.23</v>
      </c>
      <c r="G123" s="15">
        <v>52.41</v>
      </c>
      <c r="H123" s="15">
        <v>43.6</v>
      </c>
      <c r="I123" s="14"/>
      <c r="J123" s="15">
        <v>88.02</v>
      </c>
      <c r="K123" s="15">
        <v>105.64</v>
      </c>
      <c r="L123" s="15">
        <v>134.16</v>
      </c>
      <c r="M123" s="54"/>
      <c r="N123" s="15">
        <v>51.107016799999997</v>
      </c>
      <c r="O123" s="15">
        <v>101.98286290999999</v>
      </c>
      <c r="P123" s="15" t="s">
        <v>13</v>
      </c>
      <c r="Q123" s="16" t="s">
        <v>16</v>
      </c>
      <c r="R123" s="37" t="s">
        <v>590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184</v>
      </c>
      <c r="D124" s="17" t="s">
        <v>185</v>
      </c>
      <c r="E124" s="17">
        <v>3</v>
      </c>
      <c r="F124" s="14">
        <v>10.57</v>
      </c>
      <c r="G124" s="14">
        <v>8.65</v>
      </c>
      <c r="H124" s="14">
        <v>6.73</v>
      </c>
      <c r="I124" s="14"/>
      <c r="J124" s="14">
        <v>10.88</v>
      </c>
      <c r="K124" s="14">
        <v>14.71</v>
      </c>
      <c r="L124" s="14">
        <v>20.91</v>
      </c>
      <c r="M124" s="54"/>
      <c r="N124" s="14">
        <v>44.886589860000001</v>
      </c>
      <c r="O124" s="31">
        <v>58.572121619000001</v>
      </c>
      <c r="P124" s="31" t="s">
        <v>16</v>
      </c>
      <c r="Q124" s="17" t="s">
        <v>13</v>
      </c>
      <c r="R124" s="38" t="s">
        <v>591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375</v>
      </c>
      <c r="D125" s="16" t="s">
        <v>186</v>
      </c>
      <c r="E125" s="16">
        <v>9</v>
      </c>
      <c r="F125" s="15">
        <v>169.97</v>
      </c>
      <c r="G125" s="15">
        <v>161.08000000000001</v>
      </c>
      <c r="H125" s="15">
        <v>152.19999999999999</v>
      </c>
      <c r="I125" s="14"/>
      <c r="J125" s="15">
        <v>173.74</v>
      </c>
      <c r="K125" s="15">
        <v>191.5</v>
      </c>
      <c r="L125" s="15">
        <v>220.24</v>
      </c>
      <c r="M125" s="54"/>
      <c r="N125" s="15">
        <v>77.298149280000004</v>
      </c>
      <c r="O125" s="15">
        <v>5.9777990075999998</v>
      </c>
      <c r="P125" s="15" t="s">
        <v>16</v>
      </c>
      <c r="Q125" s="16" t="s">
        <v>16</v>
      </c>
      <c r="R125" s="37" t="s">
        <v>592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187</v>
      </c>
      <c r="D126" s="17" t="s">
        <v>188</v>
      </c>
      <c r="E126" s="17">
        <v>2</v>
      </c>
      <c r="F126" s="14">
        <v>5.3</v>
      </c>
      <c r="G126" s="14">
        <v>4.21</v>
      </c>
      <c r="H126" s="14">
        <v>3.12</v>
      </c>
      <c r="I126" s="14"/>
      <c r="J126" s="14">
        <v>5.51</v>
      </c>
      <c r="K126" s="14">
        <v>7.68</v>
      </c>
      <c r="L126" s="14">
        <v>11.2</v>
      </c>
      <c r="M126" s="54"/>
      <c r="N126" s="14">
        <v>34.698999307999998</v>
      </c>
      <c r="O126" s="31">
        <v>4.8710531904999996</v>
      </c>
      <c r="P126" s="31" t="s">
        <v>13</v>
      </c>
      <c r="Q126" s="17" t="s">
        <v>13</v>
      </c>
      <c r="R126" s="38" t="s">
        <v>593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189</v>
      </c>
      <c r="D127" s="16" t="s">
        <v>190</v>
      </c>
      <c r="E127" s="16">
        <v>4</v>
      </c>
      <c r="F127" s="15">
        <v>6.53</v>
      </c>
      <c r="G127" s="15">
        <v>5.3</v>
      </c>
      <c r="H127" s="15">
        <v>4.08</v>
      </c>
      <c r="I127" s="14"/>
      <c r="J127" s="15">
        <v>10.16</v>
      </c>
      <c r="K127" s="15">
        <v>12.6</v>
      </c>
      <c r="L127" s="15">
        <v>16.559999999999999</v>
      </c>
      <c r="M127" s="54"/>
      <c r="N127" s="15">
        <v>49.798919116999997</v>
      </c>
      <c r="O127" s="15">
        <v>8.2028606189999991</v>
      </c>
      <c r="P127" s="15" t="s">
        <v>13</v>
      </c>
      <c r="Q127" s="16" t="s">
        <v>16</v>
      </c>
      <c r="R127" s="37" t="s">
        <v>594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595</v>
      </c>
      <c r="D128" s="17" t="s">
        <v>596</v>
      </c>
      <c r="E128" s="17">
        <v>7</v>
      </c>
      <c r="F128" s="14">
        <v>313</v>
      </c>
      <c r="G128" s="14">
        <v>256.81</v>
      </c>
      <c r="H128" s="14">
        <v>200.62</v>
      </c>
      <c r="I128" s="14"/>
      <c r="J128" s="14">
        <v>353.82</v>
      </c>
      <c r="K128" s="14">
        <v>466.19</v>
      </c>
      <c r="L128" s="14">
        <v>648.03</v>
      </c>
      <c r="M128" s="54"/>
      <c r="N128" s="14">
        <v>66.437852316999994</v>
      </c>
      <c r="O128" s="31">
        <v>3.2826738332999996</v>
      </c>
      <c r="P128" s="31" t="s">
        <v>16</v>
      </c>
      <c r="Q128" s="17" t="s">
        <v>16</v>
      </c>
      <c r="R128" s="38" t="s">
        <v>597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191</v>
      </c>
      <c r="D129" s="16" t="s">
        <v>192</v>
      </c>
      <c r="E129" s="16">
        <v>0</v>
      </c>
      <c r="F129" s="15">
        <v>3.32</v>
      </c>
      <c r="G129" s="15">
        <v>3.01</v>
      </c>
      <c r="H129" s="15">
        <v>2.71</v>
      </c>
      <c r="I129" s="14"/>
      <c r="J129" s="15">
        <v>3.41</v>
      </c>
      <c r="K129" s="15">
        <v>4.01</v>
      </c>
      <c r="L129" s="15">
        <v>4.99</v>
      </c>
      <c r="M129" s="54"/>
      <c r="N129" s="15">
        <v>42.317159140000001</v>
      </c>
      <c r="O129" s="15">
        <v>3.8597063810000001</v>
      </c>
      <c r="P129" s="15" t="s">
        <v>13</v>
      </c>
      <c r="Q129" s="16" t="s">
        <v>13</v>
      </c>
      <c r="R129" s="37" t="s">
        <v>598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191</v>
      </c>
      <c r="D130" s="17" t="s">
        <v>193</v>
      </c>
      <c r="E130" s="17">
        <v>0</v>
      </c>
      <c r="F130" s="14">
        <v>3.33</v>
      </c>
      <c r="G130" s="14">
        <v>3.03</v>
      </c>
      <c r="H130" s="14">
        <v>2.74</v>
      </c>
      <c r="I130" s="14"/>
      <c r="J130" s="14">
        <v>3.4</v>
      </c>
      <c r="K130" s="14">
        <v>3.98</v>
      </c>
      <c r="L130" s="14">
        <v>4.92</v>
      </c>
      <c r="M130" s="54"/>
      <c r="N130" s="14">
        <v>45.080001926000001</v>
      </c>
      <c r="O130" s="31">
        <v>18.132797237999998</v>
      </c>
      <c r="P130" s="31" t="s">
        <v>13</v>
      </c>
      <c r="Q130" s="17" t="s">
        <v>13</v>
      </c>
      <c r="R130" s="38" t="s">
        <v>599</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191</v>
      </c>
      <c r="D131" s="16" t="s">
        <v>194</v>
      </c>
      <c r="E131" s="16">
        <v>0</v>
      </c>
      <c r="F131" s="15">
        <v>16.600000000000001</v>
      </c>
      <c r="G131" s="15">
        <v>15.08</v>
      </c>
      <c r="H131" s="15">
        <v>13.57</v>
      </c>
      <c r="I131" s="14"/>
      <c r="J131" s="15">
        <v>16.940000000000001</v>
      </c>
      <c r="K131" s="15">
        <v>19.96</v>
      </c>
      <c r="L131" s="15">
        <v>24.85</v>
      </c>
      <c r="M131" s="54"/>
      <c r="N131" s="15">
        <v>43.584819363000001</v>
      </c>
      <c r="O131" s="15">
        <v>86.285863714000001</v>
      </c>
      <c r="P131" s="15" t="s">
        <v>13</v>
      </c>
      <c r="Q131" s="16" t="s">
        <v>13</v>
      </c>
      <c r="R131" s="37" t="s">
        <v>600</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601</v>
      </c>
      <c r="D132" s="17" t="s">
        <v>602</v>
      </c>
      <c r="E132" s="17">
        <v>7</v>
      </c>
      <c r="F132" s="14">
        <v>43</v>
      </c>
      <c r="G132" s="14">
        <v>34.71</v>
      </c>
      <c r="H132" s="14">
        <v>26.42</v>
      </c>
      <c r="I132" s="14"/>
      <c r="J132" s="14">
        <v>50.01</v>
      </c>
      <c r="K132" s="14">
        <v>66.58</v>
      </c>
      <c r="L132" s="14">
        <v>93.4</v>
      </c>
      <c r="M132" s="54"/>
      <c r="N132" s="14">
        <v>64.622425512000007</v>
      </c>
      <c r="O132" s="31">
        <v>1.4118135205000002</v>
      </c>
      <c r="P132" s="31" t="s">
        <v>16</v>
      </c>
      <c r="Q132" s="17" t="s">
        <v>16</v>
      </c>
      <c r="R132" s="38" t="s">
        <v>603</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195</v>
      </c>
      <c r="D133" s="16" t="s">
        <v>196</v>
      </c>
      <c r="E133" s="16">
        <v>2</v>
      </c>
      <c r="F133" s="15">
        <v>10.71</v>
      </c>
      <c r="G133" s="15">
        <v>8.1199999999999992</v>
      </c>
      <c r="H133" s="15">
        <v>5.53</v>
      </c>
      <c r="I133" s="14"/>
      <c r="J133" s="15">
        <v>10.98</v>
      </c>
      <c r="K133" s="15">
        <v>16.149999999999999</v>
      </c>
      <c r="L133" s="15">
        <v>24.52</v>
      </c>
      <c r="M133" s="54"/>
      <c r="N133" s="15">
        <v>44.761083515999999</v>
      </c>
      <c r="O133" s="15">
        <v>5.5411229999999998</v>
      </c>
      <c r="P133" s="15" t="s">
        <v>13</v>
      </c>
      <c r="Q133" s="16" t="s">
        <v>13</v>
      </c>
      <c r="R133" s="37" t="s">
        <v>604</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197</v>
      </c>
      <c r="D134" s="17" t="s">
        <v>198</v>
      </c>
      <c r="E134" s="17">
        <v>6</v>
      </c>
      <c r="F134" s="14">
        <v>2.78</v>
      </c>
      <c r="G134" s="14">
        <v>1.7</v>
      </c>
      <c r="H134" s="14">
        <v>0.62</v>
      </c>
      <c r="I134" s="14"/>
      <c r="J134" s="14">
        <v>5.9</v>
      </c>
      <c r="K134" s="14">
        <v>8.0500000000000007</v>
      </c>
      <c r="L134" s="14">
        <v>11.54</v>
      </c>
      <c r="M134" s="54"/>
      <c r="N134" s="14">
        <v>59.184426995000003</v>
      </c>
      <c r="O134" s="31">
        <v>11.316789381000001</v>
      </c>
      <c r="P134" s="31" t="s">
        <v>13</v>
      </c>
      <c r="Q134" s="17" t="s">
        <v>16</v>
      </c>
      <c r="R134" s="38" t="s">
        <v>605</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199</v>
      </c>
      <c r="D135" s="16" t="s">
        <v>200</v>
      </c>
      <c r="E135" s="16">
        <v>5</v>
      </c>
      <c r="F135" s="15">
        <v>40.19</v>
      </c>
      <c r="G135" s="15">
        <v>35.770000000000003</v>
      </c>
      <c r="H135" s="15">
        <v>31.35</v>
      </c>
      <c r="I135" s="14"/>
      <c r="J135" s="15">
        <v>53.35</v>
      </c>
      <c r="K135" s="15">
        <v>62.18</v>
      </c>
      <c r="L135" s="15">
        <v>76.48</v>
      </c>
      <c r="M135" s="54"/>
      <c r="N135" s="15">
        <v>54.872975111000002</v>
      </c>
      <c r="O135" s="15">
        <v>385.20935905000005</v>
      </c>
      <c r="P135" s="15" t="s">
        <v>13</v>
      </c>
      <c r="Q135" s="16" t="s">
        <v>16</v>
      </c>
      <c r="R135" s="37" t="s">
        <v>606</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199</v>
      </c>
      <c r="D136" s="17" t="s">
        <v>409</v>
      </c>
      <c r="E136" s="17">
        <v>5</v>
      </c>
      <c r="F136" s="14">
        <v>38.700000000000003</v>
      </c>
      <c r="G136" s="14">
        <v>34.57</v>
      </c>
      <c r="H136" s="14">
        <v>30.44</v>
      </c>
      <c r="I136" s="14"/>
      <c r="J136" s="14">
        <v>51.34</v>
      </c>
      <c r="K136" s="14">
        <v>59.59</v>
      </c>
      <c r="L136" s="14">
        <v>72.95</v>
      </c>
      <c r="M136" s="54"/>
      <c r="N136" s="14">
        <v>55.512325607999998</v>
      </c>
      <c r="O136" s="31">
        <v>10.217982665999999</v>
      </c>
      <c r="P136" s="31" t="s">
        <v>13</v>
      </c>
      <c r="Q136" s="17" t="s">
        <v>16</v>
      </c>
      <c r="R136" s="38" t="s">
        <v>607</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201</v>
      </c>
      <c r="D137" s="16" t="s">
        <v>202</v>
      </c>
      <c r="E137" s="16">
        <v>7</v>
      </c>
      <c r="F137" s="15">
        <v>27.08</v>
      </c>
      <c r="G137" s="15">
        <v>25.13</v>
      </c>
      <c r="H137" s="15">
        <v>23.18</v>
      </c>
      <c r="I137" s="14"/>
      <c r="J137" s="15">
        <v>28.63</v>
      </c>
      <c r="K137" s="15">
        <v>32.520000000000003</v>
      </c>
      <c r="L137" s="15">
        <v>38.82</v>
      </c>
      <c r="M137" s="54"/>
      <c r="N137" s="15">
        <v>60.999061888</v>
      </c>
      <c r="O137" s="15">
        <v>30.724026523999999</v>
      </c>
      <c r="P137" s="15" t="s">
        <v>16</v>
      </c>
      <c r="Q137" s="16" t="s">
        <v>16</v>
      </c>
      <c r="R137" s="37" t="s">
        <v>608</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203</v>
      </c>
      <c r="D138" s="17" t="s">
        <v>204</v>
      </c>
      <c r="E138" s="17">
        <v>2</v>
      </c>
      <c r="F138" s="14">
        <v>14.11</v>
      </c>
      <c r="G138" s="14">
        <v>13.12</v>
      </c>
      <c r="H138" s="14">
        <v>12.13</v>
      </c>
      <c r="I138" s="14"/>
      <c r="J138" s="14">
        <v>14.58</v>
      </c>
      <c r="K138" s="14">
        <v>16.55</v>
      </c>
      <c r="L138" s="14">
        <v>19.739999999999998</v>
      </c>
      <c r="M138" s="54"/>
      <c r="N138" s="14">
        <v>46.335009323999998</v>
      </c>
      <c r="O138" s="31">
        <v>216.98724181</v>
      </c>
      <c r="P138" s="31" t="s">
        <v>13</v>
      </c>
      <c r="Q138" s="17" t="s">
        <v>13</v>
      </c>
      <c r="R138" s="38" t="s">
        <v>609</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205</v>
      </c>
      <c r="D139" s="16" t="s">
        <v>206</v>
      </c>
      <c r="E139" s="16">
        <v>4</v>
      </c>
      <c r="F139" s="15">
        <v>3.71</v>
      </c>
      <c r="G139" s="15">
        <v>3.39</v>
      </c>
      <c r="H139" s="15">
        <v>3.07</v>
      </c>
      <c r="I139" s="14"/>
      <c r="J139" s="15">
        <v>4.3099999999999996</v>
      </c>
      <c r="K139" s="15">
        <v>4.9400000000000004</v>
      </c>
      <c r="L139" s="15">
        <v>5.97</v>
      </c>
      <c r="M139" s="54"/>
      <c r="N139" s="15">
        <v>51.537540833000001</v>
      </c>
      <c r="O139" s="15">
        <v>15.586296000000001</v>
      </c>
      <c r="P139" s="15" t="s">
        <v>13</v>
      </c>
      <c r="Q139" s="16" t="s">
        <v>16</v>
      </c>
      <c r="R139" s="37" t="s">
        <v>610</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207</v>
      </c>
      <c r="D140" s="17" t="s">
        <v>208</v>
      </c>
      <c r="E140" s="17">
        <v>0</v>
      </c>
      <c r="F140" s="14">
        <v>17.04</v>
      </c>
      <c r="G140" s="14">
        <v>14.18</v>
      </c>
      <c r="H140" s="14">
        <v>11.32</v>
      </c>
      <c r="I140" s="14"/>
      <c r="J140" s="14">
        <v>17.510000000000002</v>
      </c>
      <c r="K140" s="14">
        <v>23.22</v>
      </c>
      <c r="L140" s="14">
        <v>32.479999999999997</v>
      </c>
      <c r="M140" s="54"/>
      <c r="N140" s="14">
        <v>18.600876957000001</v>
      </c>
      <c r="O140" s="31">
        <v>11.803882618999999</v>
      </c>
      <c r="P140" s="31" t="s">
        <v>13</v>
      </c>
      <c r="Q140" s="17" t="s">
        <v>13</v>
      </c>
      <c r="R140" s="38" t="s">
        <v>611</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209</v>
      </c>
      <c r="D141" s="16" t="s">
        <v>210</v>
      </c>
      <c r="E141" s="16">
        <v>0</v>
      </c>
      <c r="F141" s="15">
        <v>4.42</v>
      </c>
      <c r="G141" s="15">
        <v>2.4500000000000002</v>
      </c>
      <c r="H141" s="15">
        <v>0.49</v>
      </c>
      <c r="I141" s="14"/>
      <c r="J141" s="15">
        <v>4.6399999999999997</v>
      </c>
      <c r="K141" s="15">
        <v>8.56</v>
      </c>
      <c r="L141" s="15">
        <v>14.91</v>
      </c>
      <c r="M141" s="54"/>
      <c r="N141" s="15">
        <v>23.143139685000001</v>
      </c>
      <c r="O141" s="15">
        <v>112.48782408999999</v>
      </c>
      <c r="P141" s="15" t="s">
        <v>13</v>
      </c>
      <c r="Q141" s="16" t="s">
        <v>13</v>
      </c>
      <c r="R141" s="37" t="s">
        <v>612</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211</v>
      </c>
      <c r="D142" s="17" t="s">
        <v>212</v>
      </c>
      <c r="E142" s="17">
        <v>0</v>
      </c>
      <c r="F142" s="14">
        <v>5.55</v>
      </c>
      <c r="G142" s="14">
        <v>5.12</v>
      </c>
      <c r="H142" s="14">
        <v>4.7</v>
      </c>
      <c r="I142" s="14"/>
      <c r="J142" s="14">
        <v>5.69</v>
      </c>
      <c r="K142" s="14">
        <v>6.53</v>
      </c>
      <c r="L142" s="14">
        <v>7.89</v>
      </c>
      <c r="M142" s="54"/>
      <c r="N142" s="14">
        <v>34.075944784000001</v>
      </c>
      <c r="O142" s="31">
        <v>3.8824279524</v>
      </c>
      <c r="P142" s="31" t="s">
        <v>13</v>
      </c>
      <c r="Q142" s="17" t="s">
        <v>13</v>
      </c>
      <c r="R142" s="38" t="s">
        <v>613</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211</v>
      </c>
      <c r="D143" s="16" t="s">
        <v>213</v>
      </c>
      <c r="E143" s="16">
        <v>0</v>
      </c>
      <c r="F143" s="15">
        <v>5.81</v>
      </c>
      <c r="G143" s="15">
        <v>5.36</v>
      </c>
      <c r="H143" s="15">
        <v>4.91</v>
      </c>
      <c r="I143" s="14"/>
      <c r="J143" s="15">
        <v>5.94</v>
      </c>
      <c r="K143" s="15">
        <v>6.83</v>
      </c>
      <c r="L143" s="15">
        <v>8.2799999999999994</v>
      </c>
      <c r="M143" s="54"/>
      <c r="N143" s="15">
        <v>41.952616290000002</v>
      </c>
      <c r="O143" s="15">
        <v>43.547001332999997</v>
      </c>
      <c r="P143" s="15" t="s">
        <v>13</v>
      </c>
      <c r="Q143" s="16" t="s">
        <v>13</v>
      </c>
      <c r="R143" s="37" t="s">
        <v>614</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214</v>
      </c>
      <c r="D144" s="17" t="s">
        <v>215</v>
      </c>
      <c r="E144" s="17">
        <v>6</v>
      </c>
      <c r="F144" s="14">
        <v>15.14</v>
      </c>
      <c r="G144" s="14">
        <v>12.72</v>
      </c>
      <c r="H144" s="14">
        <v>10.3</v>
      </c>
      <c r="I144" s="14"/>
      <c r="J144" s="14">
        <v>22.81</v>
      </c>
      <c r="K144" s="14">
        <v>27.64</v>
      </c>
      <c r="L144" s="14">
        <v>35.47</v>
      </c>
      <c r="M144" s="54"/>
      <c r="N144" s="14">
        <v>66.239458736000003</v>
      </c>
      <c r="O144" s="31">
        <v>124.41217071000001</v>
      </c>
      <c r="P144" s="31" t="s">
        <v>13</v>
      </c>
      <c r="Q144" s="17" t="s">
        <v>16</v>
      </c>
      <c r="R144" s="38" t="s">
        <v>615</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386</v>
      </c>
      <c r="D145" s="16" t="s">
        <v>387</v>
      </c>
      <c r="E145" s="16">
        <v>7</v>
      </c>
      <c r="F145" s="15">
        <v>143.01</v>
      </c>
      <c r="G145" s="15">
        <v>102.29</v>
      </c>
      <c r="H145" s="15">
        <v>61.57</v>
      </c>
      <c r="I145" s="14"/>
      <c r="J145" s="15">
        <v>171.15</v>
      </c>
      <c r="K145" s="15">
        <v>252.58</v>
      </c>
      <c r="L145" s="15">
        <v>384.34</v>
      </c>
      <c r="M145" s="54"/>
      <c r="N145" s="15">
        <v>51.478728644999997</v>
      </c>
      <c r="O145" s="15">
        <v>12.299582055999998</v>
      </c>
      <c r="P145" s="15" t="s">
        <v>16</v>
      </c>
      <c r="Q145" s="16" t="s">
        <v>16</v>
      </c>
      <c r="R145" s="37" t="s">
        <v>616</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422</v>
      </c>
      <c r="D146" s="17" t="s">
        <v>423</v>
      </c>
      <c r="E146" s="17">
        <v>0</v>
      </c>
      <c r="F146" s="14">
        <v>4.71</v>
      </c>
      <c r="G146" s="14">
        <v>4.25</v>
      </c>
      <c r="H146" s="14">
        <v>3.79</v>
      </c>
      <c r="I146" s="14"/>
      <c r="J146" s="14">
        <v>4.7699999999999996</v>
      </c>
      <c r="K146" s="14">
        <v>5.68</v>
      </c>
      <c r="L146" s="14">
        <v>7.16</v>
      </c>
      <c r="M146" s="54"/>
      <c r="N146" s="14">
        <v>31.832469689</v>
      </c>
      <c r="O146" s="31">
        <v>1.0569634762</v>
      </c>
      <c r="P146" s="31" t="s">
        <v>13</v>
      </c>
      <c r="Q146" s="17" t="s">
        <v>13</v>
      </c>
      <c r="R146" s="38" t="s">
        <v>617</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216</v>
      </c>
      <c r="D147" s="16" t="s">
        <v>217</v>
      </c>
      <c r="E147" s="16">
        <v>9</v>
      </c>
      <c r="F147" s="15">
        <v>4.03</v>
      </c>
      <c r="G147" s="15">
        <v>3.6</v>
      </c>
      <c r="H147" s="15">
        <v>3.17</v>
      </c>
      <c r="I147" s="14"/>
      <c r="J147" s="15">
        <v>4.5999999999999996</v>
      </c>
      <c r="K147" s="15">
        <v>5.45</v>
      </c>
      <c r="L147" s="15">
        <v>6.84</v>
      </c>
      <c r="M147" s="54"/>
      <c r="N147" s="15">
        <v>53.624581849000002</v>
      </c>
      <c r="O147" s="15">
        <v>4.3959445714000003</v>
      </c>
      <c r="P147" s="15" t="s">
        <v>16</v>
      </c>
      <c r="Q147" s="16" t="s">
        <v>16</v>
      </c>
      <c r="R147" s="37" t="s">
        <v>618</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218</v>
      </c>
      <c r="D148" s="17" t="s">
        <v>219</v>
      </c>
      <c r="E148" s="17">
        <v>0</v>
      </c>
      <c r="F148" s="14">
        <v>67.62</v>
      </c>
      <c r="G148" s="14">
        <v>59.26</v>
      </c>
      <c r="H148" s="14">
        <v>50.9</v>
      </c>
      <c r="I148" s="14"/>
      <c r="J148" s="14">
        <v>69.36</v>
      </c>
      <c r="K148" s="14">
        <v>86.07</v>
      </c>
      <c r="L148" s="14">
        <v>113.12</v>
      </c>
      <c r="M148" s="54"/>
      <c r="N148" s="14">
        <v>43.004474338999998</v>
      </c>
      <c r="O148" s="31">
        <v>34.265388211000001</v>
      </c>
      <c r="P148" s="31" t="s">
        <v>13</v>
      </c>
      <c r="Q148" s="17" t="s">
        <v>13</v>
      </c>
      <c r="R148" s="38" t="s">
        <v>619</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413</v>
      </c>
      <c r="D149" s="16" t="s">
        <v>414</v>
      </c>
      <c r="E149" s="16">
        <v>3</v>
      </c>
      <c r="F149" s="15">
        <v>66.010000000000005</v>
      </c>
      <c r="G149" s="15">
        <v>58.7</v>
      </c>
      <c r="H149" s="15">
        <v>51.39</v>
      </c>
      <c r="I149" s="14"/>
      <c r="J149" s="15">
        <v>69.7</v>
      </c>
      <c r="K149" s="15">
        <v>84.31</v>
      </c>
      <c r="L149" s="15">
        <v>107.96</v>
      </c>
      <c r="M149" s="54"/>
      <c r="N149" s="15">
        <v>26.723623817</v>
      </c>
      <c r="O149" s="15">
        <v>2.5308784285999999</v>
      </c>
      <c r="P149" s="15" t="s">
        <v>16</v>
      </c>
      <c r="Q149" s="16" t="s">
        <v>13</v>
      </c>
      <c r="R149" s="37" t="s">
        <v>620</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220</v>
      </c>
      <c r="D150" s="17" t="s">
        <v>221</v>
      </c>
      <c r="E150" s="17">
        <v>2</v>
      </c>
      <c r="F150" s="14">
        <v>103.4</v>
      </c>
      <c r="G150" s="14">
        <v>94.8</v>
      </c>
      <c r="H150" s="14">
        <v>86.21</v>
      </c>
      <c r="I150" s="14"/>
      <c r="J150" s="14">
        <v>105.73</v>
      </c>
      <c r="K150" s="14">
        <v>122.91</v>
      </c>
      <c r="L150" s="14">
        <v>150.72999999999999</v>
      </c>
      <c r="M150" s="54"/>
      <c r="N150" s="14">
        <v>43.890415705999999</v>
      </c>
      <c r="O150" s="31">
        <v>24.903538386000001</v>
      </c>
      <c r="P150" s="31" t="s">
        <v>13</v>
      </c>
      <c r="Q150" s="17" t="s">
        <v>13</v>
      </c>
      <c r="R150" s="38" t="s">
        <v>621</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222</v>
      </c>
      <c r="D151" s="16" t="s">
        <v>223</v>
      </c>
      <c r="E151" s="16">
        <v>4</v>
      </c>
      <c r="F151" s="15">
        <v>32.590000000000003</v>
      </c>
      <c r="G151" s="15">
        <v>31.18</v>
      </c>
      <c r="H151" s="15">
        <v>29.77</v>
      </c>
      <c r="I151" s="14"/>
      <c r="J151" s="15">
        <v>33.19</v>
      </c>
      <c r="K151" s="15">
        <v>36</v>
      </c>
      <c r="L151" s="15">
        <v>40.56</v>
      </c>
      <c r="M151" s="54"/>
      <c r="N151" s="15">
        <v>45.628731012999999</v>
      </c>
      <c r="O151" s="15">
        <v>7.2073313333</v>
      </c>
      <c r="P151" s="15" t="s">
        <v>16</v>
      </c>
      <c r="Q151" s="16" t="s">
        <v>13</v>
      </c>
      <c r="R151" s="37" t="s">
        <v>622</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376</v>
      </c>
      <c r="D152" s="17" t="s">
        <v>224</v>
      </c>
      <c r="E152" s="17">
        <v>7</v>
      </c>
      <c r="F152" s="14">
        <v>871.97</v>
      </c>
      <c r="G152" s="14">
        <v>635.21</v>
      </c>
      <c r="H152" s="14">
        <v>398.45</v>
      </c>
      <c r="I152" s="14"/>
      <c r="J152" s="14">
        <v>1037.96</v>
      </c>
      <c r="K152" s="14">
        <v>1511.47</v>
      </c>
      <c r="L152" s="14">
        <v>2277.67</v>
      </c>
      <c r="M152" s="54"/>
      <c r="N152" s="14">
        <v>54.965458259000002</v>
      </c>
      <c r="O152" s="31">
        <v>116.97643303</v>
      </c>
      <c r="P152" s="31" t="s">
        <v>16</v>
      </c>
      <c r="Q152" s="17" t="s">
        <v>16</v>
      </c>
      <c r="R152" s="38" t="s">
        <v>623</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225</v>
      </c>
      <c r="D153" s="16" t="s">
        <v>226</v>
      </c>
      <c r="E153" s="16">
        <v>2</v>
      </c>
      <c r="F153" s="15">
        <v>79.95</v>
      </c>
      <c r="G153" s="15">
        <v>73.53</v>
      </c>
      <c r="H153" s="15">
        <v>67.11</v>
      </c>
      <c r="I153" s="14"/>
      <c r="J153" s="15">
        <v>81.3</v>
      </c>
      <c r="K153" s="15">
        <v>94.13</v>
      </c>
      <c r="L153" s="15">
        <v>114.91</v>
      </c>
      <c r="M153" s="54"/>
      <c r="N153" s="15">
        <v>39.499231528999999</v>
      </c>
      <c r="O153" s="15">
        <v>37.853038393000006</v>
      </c>
      <c r="P153" s="15" t="s">
        <v>13</v>
      </c>
      <c r="Q153" s="16" t="s">
        <v>13</v>
      </c>
      <c r="R153" s="37" t="s">
        <v>624</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227</v>
      </c>
      <c r="D154" s="17" t="s">
        <v>228</v>
      </c>
      <c r="E154" s="17">
        <v>9</v>
      </c>
      <c r="F154" s="14">
        <v>15.26</v>
      </c>
      <c r="G154" s="14">
        <v>14.31</v>
      </c>
      <c r="H154" s="14">
        <v>13.36</v>
      </c>
      <c r="I154" s="14"/>
      <c r="J154" s="14">
        <v>15.41</v>
      </c>
      <c r="K154" s="14">
        <v>17.3</v>
      </c>
      <c r="L154" s="14">
        <v>20.37</v>
      </c>
      <c r="M154" s="54"/>
      <c r="N154" s="14">
        <v>72.357695258000007</v>
      </c>
      <c r="O154" s="31">
        <v>24.049736762000002</v>
      </c>
      <c r="P154" s="31" t="s">
        <v>16</v>
      </c>
      <c r="Q154" s="17" t="s">
        <v>16</v>
      </c>
      <c r="R154" s="38" t="s">
        <v>625</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229</v>
      </c>
      <c r="D155" s="16" t="s">
        <v>230</v>
      </c>
      <c r="E155" s="16">
        <v>2</v>
      </c>
      <c r="F155" s="15">
        <v>3.41</v>
      </c>
      <c r="G155" s="15">
        <v>2.68</v>
      </c>
      <c r="H155" s="15">
        <v>1.96</v>
      </c>
      <c r="I155" s="14"/>
      <c r="J155" s="15">
        <v>3.59</v>
      </c>
      <c r="K155" s="15">
        <v>5.03</v>
      </c>
      <c r="L155" s="15">
        <v>7.38</v>
      </c>
      <c r="M155" s="54"/>
      <c r="N155" s="15">
        <v>38.667686095999997</v>
      </c>
      <c r="O155" s="15">
        <v>54.370991857</v>
      </c>
      <c r="P155" s="15" t="s">
        <v>13</v>
      </c>
      <c r="Q155" s="16" t="s">
        <v>13</v>
      </c>
      <c r="R155" s="37" t="s">
        <v>626</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627</v>
      </c>
      <c r="D156" s="17" t="s">
        <v>628</v>
      </c>
      <c r="E156" s="17">
        <v>2</v>
      </c>
      <c r="F156" s="14">
        <v>3.27</v>
      </c>
      <c r="G156" s="14">
        <v>2.98</v>
      </c>
      <c r="H156" s="14">
        <v>2.69</v>
      </c>
      <c r="I156" s="14"/>
      <c r="J156" s="14">
        <v>3.32</v>
      </c>
      <c r="K156" s="14">
        <v>3.89</v>
      </c>
      <c r="L156" s="14">
        <v>4.8099999999999996</v>
      </c>
      <c r="M156" s="54"/>
      <c r="N156" s="14">
        <v>38.407438732000003</v>
      </c>
      <c r="O156" s="31">
        <v>2.2183752381000001</v>
      </c>
      <c r="P156" s="31" t="s">
        <v>13</v>
      </c>
      <c r="Q156" s="17" t="s">
        <v>13</v>
      </c>
      <c r="R156" s="38" t="s">
        <v>629</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231</v>
      </c>
      <c r="D157" s="16" t="s">
        <v>232</v>
      </c>
      <c r="E157" s="16">
        <v>5</v>
      </c>
      <c r="F157" s="15">
        <v>13.74</v>
      </c>
      <c r="G157" s="15">
        <v>12.43</v>
      </c>
      <c r="H157" s="15">
        <v>11.13</v>
      </c>
      <c r="I157" s="14"/>
      <c r="J157" s="15">
        <v>17.75</v>
      </c>
      <c r="K157" s="15">
        <v>20.350000000000001</v>
      </c>
      <c r="L157" s="15">
        <v>24.57</v>
      </c>
      <c r="M157" s="54"/>
      <c r="N157" s="15">
        <v>54.565700788999997</v>
      </c>
      <c r="O157" s="15">
        <v>133.37058361999999</v>
      </c>
      <c r="P157" s="15" t="s">
        <v>13</v>
      </c>
      <c r="Q157" s="16" t="s">
        <v>16</v>
      </c>
      <c r="R157" s="37" t="s">
        <v>630</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233</v>
      </c>
      <c r="D158" s="17" t="s">
        <v>234</v>
      </c>
      <c r="E158" s="17">
        <v>9</v>
      </c>
      <c r="F158" s="14">
        <v>26.71</v>
      </c>
      <c r="G158" s="14">
        <v>23.98</v>
      </c>
      <c r="H158" s="14">
        <v>21.25</v>
      </c>
      <c r="I158" s="14"/>
      <c r="J158" s="14">
        <v>34.28</v>
      </c>
      <c r="K158" s="14">
        <v>39.729999999999997</v>
      </c>
      <c r="L158" s="14">
        <v>48.55</v>
      </c>
      <c r="M158" s="54"/>
      <c r="N158" s="14">
        <v>52.700877396999999</v>
      </c>
      <c r="O158" s="31">
        <v>26.188303999999999</v>
      </c>
      <c r="P158" s="31" t="s">
        <v>16</v>
      </c>
      <c r="Q158" s="17" t="s">
        <v>16</v>
      </c>
      <c r="R158" s="38" t="s">
        <v>631</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235</v>
      </c>
      <c r="D159" s="16" t="s">
        <v>236</v>
      </c>
      <c r="E159" s="16">
        <v>5</v>
      </c>
      <c r="F159" s="15">
        <v>9.19</v>
      </c>
      <c r="G159" s="15">
        <v>7.29</v>
      </c>
      <c r="H159" s="15">
        <v>5.4</v>
      </c>
      <c r="I159" s="14"/>
      <c r="J159" s="15">
        <v>14.85</v>
      </c>
      <c r="K159" s="15">
        <v>18.63</v>
      </c>
      <c r="L159" s="15">
        <v>24.75</v>
      </c>
      <c r="M159" s="54"/>
      <c r="N159" s="15">
        <v>53.891100614000003</v>
      </c>
      <c r="O159" s="15">
        <v>49.50366219</v>
      </c>
      <c r="P159" s="15" t="s">
        <v>13</v>
      </c>
      <c r="Q159" s="16" t="s">
        <v>16</v>
      </c>
      <c r="R159" s="37" t="s">
        <v>632</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237</v>
      </c>
      <c r="D160" s="17" t="s">
        <v>238</v>
      </c>
      <c r="E160" s="17">
        <v>0</v>
      </c>
      <c r="F160" s="14">
        <v>4.88</v>
      </c>
      <c r="G160" s="14">
        <v>3.11</v>
      </c>
      <c r="H160" s="14">
        <v>1.35</v>
      </c>
      <c r="I160" s="14"/>
      <c r="J160" s="14">
        <v>5.04</v>
      </c>
      <c r="K160" s="14">
        <v>8.56</v>
      </c>
      <c r="L160" s="14">
        <v>14.26</v>
      </c>
      <c r="M160" s="54"/>
      <c r="N160" s="14">
        <v>26.606339782999999</v>
      </c>
      <c r="O160" s="31">
        <v>54.677065094999996</v>
      </c>
      <c r="P160" s="31" t="s">
        <v>13</v>
      </c>
      <c r="Q160" s="17" t="s">
        <v>13</v>
      </c>
      <c r="R160" s="38" t="s">
        <v>633</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406</v>
      </c>
      <c r="D161" s="16" t="s">
        <v>407</v>
      </c>
      <c r="E161" s="16">
        <v>9</v>
      </c>
      <c r="F161" s="15">
        <v>1.6</v>
      </c>
      <c r="G161" s="15">
        <v>1.38</v>
      </c>
      <c r="H161" s="15">
        <v>1.17</v>
      </c>
      <c r="I161" s="14"/>
      <c r="J161" s="15">
        <v>1.86</v>
      </c>
      <c r="K161" s="15">
        <v>2.2799999999999998</v>
      </c>
      <c r="L161" s="15">
        <v>2.97</v>
      </c>
      <c r="M161" s="54"/>
      <c r="N161" s="15">
        <v>54.565010291</v>
      </c>
      <c r="O161" s="15">
        <v>2.0678198570999999</v>
      </c>
      <c r="P161" s="15" t="s">
        <v>16</v>
      </c>
      <c r="Q161" s="16" t="s">
        <v>16</v>
      </c>
      <c r="R161" s="37" t="s">
        <v>634</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239</v>
      </c>
      <c r="D162" s="17" t="s">
        <v>240</v>
      </c>
      <c r="E162" s="17">
        <v>2</v>
      </c>
      <c r="F162" s="14">
        <v>28.14</v>
      </c>
      <c r="G162" s="14">
        <v>25.63</v>
      </c>
      <c r="H162" s="14">
        <v>23.12</v>
      </c>
      <c r="I162" s="14"/>
      <c r="J162" s="14">
        <v>28.84</v>
      </c>
      <c r="K162" s="14">
        <v>33.85</v>
      </c>
      <c r="L162" s="14">
        <v>41.97</v>
      </c>
      <c r="M162" s="54"/>
      <c r="N162" s="14">
        <v>50.925757697000002</v>
      </c>
      <c r="O162" s="31">
        <v>98.983472810000009</v>
      </c>
      <c r="P162" s="31" t="s">
        <v>13</v>
      </c>
      <c r="Q162" s="17" t="s">
        <v>13</v>
      </c>
      <c r="R162" s="38" t="s">
        <v>635</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241</v>
      </c>
      <c r="D163" s="16" t="s">
        <v>242</v>
      </c>
      <c r="E163" s="16">
        <v>2</v>
      </c>
      <c r="F163" s="15">
        <v>7.52</v>
      </c>
      <c r="G163" s="15">
        <v>6.34</v>
      </c>
      <c r="H163" s="15">
        <v>5.17</v>
      </c>
      <c r="I163" s="14"/>
      <c r="J163" s="15">
        <v>7.81</v>
      </c>
      <c r="K163" s="15">
        <v>10.15</v>
      </c>
      <c r="L163" s="15">
        <v>13.94</v>
      </c>
      <c r="M163" s="54"/>
      <c r="N163" s="15">
        <v>24.930659007999999</v>
      </c>
      <c r="O163" s="15">
        <v>128.81977028</v>
      </c>
      <c r="P163" s="15" t="s">
        <v>13</v>
      </c>
      <c r="Q163" s="16" t="s">
        <v>13</v>
      </c>
      <c r="R163" s="37" t="s">
        <v>636</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454</v>
      </c>
      <c r="D164" s="17" t="s">
        <v>455</v>
      </c>
      <c r="E164" s="17">
        <v>8</v>
      </c>
      <c r="F164" s="14">
        <v>33.6</v>
      </c>
      <c r="G164" s="14">
        <v>30.7</v>
      </c>
      <c r="H164" s="14">
        <v>27.8</v>
      </c>
      <c r="I164" s="14"/>
      <c r="J164" s="14">
        <v>34.270000000000003</v>
      </c>
      <c r="K164" s="14">
        <v>40.06</v>
      </c>
      <c r="L164" s="14">
        <v>49.44</v>
      </c>
      <c r="M164" s="54"/>
      <c r="N164" s="14">
        <v>72.827432076999997</v>
      </c>
      <c r="O164" s="31">
        <v>2.5292839048000002</v>
      </c>
      <c r="P164" s="31" t="s">
        <v>16</v>
      </c>
      <c r="Q164" s="17" t="s">
        <v>16</v>
      </c>
      <c r="R164" s="38" t="s">
        <v>637</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638</v>
      </c>
      <c r="D165" s="16" t="s">
        <v>639</v>
      </c>
      <c r="E165" s="16">
        <v>2</v>
      </c>
      <c r="F165" s="15">
        <v>7.52</v>
      </c>
      <c r="G165" s="15">
        <v>6.43</v>
      </c>
      <c r="H165" s="15">
        <v>5.35</v>
      </c>
      <c r="I165" s="14"/>
      <c r="J165" s="15">
        <v>7.66</v>
      </c>
      <c r="K165" s="15">
        <v>9.82</v>
      </c>
      <c r="L165" s="15">
        <v>13.33</v>
      </c>
      <c r="M165" s="54"/>
      <c r="N165" s="15">
        <v>29.163491617999998</v>
      </c>
      <c r="O165" s="15">
        <v>5.9959634562000002</v>
      </c>
      <c r="P165" s="15" t="s">
        <v>13</v>
      </c>
      <c r="Q165" s="16" t="s">
        <v>13</v>
      </c>
      <c r="R165" s="37" t="s">
        <v>640</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243</v>
      </c>
      <c r="D166" s="17" t="s">
        <v>244</v>
      </c>
      <c r="E166" s="17">
        <v>4</v>
      </c>
      <c r="F166" s="14">
        <v>10.8</v>
      </c>
      <c r="G166" s="14">
        <v>9</v>
      </c>
      <c r="H166" s="14">
        <v>7.21</v>
      </c>
      <c r="I166" s="14"/>
      <c r="J166" s="14">
        <v>15.27</v>
      </c>
      <c r="K166" s="14">
        <v>18.850000000000001</v>
      </c>
      <c r="L166" s="14">
        <v>24.65</v>
      </c>
      <c r="M166" s="54"/>
      <c r="N166" s="14">
        <v>53.901195242</v>
      </c>
      <c r="O166" s="31">
        <v>73.954208608999991</v>
      </c>
      <c r="P166" s="31" t="s">
        <v>13</v>
      </c>
      <c r="Q166" s="17" t="s">
        <v>16</v>
      </c>
      <c r="R166" s="38" t="s">
        <v>641</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245</v>
      </c>
      <c r="D167" s="16" t="s">
        <v>246</v>
      </c>
      <c r="E167" s="16">
        <v>4</v>
      </c>
      <c r="F167" s="15">
        <v>21.55</v>
      </c>
      <c r="G167" s="15">
        <v>19.52</v>
      </c>
      <c r="H167" s="15">
        <v>17.489999999999998</v>
      </c>
      <c r="I167" s="14"/>
      <c r="J167" s="15">
        <v>21.95</v>
      </c>
      <c r="K167" s="15">
        <v>26</v>
      </c>
      <c r="L167" s="15">
        <v>32.57</v>
      </c>
      <c r="M167" s="54"/>
      <c r="N167" s="15">
        <v>40.382723841999997</v>
      </c>
      <c r="O167" s="15">
        <v>91.575050245</v>
      </c>
      <c r="P167" s="15" t="s">
        <v>16</v>
      </c>
      <c r="Q167" s="16" t="s">
        <v>13</v>
      </c>
      <c r="R167" s="37" t="s">
        <v>642</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247</v>
      </c>
      <c r="D168" s="17" t="s">
        <v>248</v>
      </c>
      <c r="E168" s="17">
        <v>5</v>
      </c>
      <c r="F168" s="14">
        <v>9.9499999999999993</v>
      </c>
      <c r="G168" s="14">
        <v>9.24</v>
      </c>
      <c r="H168" s="14">
        <v>8.5299999999999994</v>
      </c>
      <c r="I168" s="14"/>
      <c r="J168" s="14">
        <v>10.3</v>
      </c>
      <c r="K168" s="14">
        <v>11.71</v>
      </c>
      <c r="L168" s="14">
        <v>14</v>
      </c>
      <c r="M168" s="54"/>
      <c r="N168" s="14">
        <v>51.699472616000001</v>
      </c>
      <c r="O168" s="31">
        <v>7.0289966666999995</v>
      </c>
      <c r="P168" s="31" t="s">
        <v>16</v>
      </c>
      <c r="Q168" s="17" t="s">
        <v>13</v>
      </c>
      <c r="R168" s="38" t="s">
        <v>643</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249</v>
      </c>
      <c r="D169" s="16" t="s">
        <v>250</v>
      </c>
      <c r="E169" s="16">
        <v>4</v>
      </c>
      <c r="F169" s="15">
        <v>1.31</v>
      </c>
      <c r="G169" s="15">
        <v>0.68</v>
      </c>
      <c r="H169" s="15">
        <v>0.06</v>
      </c>
      <c r="I169" s="14"/>
      <c r="J169" s="15">
        <v>3</v>
      </c>
      <c r="K169" s="15">
        <v>4.24</v>
      </c>
      <c r="L169" s="15">
        <v>6.25</v>
      </c>
      <c r="M169" s="54"/>
      <c r="N169" s="15">
        <v>54.576229458</v>
      </c>
      <c r="O169" s="15">
        <v>12.177399761</v>
      </c>
      <c r="P169" s="15" t="s">
        <v>13</v>
      </c>
      <c r="Q169" s="16" t="s">
        <v>16</v>
      </c>
      <c r="R169" s="37" t="s">
        <v>644</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645</v>
      </c>
      <c r="D170" s="17" t="s">
        <v>646</v>
      </c>
      <c r="E170" s="17">
        <v>0</v>
      </c>
      <c r="F170" s="14">
        <v>142.63</v>
      </c>
      <c r="G170" s="14">
        <v>112.87</v>
      </c>
      <c r="H170" s="14">
        <v>83.11</v>
      </c>
      <c r="I170" s="14"/>
      <c r="J170" s="14">
        <v>150.31</v>
      </c>
      <c r="K170" s="14">
        <v>209.82</v>
      </c>
      <c r="L170" s="14">
        <v>306.13</v>
      </c>
      <c r="M170" s="54"/>
      <c r="N170" s="14">
        <v>29.725633558999998</v>
      </c>
      <c r="O170" s="31">
        <v>19.663240912000003</v>
      </c>
      <c r="P170" s="31" t="s">
        <v>13</v>
      </c>
      <c r="Q170" s="17" t="s">
        <v>13</v>
      </c>
      <c r="R170" s="38" t="s">
        <v>647</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251</v>
      </c>
      <c r="D171" s="16" t="s">
        <v>252</v>
      </c>
      <c r="E171" s="16">
        <v>3</v>
      </c>
      <c r="F171" s="15">
        <v>74.88</v>
      </c>
      <c r="G171" s="15">
        <v>68.22</v>
      </c>
      <c r="H171" s="15">
        <v>61.56</v>
      </c>
      <c r="I171" s="14"/>
      <c r="J171" s="15">
        <v>76.09</v>
      </c>
      <c r="K171" s="15">
        <v>89.4</v>
      </c>
      <c r="L171" s="15">
        <v>110.95</v>
      </c>
      <c r="M171" s="54"/>
      <c r="N171" s="15">
        <v>42.002343314000001</v>
      </c>
      <c r="O171" s="15">
        <v>58.998967047999997</v>
      </c>
      <c r="P171" s="15" t="s">
        <v>16</v>
      </c>
      <c r="Q171" s="16" t="s">
        <v>13</v>
      </c>
      <c r="R171" s="37" t="s">
        <v>648</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253</v>
      </c>
      <c r="D172" s="17" t="s">
        <v>254</v>
      </c>
      <c r="E172" s="17">
        <v>6</v>
      </c>
      <c r="F172" s="14">
        <v>1.99</v>
      </c>
      <c r="G172" s="14">
        <v>1.33</v>
      </c>
      <c r="H172" s="14">
        <v>0.68</v>
      </c>
      <c r="I172" s="14"/>
      <c r="J172" s="14">
        <v>3.51</v>
      </c>
      <c r="K172" s="14">
        <v>4.8099999999999996</v>
      </c>
      <c r="L172" s="14">
        <v>6.92</v>
      </c>
      <c r="M172" s="54"/>
      <c r="N172" s="14">
        <v>62.655681295000001</v>
      </c>
      <c r="O172" s="31">
        <v>10.078502952000001</v>
      </c>
      <c r="P172" s="31" t="s">
        <v>13</v>
      </c>
      <c r="Q172" s="17" t="s">
        <v>16</v>
      </c>
      <c r="R172" s="38" t="s">
        <v>649</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255</v>
      </c>
      <c r="D173" s="16" t="s">
        <v>256</v>
      </c>
      <c r="E173" s="16">
        <v>2</v>
      </c>
      <c r="F173" s="15">
        <v>3.61</v>
      </c>
      <c r="G173" s="15">
        <v>2.37</v>
      </c>
      <c r="H173" s="15">
        <v>1.1299999999999999</v>
      </c>
      <c r="I173" s="14"/>
      <c r="J173" s="15">
        <v>3.72</v>
      </c>
      <c r="K173" s="15">
        <v>6.19</v>
      </c>
      <c r="L173" s="15">
        <v>10.199999999999999</v>
      </c>
      <c r="M173" s="54"/>
      <c r="N173" s="15">
        <v>25.158446192</v>
      </c>
      <c r="O173" s="15">
        <v>19.621576667000003</v>
      </c>
      <c r="P173" s="15" t="s">
        <v>13</v>
      </c>
      <c r="Q173" s="16" t="s">
        <v>13</v>
      </c>
      <c r="R173" s="37" t="s">
        <v>650</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651</v>
      </c>
      <c r="D174" s="17" t="s">
        <v>652</v>
      </c>
      <c r="E174" s="17">
        <v>3</v>
      </c>
      <c r="F174" s="14">
        <v>200.88</v>
      </c>
      <c r="G174" s="14">
        <v>174.67</v>
      </c>
      <c r="H174" s="14">
        <v>148.47</v>
      </c>
      <c r="I174" s="14"/>
      <c r="J174" s="14">
        <v>208.19</v>
      </c>
      <c r="K174" s="14">
        <v>260.58999999999997</v>
      </c>
      <c r="L174" s="14">
        <v>345.38</v>
      </c>
      <c r="M174" s="54"/>
      <c r="N174" s="14">
        <v>31.403208885000002</v>
      </c>
      <c r="O174" s="31">
        <v>5.6416701547999999</v>
      </c>
      <c r="P174" s="31" t="s">
        <v>13</v>
      </c>
      <c r="Q174" s="17" t="s">
        <v>13</v>
      </c>
      <c r="R174" s="38" t="s">
        <v>653</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257</v>
      </c>
      <c r="D175" s="16" t="s">
        <v>258</v>
      </c>
      <c r="E175" s="16">
        <v>5</v>
      </c>
      <c r="F175" s="15">
        <v>43.27</v>
      </c>
      <c r="G175" s="15">
        <v>38.32</v>
      </c>
      <c r="H175" s="15">
        <v>33.380000000000003</v>
      </c>
      <c r="I175" s="14"/>
      <c r="J175" s="15">
        <v>44.31</v>
      </c>
      <c r="K175" s="15">
        <v>54.19</v>
      </c>
      <c r="L175" s="15">
        <v>70.19</v>
      </c>
      <c r="M175" s="54"/>
      <c r="N175" s="15">
        <v>35.867411830000002</v>
      </c>
      <c r="O175" s="15">
        <v>496.08009994999998</v>
      </c>
      <c r="P175" s="15" t="s">
        <v>16</v>
      </c>
      <c r="Q175" s="16" t="s">
        <v>13</v>
      </c>
      <c r="R175" s="37" t="s">
        <v>654</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257</v>
      </c>
      <c r="D176" s="17" t="s">
        <v>260</v>
      </c>
      <c r="E176" s="17">
        <v>5</v>
      </c>
      <c r="F176" s="14">
        <v>38.840000000000003</v>
      </c>
      <c r="G176" s="14">
        <v>34.69</v>
      </c>
      <c r="H176" s="14">
        <v>30.54</v>
      </c>
      <c r="I176" s="14"/>
      <c r="J176" s="14">
        <v>39.57</v>
      </c>
      <c r="K176" s="14">
        <v>47.86</v>
      </c>
      <c r="L176" s="14">
        <v>61.29</v>
      </c>
      <c r="M176" s="54"/>
      <c r="N176" s="14">
        <v>34.536724925999998</v>
      </c>
      <c r="O176" s="31">
        <v>1838.5897520000001</v>
      </c>
      <c r="P176" s="31" t="s">
        <v>16</v>
      </c>
      <c r="Q176" s="17" t="s">
        <v>13</v>
      </c>
      <c r="R176" s="38" t="s">
        <v>655</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261</v>
      </c>
      <c r="D177" s="16" t="s">
        <v>262</v>
      </c>
      <c r="E177" s="16">
        <v>0</v>
      </c>
      <c r="F177" s="15">
        <v>9.99</v>
      </c>
      <c r="G177" s="15">
        <v>8.61</v>
      </c>
      <c r="H177" s="15">
        <v>7.23</v>
      </c>
      <c r="I177" s="14"/>
      <c r="J177" s="15">
        <v>10.16</v>
      </c>
      <c r="K177" s="15">
        <v>12.91</v>
      </c>
      <c r="L177" s="15">
        <v>17.36</v>
      </c>
      <c r="M177" s="54"/>
      <c r="N177" s="15">
        <v>33.271771227000002</v>
      </c>
      <c r="O177" s="15">
        <v>28.038298999999999</v>
      </c>
      <c r="P177" s="15" t="s">
        <v>13</v>
      </c>
      <c r="Q177" s="16" t="s">
        <v>13</v>
      </c>
      <c r="R177" s="37" t="s">
        <v>656</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357</v>
      </c>
      <c r="D178" s="17" t="s">
        <v>263</v>
      </c>
      <c r="E178" s="17">
        <v>3</v>
      </c>
      <c r="F178" s="14">
        <v>55.72</v>
      </c>
      <c r="G178" s="14">
        <v>49.27</v>
      </c>
      <c r="H178" s="14">
        <v>42.83</v>
      </c>
      <c r="I178" s="14"/>
      <c r="J178" s="14">
        <v>56.5</v>
      </c>
      <c r="K178" s="14">
        <v>69.38</v>
      </c>
      <c r="L178" s="14">
        <v>90.23</v>
      </c>
      <c r="M178" s="54"/>
      <c r="N178" s="14">
        <v>24.136287324000001</v>
      </c>
      <c r="O178" s="31">
        <v>546.79577057000006</v>
      </c>
      <c r="P178" s="31" t="s">
        <v>16</v>
      </c>
      <c r="Q178" s="17" t="s">
        <v>13</v>
      </c>
      <c r="R178" s="38" t="s">
        <v>657</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383</v>
      </c>
      <c r="D179" s="16" t="s">
        <v>264</v>
      </c>
      <c r="E179" s="16">
        <v>2</v>
      </c>
      <c r="F179" s="15">
        <v>3.12</v>
      </c>
      <c r="G179" s="15">
        <v>2.73</v>
      </c>
      <c r="H179" s="15">
        <v>2.35</v>
      </c>
      <c r="I179" s="14"/>
      <c r="J179" s="15">
        <v>3.22</v>
      </c>
      <c r="K179" s="15">
        <v>3.98</v>
      </c>
      <c r="L179" s="15">
        <v>5.22</v>
      </c>
      <c r="M179" s="54"/>
      <c r="N179" s="15">
        <v>47.892784896999999</v>
      </c>
      <c r="O179" s="15">
        <v>8.6683084762</v>
      </c>
      <c r="P179" s="15" t="s">
        <v>13</v>
      </c>
      <c r="Q179" s="16" t="s">
        <v>13</v>
      </c>
      <c r="R179" s="37" t="s">
        <v>658</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367</v>
      </c>
      <c r="D180" s="17" t="s">
        <v>265</v>
      </c>
      <c r="E180" s="17">
        <v>5</v>
      </c>
      <c r="F180" s="14">
        <v>12.55</v>
      </c>
      <c r="G180" s="14">
        <v>10.81</v>
      </c>
      <c r="H180" s="14">
        <v>9.07</v>
      </c>
      <c r="I180" s="14"/>
      <c r="J180" s="14">
        <v>13.16</v>
      </c>
      <c r="K180" s="14">
        <v>16.63</v>
      </c>
      <c r="L180" s="14">
        <v>22.25</v>
      </c>
      <c r="M180" s="54"/>
      <c r="N180" s="14">
        <v>44.934423524000003</v>
      </c>
      <c r="O180" s="31">
        <v>17.048218571</v>
      </c>
      <c r="P180" s="31" t="s">
        <v>16</v>
      </c>
      <c r="Q180" s="17" t="s">
        <v>13</v>
      </c>
      <c r="R180" s="38" t="s">
        <v>659</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392</v>
      </c>
      <c r="D181" s="16" t="s">
        <v>266</v>
      </c>
      <c r="E181" s="16">
        <v>0</v>
      </c>
      <c r="F181" s="15">
        <v>8.1300000000000008</v>
      </c>
      <c r="G181" s="15">
        <v>5.49</v>
      </c>
      <c r="H181" s="15">
        <v>2.85</v>
      </c>
      <c r="I181" s="14"/>
      <c r="J181" s="15">
        <v>8.3699999999999992</v>
      </c>
      <c r="K181" s="15">
        <v>13.64</v>
      </c>
      <c r="L181" s="15">
        <v>22.17</v>
      </c>
      <c r="M181" s="54"/>
      <c r="N181" s="15">
        <v>38.059320896000003</v>
      </c>
      <c r="O181" s="15">
        <v>31.724631238000001</v>
      </c>
      <c r="P181" s="15" t="s">
        <v>13</v>
      </c>
      <c r="Q181" s="16" t="s">
        <v>13</v>
      </c>
      <c r="R181" s="37" t="s">
        <v>660</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390</v>
      </c>
      <c r="D182" s="17" t="s">
        <v>267</v>
      </c>
      <c r="E182" s="17">
        <v>7</v>
      </c>
      <c r="F182" s="14">
        <v>52.03</v>
      </c>
      <c r="G182" s="14">
        <v>48.75</v>
      </c>
      <c r="H182" s="14">
        <v>45.47</v>
      </c>
      <c r="I182" s="14"/>
      <c r="J182" s="14">
        <v>55.18</v>
      </c>
      <c r="K182" s="14">
        <v>61.73</v>
      </c>
      <c r="L182" s="14">
        <v>72.34</v>
      </c>
      <c r="M182" s="54"/>
      <c r="N182" s="14">
        <v>70.392435234000004</v>
      </c>
      <c r="O182" s="31">
        <v>70.157935619</v>
      </c>
      <c r="P182" s="31" t="s">
        <v>16</v>
      </c>
      <c r="Q182" s="17" t="s">
        <v>16</v>
      </c>
      <c r="R182" s="38" t="s">
        <v>661</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360</v>
      </c>
      <c r="D183" s="16" t="s">
        <v>268</v>
      </c>
      <c r="E183" s="16">
        <v>4</v>
      </c>
      <c r="F183" s="15">
        <v>3.83</v>
      </c>
      <c r="G183" s="15">
        <v>3.36</v>
      </c>
      <c r="H183" s="15">
        <v>2.9</v>
      </c>
      <c r="I183" s="14"/>
      <c r="J183" s="15">
        <v>4.8</v>
      </c>
      <c r="K183" s="15">
        <v>5.72</v>
      </c>
      <c r="L183" s="15">
        <v>7.22</v>
      </c>
      <c r="M183" s="54"/>
      <c r="N183" s="15">
        <v>51.969262833999998</v>
      </c>
      <c r="O183" s="15">
        <v>4.7498795238000007</v>
      </c>
      <c r="P183" s="15" t="s">
        <v>13</v>
      </c>
      <c r="Q183" s="16" t="s">
        <v>16</v>
      </c>
      <c r="R183" s="37" t="s">
        <v>662</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385</v>
      </c>
      <c r="D184" s="17" t="s">
        <v>269</v>
      </c>
      <c r="E184" s="17">
        <v>2</v>
      </c>
      <c r="F184" s="14">
        <v>17.190000000000001</v>
      </c>
      <c r="G184" s="14">
        <v>15.66</v>
      </c>
      <c r="H184" s="14">
        <v>14.13</v>
      </c>
      <c r="I184" s="14"/>
      <c r="J184" s="14">
        <v>17.690000000000001</v>
      </c>
      <c r="K184" s="14">
        <v>20.74</v>
      </c>
      <c r="L184" s="14">
        <v>25.68</v>
      </c>
      <c r="M184" s="54"/>
      <c r="N184" s="14">
        <v>41.646554139000003</v>
      </c>
      <c r="O184" s="31">
        <v>7.8808778094999994</v>
      </c>
      <c r="P184" s="31" t="s">
        <v>13</v>
      </c>
      <c r="Q184" s="17" t="s">
        <v>13</v>
      </c>
      <c r="R184" s="38" t="s">
        <v>663</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664</v>
      </c>
      <c r="D185" s="16" t="s">
        <v>665</v>
      </c>
      <c r="E185" s="16">
        <v>4</v>
      </c>
      <c r="F185" s="15">
        <v>85.94</v>
      </c>
      <c r="G185" s="15">
        <v>68.27</v>
      </c>
      <c r="H185" s="15">
        <v>50.61</v>
      </c>
      <c r="I185" s="14"/>
      <c r="J185" s="15">
        <v>91</v>
      </c>
      <c r="K185" s="15">
        <v>126.32</v>
      </c>
      <c r="L185" s="15">
        <v>183.47</v>
      </c>
      <c r="M185" s="54"/>
      <c r="N185" s="15">
        <v>42.005709215000003</v>
      </c>
      <c r="O185" s="15">
        <v>4.1494006705000004</v>
      </c>
      <c r="P185" s="15" t="s">
        <v>16</v>
      </c>
      <c r="Q185" s="16" t="s">
        <v>13</v>
      </c>
      <c r="R185" s="37" t="s">
        <v>666</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391</v>
      </c>
      <c r="D186" s="17" t="s">
        <v>270</v>
      </c>
      <c r="E186" s="17">
        <v>7</v>
      </c>
      <c r="F186" s="14">
        <v>1.85</v>
      </c>
      <c r="G186" s="14">
        <v>1.49</v>
      </c>
      <c r="H186" s="14">
        <v>1.1299999999999999</v>
      </c>
      <c r="I186" s="14"/>
      <c r="J186" s="14">
        <v>2.64</v>
      </c>
      <c r="K186" s="14">
        <v>3.35</v>
      </c>
      <c r="L186" s="14">
        <v>4.5</v>
      </c>
      <c r="M186" s="54"/>
      <c r="N186" s="14">
        <v>73.143571350000002</v>
      </c>
      <c r="O186" s="31">
        <v>7.6553228095000003</v>
      </c>
      <c r="P186" s="31" t="s">
        <v>13</v>
      </c>
      <c r="Q186" s="17" t="s">
        <v>16</v>
      </c>
      <c r="R186" s="38" t="s">
        <v>667</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410</v>
      </c>
      <c r="D187" s="16" t="s">
        <v>271</v>
      </c>
      <c r="E187" s="16">
        <v>6</v>
      </c>
      <c r="F187" s="15">
        <v>1.34</v>
      </c>
      <c r="G187" s="15">
        <v>0.95</v>
      </c>
      <c r="H187" s="15">
        <v>0.56999999999999995</v>
      </c>
      <c r="I187" s="14"/>
      <c r="J187" s="15">
        <v>2.4500000000000002</v>
      </c>
      <c r="K187" s="15">
        <v>3.21</v>
      </c>
      <c r="L187" s="15">
        <v>4.4400000000000004</v>
      </c>
      <c r="M187" s="54"/>
      <c r="N187" s="15">
        <v>51.757534323999998</v>
      </c>
      <c r="O187" s="15">
        <v>4.2241463809999997</v>
      </c>
      <c r="P187" s="15" t="s">
        <v>13</v>
      </c>
      <c r="Q187" s="16" t="s">
        <v>16</v>
      </c>
      <c r="R187" s="37" t="s">
        <v>668</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456</v>
      </c>
      <c r="D188" s="17" t="s">
        <v>272</v>
      </c>
      <c r="E188" s="17">
        <v>2</v>
      </c>
      <c r="F188" s="14">
        <v>16.63</v>
      </c>
      <c r="G188" s="14">
        <v>13.31</v>
      </c>
      <c r="H188" s="14">
        <v>10</v>
      </c>
      <c r="I188" s="14"/>
      <c r="J188" s="14">
        <v>17.04</v>
      </c>
      <c r="K188" s="14">
        <v>23.66</v>
      </c>
      <c r="L188" s="14">
        <v>34.369999999999997</v>
      </c>
      <c r="M188" s="54"/>
      <c r="N188" s="14">
        <v>40.775263305000003</v>
      </c>
      <c r="O188" s="31">
        <v>219.18568205</v>
      </c>
      <c r="P188" s="31" t="s">
        <v>13</v>
      </c>
      <c r="Q188" s="17" t="s">
        <v>13</v>
      </c>
      <c r="R188" s="38" t="s">
        <v>669</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401</v>
      </c>
      <c r="D189" s="16" t="s">
        <v>273</v>
      </c>
      <c r="E189" s="16">
        <v>4</v>
      </c>
      <c r="F189" s="15">
        <v>0.42</v>
      </c>
      <c r="G189" s="15">
        <v>0.3</v>
      </c>
      <c r="H189" s="15">
        <v>0.18</v>
      </c>
      <c r="I189" s="14"/>
      <c r="J189" s="15">
        <v>0.71</v>
      </c>
      <c r="K189" s="15">
        <v>0.94</v>
      </c>
      <c r="L189" s="15">
        <v>1.32</v>
      </c>
      <c r="M189" s="54"/>
      <c r="N189" s="15">
        <v>49.877002584000003</v>
      </c>
      <c r="O189" s="15">
        <v>8.9812125713999986</v>
      </c>
      <c r="P189" s="15" t="s">
        <v>13</v>
      </c>
      <c r="Q189" s="16" t="s">
        <v>16</v>
      </c>
      <c r="R189" s="37" t="s">
        <v>670</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408</v>
      </c>
      <c r="D190" s="17" t="s">
        <v>274</v>
      </c>
      <c r="E190" s="17">
        <v>0</v>
      </c>
      <c r="F190" s="14">
        <v>4.41</v>
      </c>
      <c r="G190" s="14">
        <v>3.63</v>
      </c>
      <c r="H190" s="14">
        <v>2.86</v>
      </c>
      <c r="I190" s="14"/>
      <c r="J190" s="14">
        <v>4.55</v>
      </c>
      <c r="K190" s="14">
        <v>6.09</v>
      </c>
      <c r="L190" s="14">
        <v>8.59</v>
      </c>
      <c r="M190" s="54"/>
      <c r="N190" s="14">
        <v>23.046692623999999</v>
      </c>
      <c r="O190" s="31">
        <v>14.003566714</v>
      </c>
      <c r="P190" s="31" t="s">
        <v>13</v>
      </c>
      <c r="Q190" s="17" t="s">
        <v>13</v>
      </c>
      <c r="R190" s="38" t="s">
        <v>671</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672</v>
      </c>
      <c r="D191" s="16" t="s">
        <v>673</v>
      </c>
      <c r="E191" s="16">
        <v>5</v>
      </c>
      <c r="F191" s="15">
        <v>0.55000000000000004</v>
      </c>
      <c r="G191" s="15">
        <v>0.04</v>
      </c>
      <c r="H191" s="15">
        <v>-0.45</v>
      </c>
      <c r="I191" s="14"/>
      <c r="J191" s="15">
        <v>2.08</v>
      </c>
      <c r="K191" s="15">
        <v>3.08</v>
      </c>
      <c r="L191" s="15">
        <v>4.71</v>
      </c>
      <c r="M191" s="54"/>
      <c r="N191" s="15">
        <v>66.772898505000001</v>
      </c>
      <c r="O191" s="15">
        <v>2.1435647143000001</v>
      </c>
      <c r="P191" s="15" t="s">
        <v>13</v>
      </c>
      <c r="Q191" s="16" t="s">
        <v>16</v>
      </c>
      <c r="R191" s="37" t="s">
        <v>674</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259</v>
      </c>
      <c r="D192" s="17" t="s">
        <v>275</v>
      </c>
      <c r="E192" s="17">
        <v>5</v>
      </c>
      <c r="F192" s="14">
        <v>33.4</v>
      </c>
      <c r="G192" s="14">
        <v>29.42</v>
      </c>
      <c r="H192" s="14">
        <v>25.45</v>
      </c>
      <c r="I192" s="14"/>
      <c r="J192" s="14">
        <v>45.19</v>
      </c>
      <c r="K192" s="14">
        <v>53.13</v>
      </c>
      <c r="L192" s="14">
        <v>65.98</v>
      </c>
      <c r="M192" s="54"/>
      <c r="N192" s="14">
        <v>55.713493898000003</v>
      </c>
      <c r="O192" s="31">
        <v>288.16108251999998</v>
      </c>
      <c r="P192" s="31" t="s">
        <v>13</v>
      </c>
      <c r="Q192" s="17" t="s">
        <v>16</v>
      </c>
      <c r="R192" s="38" t="s">
        <v>675</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359</v>
      </c>
      <c r="D193" s="16" t="s">
        <v>276</v>
      </c>
      <c r="E193" s="16">
        <v>8</v>
      </c>
      <c r="F193" s="15">
        <v>8.52</v>
      </c>
      <c r="G193" s="15">
        <v>7.6</v>
      </c>
      <c r="H193" s="15">
        <v>6.69</v>
      </c>
      <c r="I193" s="14"/>
      <c r="J193" s="15">
        <v>10.96</v>
      </c>
      <c r="K193" s="15">
        <v>12.78</v>
      </c>
      <c r="L193" s="15">
        <v>15.75</v>
      </c>
      <c r="M193" s="54"/>
      <c r="N193" s="15">
        <v>52.011855863000001</v>
      </c>
      <c r="O193" s="15">
        <v>10.628398428000001</v>
      </c>
      <c r="P193" s="15" t="s">
        <v>16</v>
      </c>
      <c r="Q193" s="16" t="s">
        <v>16</v>
      </c>
      <c r="R193" s="37" t="s">
        <v>676</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677</v>
      </c>
      <c r="D194" s="17" t="s">
        <v>678</v>
      </c>
      <c r="E194" s="17">
        <v>3</v>
      </c>
      <c r="F194" s="14">
        <v>105.06</v>
      </c>
      <c r="G194" s="14">
        <v>81.83</v>
      </c>
      <c r="H194" s="14">
        <v>58.61</v>
      </c>
      <c r="I194" s="14"/>
      <c r="J194" s="14">
        <v>115.94</v>
      </c>
      <c r="K194" s="14">
        <v>162.38</v>
      </c>
      <c r="L194" s="14">
        <v>237.53</v>
      </c>
      <c r="M194" s="54"/>
      <c r="N194" s="14">
        <v>49.273528630999998</v>
      </c>
      <c r="O194" s="31">
        <v>1.5970193119</v>
      </c>
      <c r="P194" s="31" t="s">
        <v>13</v>
      </c>
      <c r="Q194" s="17" t="s">
        <v>13</v>
      </c>
      <c r="R194" s="38" t="s">
        <v>679</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680</v>
      </c>
      <c r="D195" s="16" t="s">
        <v>681</v>
      </c>
      <c r="E195" s="16">
        <v>3</v>
      </c>
      <c r="F195" s="15">
        <v>494</v>
      </c>
      <c r="G195" s="15">
        <v>453.59</v>
      </c>
      <c r="H195" s="15">
        <v>413.19</v>
      </c>
      <c r="I195" s="14"/>
      <c r="J195" s="15">
        <v>499.86</v>
      </c>
      <c r="K195" s="15">
        <v>580.66</v>
      </c>
      <c r="L195" s="15">
        <v>711.41</v>
      </c>
      <c r="M195" s="54"/>
      <c r="N195" s="15">
        <v>29.523632086999999</v>
      </c>
      <c r="O195" s="15">
        <v>1.3795136090000002</v>
      </c>
      <c r="P195" s="15" t="s">
        <v>16</v>
      </c>
      <c r="Q195" s="16" t="s">
        <v>13</v>
      </c>
      <c r="R195" s="37" t="s">
        <v>682</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683</v>
      </c>
      <c r="D196" s="17" t="s">
        <v>684</v>
      </c>
      <c r="E196" s="17">
        <v>0</v>
      </c>
      <c r="F196" s="14">
        <v>5.95</v>
      </c>
      <c r="G196" s="14">
        <v>5.23</v>
      </c>
      <c r="H196" s="14">
        <v>4.51</v>
      </c>
      <c r="I196" s="14"/>
      <c r="J196" s="14">
        <v>6.13</v>
      </c>
      <c r="K196" s="14">
        <v>7.56</v>
      </c>
      <c r="L196" s="14">
        <v>9.8800000000000008</v>
      </c>
      <c r="M196" s="54"/>
      <c r="N196" s="14">
        <v>27.605270167</v>
      </c>
      <c r="O196" s="31">
        <v>1.1326525714</v>
      </c>
      <c r="P196" s="31" t="s">
        <v>13</v>
      </c>
      <c r="Q196" s="17" t="s">
        <v>13</v>
      </c>
      <c r="R196" s="38" t="s">
        <v>685</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362</v>
      </c>
      <c r="D197" s="16" t="s">
        <v>277</v>
      </c>
      <c r="E197" s="16">
        <v>2</v>
      </c>
      <c r="F197" s="15">
        <v>12.3</v>
      </c>
      <c r="G197" s="15">
        <v>10.71</v>
      </c>
      <c r="H197" s="15">
        <v>9.1300000000000008</v>
      </c>
      <c r="I197" s="14"/>
      <c r="J197" s="15">
        <v>13</v>
      </c>
      <c r="K197" s="15">
        <v>16.16</v>
      </c>
      <c r="L197" s="15">
        <v>21.28</v>
      </c>
      <c r="M197" s="54"/>
      <c r="N197" s="15">
        <v>39.899255588999999</v>
      </c>
      <c r="O197" s="15">
        <v>160.1278811</v>
      </c>
      <c r="P197" s="15" t="s">
        <v>13</v>
      </c>
      <c r="Q197" s="16" t="s">
        <v>13</v>
      </c>
      <c r="R197" s="37" t="s">
        <v>686</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278</v>
      </c>
      <c r="D198" s="17" t="s">
        <v>279</v>
      </c>
      <c r="E198" s="17">
        <v>9</v>
      </c>
      <c r="F198" s="14">
        <v>27.55</v>
      </c>
      <c r="G198" s="14">
        <v>24.89</v>
      </c>
      <c r="H198" s="14">
        <v>22.23</v>
      </c>
      <c r="I198" s="14"/>
      <c r="J198" s="14">
        <v>35.31</v>
      </c>
      <c r="K198" s="14">
        <v>40.619999999999997</v>
      </c>
      <c r="L198" s="14">
        <v>49.23</v>
      </c>
      <c r="M198" s="54"/>
      <c r="N198" s="14">
        <v>55.118446646000002</v>
      </c>
      <c r="O198" s="31">
        <v>427.99062329000003</v>
      </c>
      <c r="P198" s="31" t="s">
        <v>16</v>
      </c>
      <c r="Q198" s="17" t="s">
        <v>16</v>
      </c>
      <c r="R198" s="38" t="s">
        <v>687</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280</v>
      </c>
      <c r="D199" s="16" t="s">
        <v>281</v>
      </c>
      <c r="E199" s="16">
        <v>6</v>
      </c>
      <c r="F199" s="15">
        <v>7.26</v>
      </c>
      <c r="G199" s="15">
        <v>6.62</v>
      </c>
      <c r="H199" s="15">
        <v>5.98</v>
      </c>
      <c r="I199" s="14"/>
      <c r="J199" s="15">
        <v>9.1300000000000008</v>
      </c>
      <c r="K199" s="15">
        <v>10.4</v>
      </c>
      <c r="L199" s="15">
        <v>12.47</v>
      </c>
      <c r="M199" s="54"/>
      <c r="N199" s="15">
        <v>60.371599289000002</v>
      </c>
      <c r="O199" s="15">
        <v>7.5147903333000006</v>
      </c>
      <c r="P199" s="15" t="s">
        <v>13</v>
      </c>
      <c r="Q199" s="16" t="s">
        <v>16</v>
      </c>
      <c r="R199" s="37" t="s">
        <v>688</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280</v>
      </c>
      <c r="D200" s="17" t="s">
        <v>282</v>
      </c>
      <c r="E200" s="17">
        <v>6</v>
      </c>
      <c r="F200" s="14">
        <v>37.700000000000003</v>
      </c>
      <c r="G200" s="14">
        <v>34.020000000000003</v>
      </c>
      <c r="H200" s="14">
        <v>30.35</v>
      </c>
      <c r="I200" s="14"/>
      <c r="J200" s="14">
        <v>47.99</v>
      </c>
      <c r="K200" s="14">
        <v>55.33</v>
      </c>
      <c r="L200" s="14">
        <v>67.22</v>
      </c>
      <c r="M200" s="54"/>
      <c r="N200" s="14">
        <v>59.622841518999998</v>
      </c>
      <c r="O200" s="31">
        <v>54.628012333000001</v>
      </c>
      <c r="P200" s="31" t="s">
        <v>13</v>
      </c>
      <c r="Q200" s="17" t="s">
        <v>16</v>
      </c>
      <c r="R200" s="38" t="s">
        <v>689</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283</v>
      </c>
      <c r="D201" s="16" t="s">
        <v>424</v>
      </c>
      <c r="E201" s="16">
        <v>0</v>
      </c>
      <c r="F201" s="15">
        <v>13.8</v>
      </c>
      <c r="G201" s="15">
        <v>12.44</v>
      </c>
      <c r="H201" s="15">
        <v>11.08</v>
      </c>
      <c r="I201" s="14"/>
      <c r="J201" s="15">
        <v>14.03</v>
      </c>
      <c r="K201" s="15">
        <v>16.739999999999998</v>
      </c>
      <c r="L201" s="15">
        <v>21.14</v>
      </c>
      <c r="M201" s="54"/>
      <c r="N201" s="15">
        <v>44.561840939</v>
      </c>
      <c r="O201" s="15">
        <v>1.3368149524000001</v>
      </c>
      <c r="P201" s="15" t="s">
        <v>13</v>
      </c>
      <c r="Q201" s="16" t="s">
        <v>13</v>
      </c>
      <c r="R201" s="37" t="s">
        <v>690</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283</v>
      </c>
      <c r="D202" s="17" t="s">
        <v>284</v>
      </c>
      <c r="E202" s="17">
        <v>0</v>
      </c>
      <c r="F202" s="14">
        <v>26.6</v>
      </c>
      <c r="G202" s="14">
        <v>23.59</v>
      </c>
      <c r="H202" s="14">
        <v>20.58</v>
      </c>
      <c r="I202" s="14"/>
      <c r="J202" s="14">
        <v>27.01</v>
      </c>
      <c r="K202" s="14">
        <v>33.020000000000003</v>
      </c>
      <c r="L202" s="14">
        <v>42.76</v>
      </c>
      <c r="M202" s="54"/>
      <c r="N202" s="14">
        <v>38.112092013999998</v>
      </c>
      <c r="O202" s="31">
        <v>81.926918999999998</v>
      </c>
      <c r="P202" s="31" t="s">
        <v>13</v>
      </c>
      <c r="Q202" s="17" t="s">
        <v>13</v>
      </c>
      <c r="R202" s="38" t="s">
        <v>691</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285</v>
      </c>
      <c r="D203" s="16" t="s">
        <v>286</v>
      </c>
      <c r="E203" s="16">
        <v>2</v>
      </c>
      <c r="F203" s="15">
        <v>14.41</v>
      </c>
      <c r="G203" s="15">
        <v>12.15</v>
      </c>
      <c r="H203" s="15">
        <v>9.9</v>
      </c>
      <c r="I203" s="14"/>
      <c r="J203" s="15">
        <v>14.88</v>
      </c>
      <c r="K203" s="15">
        <v>19.38</v>
      </c>
      <c r="L203" s="15">
        <v>26.67</v>
      </c>
      <c r="M203" s="54"/>
      <c r="N203" s="15">
        <v>24.203931754999999</v>
      </c>
      <c r="O203" s="15">
        <v>36.623762761999998</v>
      </c>
      <c r="P203" s="15" t="s">
        <v>13</v>
      </c>
      <c r="Q203" s="16" t="s">
        <v>13</v>
      </c>
      <c r="R203" s="37" t="s">
        <v>692</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287</v>
      </c>
      <c r="D204" s="17" t="s">
        <v>288</v>
      </c>
      <c r="E204" s="17">
        <v>2</v>
      </c>
      <c r="F204" s="14">
        <v>4.75</v>
      </c>
      <c r="G204" s="14">
        <v>4.46</v>
      </c>
      <c r="H204" s="14">
        <v>4.17</v>
      </c>
      <c r="I204" s="14"/>
      <c r="J204" s="14">
        <v>4.83</v>
      </c>
      <c r="K204" s="14">
        <v>5.4</v>
      </c>
      <c r="L204" s="14">
        <v>6.34</v>
      </c>
      <c r="M204" s="54"/>
      <c r="N204" s="14">
        <v>46.128648167999998</v>
      </c>
      <c r="O204" s="31">
        <v>2.3903951905</v>
      </c>
      <c r="P204" s="31" t="s">
        <v>13</v>
      </c>
      <c r="Q204" s="17" t="s">
        <v>13</v>
      </c>
      <c r="R204" s="38" t="s">
        <v>693</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694</v>
      </c>
      <c r="D205" s="16" t="s">
        <v>695</v>
      </c>
      <c r="E205" s="16">
        <v>7</v>
      </c>
      <c r="F205" s="15">
        <v>4910.7299999999996</v>
      </c>
      <c r="G205" s="15">
        <v>3636.02</v>
      </c>
      <c r="H205" s="15">
        <v>2361.31</v>
      </c>
      <c r="I205" s="14"/>
      <c r="J205" s="15">
        <v>5904.98</v>
      </c>
      <c r="K205" s="15">
        <v>8454.39</v>
      </c>
      <c r="L205" s="15">
        <v>12579.66</v>
      </c>
      <c r="M205" s="54"/>
      <c r="N205" s="15">
        <v>65.059303001999993</v>
      </c>
      <c r="O205" s="15">
        <v>2.4719817380999998</v>
      </c>
      <c r="P205" s="15" t="s">
        <v>16</v>
      </c>
      <c r="Q205" s="16" t="s">
        <v>16</v>
      </c>
      <c r="R205" s="37" t="s">
        <v>696</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289</v>
      </c>
      <c r="D206" s="17" t="s">
        <v>290</v>
      </c>
      <c r="E206" s="17">
        <v>3</v>
      </c>
      <c r="F206" s="14">
        <v>10.99</v>
      </c>
      <c r="G206" s="14">
        <v>9.5500000000000007</v>
      </c>
      <c r="H206" s="14">
        <v>8.1199999999999992</v>
      </c>
      <c r="I206" s="14"/>
      <c r="J206" s="14">
        <v>11.27</v>
      </c>
      <c r="K206" s="14">
        <v>14.13</v>
      </c>
      <c r="L206" s="14">
        <v>18.75</v>
      </c>
      <c r="M206" s="54"/>
      <c r="N206" s="14">
        <v>44.049355419000001</v>
      </c>
      <c r="O206" s="31">
        <v>8.0167017142999999</v>
      </c>
      <c r="P206" s="31" t="s">
        <v>16</v>
      </c>
      <c r="Q206" s="17" t="s">
        <v>13</v>
      </c>
      <c r="R206" s="38" t="s">
        <v>697</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291</v>
      </c>
      <c r="D207" s="16" t="s">
        <v>292</v>
      </c>
      <c r="E207" s="16">
        <v>0</v>
      </c>
      <c r="F207" s="15">
        <v>5.17</v>
      </c>
      <c r="G207" s="15">
        <v>4.0199999999999996</v>
      </c>
      <c r="H207" s="15">
        <v>2.88</v>
      </c>
      <c r="I207" s="14"/>
      <c r="J207" s="15">
        <v>5.42</v>
      </c>
      <c r="K207" s="15">
        <v>7.7</v>
      </c>
      <c r="L207" s="15">
        <v>11.39</v>
      </c>
      <c r="M207" s="54"/>
      <c r="N207" s="15">
        <v>29.417608506000001</v>
      </c>
      <c r="O207" s="15">
        <v>111.66652347</v>
      </c>
      <c r="P207" s="15" t="s">
        <v>13</v>
      </c>
      <c r="Q207" s="16" t="s">
        <v>13</v>
      </c>
      <c r="R207" s="37" t="s">
        <v>698</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699</v>
      </c>
      <c r="D208" s="17" t="s">
        <v>700</v>
      </c>
      <c r="E208" s="17">
        <v>3</v>
      </c>
      <c r="F208" s="14">
        <v>21.63</v>
      </c>
      <c r="G208" s="14">
        <v>14.14</v>
      </c>
      <c r="H208" s="14">
        <v>6.66</v>
      </c>
      <c r="I208" s="14"/>
      <c r="J208" s="14">
        <v>22.4</v>
      </c>
      <c r="K208" s="14">
        <v>37.36</v>
      </c>
      <c r="L208" s="14">
        <v>61.58</v>
      </c>
      <c r="M208" s="54"/>
      <c r="N208" s="14">
        <v>35.745066297999998</v>
      </c>
      <c r="O208" s="31">
        <v>1.1778430957000001</v>
      </c>
      <c r="P208" s="31" t="s">
        <v>16</v>
      </c>
      <c r="Q208" s="17" t="s">
        <v>13</v>
      </c>
      <c r="R208" s="38" t="s">
        <v>701</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293</v>
      </c>
      <c r="D209" s="16" t="s">
        <v>294</v>
      </c>
      <c r="E209" s="16">
        <v>2</v>
      </c>
      <c r="F209" s="15">
        <v>7.3</v>
      </c>
      <c r="G209" s="15">
        <v>5.24</v>
      </c>
      <c r="H209" s="15">
        <v>3.18</v>
      </c>
      <c r="I209" s="14"/>
      <c r="J209" s="15">
        <v>7.77</v>
      </c>
      <c r="K209" s="15">
        <v>11.88</v>
      </c>
      <c r="L209" s="15">
        <v>18.55</v>
      </c>
      <c r="M209" s="54"/>
      <c r="N209" s="15">
        <v>37.664022828999997</v>
      </c>
      <c r="O209" s="15">
        <v>22.406390094999999</v>
      </c>
      <c r="P209" s="15" t="s">
        <v>13</v>
      </c>
      <c r="Q209" s="16" t="s">
        <v>13</v>
      </c>
      <c r="R209" s="37" t="s">
        <v>702</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703</v>
      </c>
      <c r="D210" s="17" t="s">
        <v>295</v>
      </c>
      <c r="E210" s="17">
        <v>3</v>
      </c>
      <c r="F210" s="14">
        <v>13.31</v>
      </c>
      <c r="G210" s="14">
        <v>11.4</v>
      </c>
      <c r="H210" s="14">
        <v>9.49</v>
      </c>
      <c r="I210" s="14"/>
      <c r="J210" s="14">
        <v>13.61</v>
      </c>
      <c r="K210" s="14">
        <v>17.420000000000002</v>
      </c>
      <c r="L210" s="14">
        <v>23.59</v>
      </c>
      <c r="M210" s="54"/>
      <c r="N210" s="14">
        <v>17.968971349</v>
      </c>
      <c r="O210" s="31">
        <v>46.991185571000003</v>
      </c>
      <c r="P210" s="31" t="s">
        <v>13</v>
      </c>
      <c r="Q210" s="17" t="s">
        <v>13</v>
      </c>
      <c r="R210" s="38" t="s">
        <v>704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296</v>
      </c>
      <c r="D211" s="16" t="s">
        <v>297</v>
      </c>
      <c r="E211" s="16">
        <v>4</v>
      </c>
      <c r="F211" s="15">
        <v>18.670000000000002</v>
      </c>
      <c r="G211" s="15">
        <v>17.190000000000001</v>
      </c>
      <c r="H211" s="15">
        <v>15.71</v>
      </c>
      <c r="I211" s="14"/>
      <c r="J211" s="15">
        <v>21.34</v>
      </c>
      <c r="K211" s="15">
        <v>24.29</v>
      </c>
      <c r="L211" s="15">
        <v>29.08</v>
      </c>
      <c r="M211" s="54"/>
      <c r="N211" s="15">
        <v>51.811319511000001</v>
      </c>
      <c r="O211" s="15">
        <v>97.644786809999999</v>
      </c>
      <c r="P211" s="15" t="s">
        <v>13</v>
      </c>
      <c r="Q211" s="16" t="s">
        <v>16</v>
      </c>
      <c r="R211" s="37" t="s">
        <v>705</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706</v>
      </c>
      <c r="D212" s="17" t="s">
        <v>707</v>
      </c>
      <c r="E212" s="17">
        <v>5</v>
      </c>
      <c r="F212" s="14">
        <v>54.5</v>
      </c>
      <c r="G212" s="14">
        <v>44.09</v>
      </c>
      <c r="H212" s="14">
        <v>33.68</v>
      </c>
      <c r="I212" s="14"/>
      <c r="J212" s="14">
        <v>81.25</v>
      </c>
      <c r="K212" s="14">
        <v>102.06</v>
      </c>
      <c r="L212" s="14">
        <v>135.75</v>
      </c>
      <c r="M212" s="54"/>
      <c r="N212" s="14">
        <v>53.250775631000003</v>
      </c>
      <c r="O212" s="31">
        <v>6.1176688118999998</v>
      </c>
      <c r="P212" s="31" t="s">
        <v>13</v>
      </c>
      <c r="Q212" s="17" t="s">
        <v>16</v>
      </c>
      <c r="R212" s="38" t="s">
        <v>708</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377</v>
      </c>
      <c r="D213" s="16" t="s">
        <v>298</v>
      </c>
      <c r="E213" s="16">
        <v>0</v>
      </c>
      <c r="F213" s="15">
        <v>7.69</v>
      </c>
      <c r="G213" s="15">
        <v>5.8</v>
      </c>
      <c r="H213" s="15">
        <v>3.92</v>
      </c>
      <c r="I213" s="14"/>
      <c r="J213" s="15">
        <v>7.97</v>
      </c>
      <c r="K213" s="15">
        <v>11.73</v>
      </c>
      <c r="L213" s="15">
        <v>17.82</v>
      </c>
      <c r="M213" s="54"/>
      <c r="N213" s="15">
        <v>27.073300183000001</v>
      </c>
      <c r="O213" s="15">
        <v>24.527619471999998</v>
      </c>
      <c r="P213" s="15" t="s">
        <v>13</v>
      </c>
      <c r="Q213" s="16" t="s">
        <v>13</v>
      </c>
      <c r="R213" s="37" t="s">
        <v>709</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299</v>
      </c>
      <c r="D214" s="17" t="s">
        <v>300</v>
      </c>
      <c r="E214" s="17">
        <v>3</v>
      </c>
      <c r="F214" s="14">
        <v>41.31</v>
      </c>
      <c r="G214" s="14">
        <v>35.29</v>
      </c>
      <c r="H214" s="14">
        <v>29.27</v>
      </c>
      <c r="I214" s="14"/>
      <c r="J214" s="14">
        <v>59.64</v>
      </c>
      <c r="K214" s="14">
        <v>71.67</v>
      </c>
      <c r="L214" s="14">
        <v>91.14</v>
      </c>
      <c r="M214" s="54"/>
      <c r="N214" s="14">
        <v>46.567839012999997</v>
      </c>
      <c r="O214" s="31">
        <v>272.37744595000004</v>
      </c>
      <c r="P214" s="31" t="s">
        <v>13</v>
      </c>
      <c r="Q214" s="17" t="s">
        <v>16</v>
      </c>
      <c r="R214" s="38" t="s">
        <v>710</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402</v>
      </c>
      <c r="D215" s="16" t="s">
        <v>403</v>
      </c>
      <c r="E215" s="16">
        <v>4</v>
      </c>
      <c r="F215" s="15">
        <v>4.0999999999999996</v>
      </c>
      <c r="G215" s="15">
        <v>3.64</v>
      </c>
      <c r="H215" s="15">
        <v>3.18</v>
      </c>
      <c r="I215" s="14"/>
      <c r="J215" s="15">
        <v>4.93</v>
      </c>
      <c r="K215" s="15">
        <v>5.84</v>
      </c>
      <c r="L215" s="15">
        <v>7.32</v>
      </c>
      <c r="M215" s="54"/>
      <c r="N215" s="15">
        <v>69.051523274999994</v>
      </c>
      <c r="O215" s="15">
        <v>1.7193144285999999</v>
      </c>
      <c r="P215" s="15" t="s">
        <v>13</v>
      </c>
      <c r="Q215" s="16" t="s">
        <v>16</v>
      </c>
      <c r="R215" s="37" t="s">
        <v>711</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301</v>
      </c>
      <c r="D216" s="17" t="s">
        <v>404</v>
      </c>
      <c r="E216" s="17">
        <v>9</v>
      </c>
      <c r="F216" s="14">
        <v>13.04</v>
      </c>
      <c r="G216" s="14">
        <v>12.4</v>
      </c>
      <c r="H216" s="14">
        <v>11.77</v>
      </c>
      <c r="I216" s="14"/>
      <c r="J216" s="14">
        <v>14.6</v>
      </c>
      <c r="K216" s="14">
        <v>15.86</v>
      </c>
      <c r="L216" s="14">
        <v>17.91</v>
      </c>
      <c r="M216" s="54"/>
      <c r="N216" s="14">
        <v>55.107297832999997</v>
      </c>
      <c r="O216" s="31">
        <v>1.3371748095</v>
      </c>
      <c r="P216" s="31" t="s">
        <v>16</v>
      </c>
      <c r="Q216" s="17" t="s">
        <v>16</v>
      </c>
      <c r="R216" s="38" t="s">
        <v>712</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301</v>
      </c>
      <c r="D217" s="16" t="s">
        <v>302</v>
      </c>
      <c r="E217" s="16">
        <v>7</v>
      </c>
      <c r="F217" s="15">
        <v>13.19</v>
      </c>
      <c r="G217" s="15">
        <v>12.5</v>
      </c>
      <c r="H217" s="15">
        <v>11.81</v>
      </c>
      <c r="I217" s="14"/>
      <c r="J217" s="15">
        <v>14.95</v>
      </c>
      <c r="K217" s="15">
        <v>16.32</v>
      </c>
      <c r="L217" s="15">
        <v>18.53</v>
      </c>
      <c r="M217" s="54"/>
      <c r="N217" s="15">
        <v>56.040969820999997</v>
      </c>
      <c r="O217" s="15">
        <v>2.2086696667000001</v>
      </c>
      <c r="P217" s="15" t="s">
        <v>16</v>
      </c>
      <c r="Q217" s="16" t="s">
        <v>16</v>
      </c>
      <c r="R217" s="37" t="s">
        <v>713</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301</v>
      </c>
      <c r="D218" s="17" t="s">
        <v>303</v>
      </c>
      <c r="E218" s="17">
        <v>7</v>
      </c>
      <c r="F218" s="14">
        <v>39.35</v>
      </c>
      <c r="G218" s="14">
        <v>37.31</v>
      </c>
      <c r="H218" s="14">
        <v>35.270000000000003</v>
      </c>
      <c r="I218" s="14"/>
      <c r="J218" s="14">
        <v>44.51</v>
      </c>
      <c r="K218" s="14">
        <v>48.58</v>
      </c>
      <c r="L218" s="14">
        <v>55.18</v>
      </c>
      <c r="M218" s="54"/>
      <c r="N218" s="14">
        <v>56.771605692000001</v>
      </c>
      <c r="O218" s="31">
        <v>57.962922714000001</v>
      </c>
      <c r="P218" s="31" t="s">
        <v>16</v>
      </c>
      <c r="Q218" s="17" t="s">
        <v>16</v>
      </c>
      <c r="R218" s="38" t="s">
        <v>714</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304</v>
      </c>
      <c r="D219" s="16" t="s">
        <v>305</v>
      </c>
      <c r="E219" s="16">
        <v>7</v>
      </c>
      <c r="F219" s="15">
        <v>282.81</v>
      </c>
      <c r="G219" s="15">
        <v>251.32</v>
      </c>
      <c r="H219" s="15">
        <v>219.83</v>
      </c>
      <c r="I219" s="14"/>
      <c r="J219" s="15">
        <v>307.86</v>
      </c>
      <c r="K219" s="15">
        <v>370.83</v>
      </c>
      <c r="L219" s="15">
        <v>472.73</v>
      </c>
      <c r="M219" s="54"/>
      <c r="N219" s="15">
        <v>53.793528719000001</v>
      </c>
      <c r="O219" s="15">
        <v>22.280653753999999</v>
      </c>
      <c r="P219" s="15" t="s">
        <v>16</v>
      </c>
      <c r="Q219" s="16" t="s">
        <v>16</v>
      </c>
      <c r="R219" s="37" t="s">
        <v>715</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415</v>
      </c>
      <c r="D220" s="17" t="s">
        <v>416</v>
      </c>
      <c r="E220" s="17">
        <v>9</v>
      </c>
      <c r="F220" s="14">
        <v>4.9000000000000004</v>
      </c>
      <c r="G220" s="14">
        <v>4.28</v>
      </c>
      <c r="H220" s="14">
        <v>3.66</v>
      </c>
      <c r="I220" s="14"/>
      <c r="J220" s="14">
        <v>6.06</v>
      </c>
      <c r="K220" s="14">
        <v>7.29</v>
      </c>
      <c r="L220" s="14">
        <v>9.3000000000000007</v>
      </c>
      <c r="M220" s="54"/>
      <c r="N220" s="14">
        <v>73.068885292000004</v>
      </c>
      <c r="O220" s="31">
        <v>2.1148628570999999</v>
      </c>
      <c r="P220" s="31" t="s">
        <v>16</v>
      </c>
      <c r="Q220" s="17" t="s">
        <v>16</v>
      </c>
      <c r="R220" s="38" t="s">
        <v>716</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306</v>
      </c>
      <c r="D221" s="16" t="s">
        <v>307</v>
      </c>
      <c r="E221" s="16">
        <v>2</v>
      </c>
      <c r="F221" s="15">
        <v>29.45</v>
      </c>
      <c r="G221" s="15">
        <v>25.14</v>
      </c>
      <c r="H221" s="15">
        <v>20.83</v>
      </c>
      <c r="I221" s="14"/>
      <c r="J221" s="15">
        <v>30.5</v>
      </c>
      <c r="K221" s="15">
        <v>39.11</v>
      </c>
      <c r="L221" s="15">
        <v>53.05</v>
      </c>
      <c r="M221" s="54"/>
      <c r="N221" s="15">
        <v>43.526376579000001</v>
      </c>
      <c r="O221" s="15">
        <v>5.3508024761999993</v>
      </c>
      <c r="P221" s="15" t="s">
        <v>13</v>
      </c>
      <c r="Q221" s="16" t="s">
        <v>13</v>
      </c>
      <c r="R221" s="37" t="s">
        <v>717</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308</v>
      </c>
      <c r="D222" s="17" t="s">
        <v>309</v>
      </c>
      <c r="E222" s="17">
        <v>7</v>
      </c>
      <c r="F222" s="14">
        <v>33.32</v>
      </c>
      <c r="G222" s="14">
        <v>30.44</v>
      </c>
      <c r="H222" s="14">
        <v>27.57</v>
      </c>
      <c r="I222" s="14"/>
      <c r="J222" s="14">
        <v>41.49</v>
      </c>
      <c r="K222" s="14">
        <v>47.23</v>
      </c>
      <c r="L222" s="14">
        <v>56.52</v>
      </c>
      <c r="M222" s="54"/>
      <c r="N222" s="14">
        <v>59.687550567000002</v>
      </c>
      <c r="O222" s="31">
        <v>164.88589162</v>
      </c>
      <c r="P222" s="31" t="s">
        <v>13</v>
      </c>
      <c r="Q222" s="17" t="s">
        <v>16</v>
      </c>
      <c r="R222" s="38" t="s">
        <v>718</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310</v>
      </c>
      <c r="D223" s="16" t="s">
        <v>311</v>
      </c>
      <c r="E223" s="16">
        <v>9</v>
      </c>
      <c r="F223" s="15">
        <v>33.520000000000003</v>
      </c>
      <c r="G223" s="15">
        <v>30.7</v>
      </c>
      <c r="H223" s="15">
        <v>27.88</v>
      </c>
      <c r="I223" s="14"/>
      <c r="J223" s="15">
        <v>36.049999999999997</v>
      </c>
      <c r="K223" s="15">
        <v>41.68</v>
      </c>
      <c r="L223" s="15">
        <v>50.8</v>
      </c>
      <c r="M223" s="54"/>
      <c r="N223" s="15">
        <v>67.800108924</v>
      </c>
      <c r="O223" s="15">
        <v>85.901115571000005</v>
      </c>
      <c r="P223" s="15" t="s">
        <v>16</v>
      </c>
      <c r="Q223" s="16" t="s">
        <v>16</v>
      </c>
      <c r="R223" s="37" t="s">
        <v>719</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312</v>
      </c>
      <c r="D224" s="17" t="s">
        <v>313</v>
      </c>
      <c r="E224" s="17">
        <v>1</v>
      </c>
      <c r="F224" s="14">
        <v>61.51</v>
      </c>
      <c r="G224" s="14">
        <v>56.29</v>
      </c>
      <c r="H224" s="14">
        <v>51.07</v>
      </c>
      <c r="I224" s="14"/>
      <c r="J224" s="14">
        <v>63.94</v>
      </c>
      <c r="K224" s="14">
        <v>74.37</v>
      </c>
      <c r="L224" s="14">
        <v>91.26</v>
      </c>
      <c r="M224" s="54"/>
      <c r="N224" s="14">
        <v>38.681385001999999</v>
      </c>
      <c r="O224" s="31">
        <v>55.734234657999998</v>
      </c>
      <c r="P224" s="31" t="s">
        <v>13</v>
      </c>
      <c r="Q224" s="17" t="s">
        <v>13</v>
      </c>
      <c r="R224" s="38" t="s">
        <v>720</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395</v>
      </c>
      <c r="D225" s="16" t="s">
        <v>396</v>
      </c>
      <c r="E225" s="16">
        <v>7</v>
      </c>
      <c r="F225" s="15">
        <v>185.01</v>
      </c>
      <c r="G225" s="15">
        <v>167.27</v>
      </c>
      <c r="H225" s="15">
        <v>149.54</v>
      </c>
      <c r="I225" s="14"/>
      <c r="J225" s="15">
        <v>192.99</v>
      </c>
      <c r="K225" s="15">
        <v>228.45</v>
      </c>
      <c r="L225" s="15">
        <v>285.85000000000002</v>
      </c>
      <c r="M225" s="54"/>
      <c r="N225" s="15">
        <v>64.799577094</v>
      </c>
      <c r="O225" s="15">
        <v>5.5145960256999995</v>
      </c>
      <c r="P225" s="15" t="s">
        <v>16</v>
      </c>
      <c r="Q225" s="16" t="s">
        <v>16</v>
      </c>
      <c r="R225" s="37" t="s">
        <v>721</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314</v>
      </c>
      <c r="D226" s="17" t="s">
        <v>315</v>
      </c>
      <c r="E226" s="17">
        <v>7</v>
      </c>
      <c r="F226" s="14">
        <v>21.7</v>
      </c>
      <c r="G226" s="14">
        <v>19.47</v>
      </c>
      <c r="H226" s="14">
        <v>17.239999999999998</v>
      </c>
      <c r="I226" s="14"/>
      <c r="J226" s="14">
        <v>28.12</v>
      </c>
      <c r="K226" s="14">
        <v>32.57</v>
      </c>
      <c r="L226" s="14">
        <v>39.78</v>
      </c>
      <c r="M226" s="54"/>
      <c r="N226" s="14">
        <v>55.876979470999999</v>
      </c>
      <c r="O226" s="31">
        <v>133.05041485999999</v>
      </c>
      <c r="P226" s="31" t="s">
        <v>13</v>
      </c>
      <c r="Q226" s="17" t="s">
        <v>16</v>
      </c>
      <c r="R226" s="38" t="s">
        <v>722</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316</v>
      </c>
      <c r="D227" s="16" t="s">
        <v>317</v>
      </c>
      <c r="E227" s="16">
        <v>2</v>
      </c>
      <c r="F227" s="15">
        <v>26.8</v>
      </c>
      <c r="G227" s="15">
        <v>23.01</v>
      </c>
      <c r="H227" s="15">
        <v>19.22</v>
      </c>
      <c r="I227" s="14"/>
      <c r="J227" s="15">
        <v>27.88</v>
      </c>
      <c r="K227" s="15">
        <v>35.450000000000003</v>
      </c>
      <c r="L227" s="15">
        <v>47.71</v>
      </c>
      <c r="M227" s="54"/>
      <c r="N227" s="15">
        <v>31.749854185</v>
      </c>
      <c r="O227" s="15">
        <v>354.84614790000001</v>
      </c>
      <c r="P227" s="15" t="s">
        <v>13</v>
      </c>
      <c r="Q227" s="16" t="s">
        <v>13</v>
      </c>
      <c r="R227" s="37" t="s">
        <v>723</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318</v>
      </c>
      <c r="D228" s="17" t="s">
        <v>319</v>
      </c>
      <c r="E228" s="17">
        <v>5</v>
      </c>
      <c r="F228" s="14">
        <v>14.54</v>
      </c>
      <c r="G228" s="14">
        <v>13.38</v>
      </c>
      <c r="H228" s="14">
        <v>12.23</v>
      </c>
      <c r="I228" s="14"/>
      <c r="J228" s="14">
        <v>17.829999999999998</v>
      </c>
      <c r="K228" s="14">
        <v>20.13</v>
      </c>
      <c r="L228" s="14">
        <v>23.86</v>
      </c>
      <c r="M228" s="54"/>
      <c r="N228" s="14">
        <v>50.175345774</v>
      </c>
      <c r="O228" s="31">
        <v>10.874402238</v>
      </c>
      <c r="P228" s="31" t="s">
        <v>13</v>
      </c>
      <c r="Q228" s="17" t="s">
        <v>16</v>
      </c>
      <c r="R228" s="38" t="s">
        <v>724</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320</v>
      </c>
      <c r="D229" s="16" t="s">
        <v>321</v>
      </c>
      <c r="E229" s="16">
        <v>7</v>
      </c>
      <c r="F229" s="15">
        <v>14.16</v>
      </c>
      <c r="G229" s="15">
        <v>12.47</v>
      </c>
      <c r="H229" s="15">
        <v>10.79</v>
      </c>
      <c r="I229" s="14"/>
      <c r="J229" s="15">
        <v>16.03</v>
      </c>
      <c r="K229" s="15">
        <v>19.39</v>
      </c>
      <c r="L229" s="15">
        <v>24.83</v>
      </c>
      <c r="M229" s="54"/>
      <c r="N229" s="15">
        <v>62.371339196999998</v>
      </c>
      <c r="O229" s="15">
        <v>12.063403238000001</v>
      </c>
      <c r="P229" s="15" t="s">
        <v>16</v>
      </c>
      <c r="Q229" s="16" t="s">
        <v>16</v>
      </c>
      <c r="R229" s="37" t="s">
        <v>725</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726</v>
      </c>
      <c r="D230" s="17" t="s">
        <v>727</v>
      </c>
      <c r="E230" s="17">
        <v>4</v>
      </c>
      <c r="F230" s="14">
        <v>90.34</v>
      </c>
      <c r="G230" s="14">
        <v>85.02</v>
      </c>
      <c r="H230" s="14">
        <v>79.709999999999994</v>
      </c>
      <c r="I230" s="14"/>
      <c r="J230" s="14">
        <v>102.99</v>
      </c>
      <c r="K230" s="14">
        <v>113.61</v>
      </c>
      <c r="L230" s="14">
        <v>130.80000000000001</v>
      </c>
      <c r="M230" s="54"/>
      <c r="N230" s="14">
        <v>47.728297877999999</v>
      </c>
      <c r="O230" s="31">
        <v>1.0708679729000001</v>
      </c>
      <c r="P230" s="31" t="s">
        <v>13</v>
      </c>
      <c r="Q230" s="17" t="s">
        <v>16</v>
      </c>
      <c r="R230" s="38" t="s">
        <v>728</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322</v>
      </c>
      <c r="D231" s="16" t="s">
        <v>323</v>
      </c>
      <c r="E231" s="16">
        <v>8</v>
      </c>
      <c r="F231" s="15">
        <v>24.92</v>
      </c>
      <c r="G231" s="15">
        <v>22.66</v>
      </c>
      <c r="H231" s="15">
        <v>20.399999999999999</v>
      </c>
      <c r="I231" s="14"/>
      <c r="J231" s="15">
        <v>30.81</v>
      </c>
      <c r="K231" s="15">
        <v>35.32</v>
      </c>
      <c r="L231" s="15">
        <v>42.62</v>
      </c>
      <c r="M231" s="54"/>
      <c r="N231" s="15">
        <v>51.313351977000004</v>
      </c>
      <c r="O231" s="15">
        <v>157.13974257000001</v>
      </c>
      <c r="P231" s="15" t="s">
        <v>16</v>
      </c>
      <c r="Q231" s="16" t="s">
        <v>16</v>
      </c>
      <c r="R231" s="37" t="s">
        <v>729</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324</v>
      </c>
      <c r="D232" s="17" t="s">
        <v>325</v>
      </c>
      <c r="E232" s="17">
        <v>6</v>
      </c>
      <c r="F232" s="14">
        <v>5.67</v>
      </c>
      <c r="G232" s="14">
        <v>4.8600000000000003</v>
      </c>
      <c r="H232" s="14">
        <v>4.0599999999999996</v>
      </c>
      <c r="I232" s="14"/>
      <c r="J232" s="14">
        <v>5.96</v>
      </c>
      <c r="K232" s="14">
        <v>7.56</v>
      </c>
      <c r="L232" s="14">
        <v>10.16</v>
      </c>
      <c r="M232" s="54"/>
      <c r="N232" s="14">
        <v>33.948736975000003</v>
      </c>
      <c r="O232" s="31">
        <v>3.4473757142999997</v>
      </c>
      <c r="P232" s="31" t="s">
        <v>16</v>
      </c>
      <c r="Q232" s="17" t="s">
        <v>13</v>
      </c>
      <c r="R232" s="38" t="s">
        <v>730</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326</v>
      </c>
      <c r="D233" s="16" t="s">
        <v>327</v>
      </c>
      <c r="E233" s="16">
        <v>1</v>
      </c>
      <c r="F233" s="15">
        <v>59.48</v>
      </c>
      <c r="G233" s="15">
        <v>54.78</v>
      </c>
      <c r="H233" s="15">
        <v>50.09</v>
      </c>
      <c r="I233" s="14"/>
      <c r="J233" s="15">
        <v>60.18</v>
      </c>
      <c r="K233" s="15">
        <v>69.56</v>
      </c>
      <c r="L233" s="15">
        <v>84.74</v>
      </c>
      <c r="M233" s="54"/>
      <c r="N233" s="15">
        <v>45.730686454000001</v>
      </c>
      <c r="O233" s="15">
        <v>10.592908238</v>
      </c>
      <c r="P233" s="15" t="s">
        <v>13</v>
      </c>
      <c r="Q233" s="16" t="s">
        <v>13</v>
      </c>
      <c r="R233" s="37" t="s">
        <v>731</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328</v>
      </c>
      <c r="D234" s="17" t="s">
        <v>358</v>
      </c>
      <c r="E234" s="17">
        <v>3</v>
      </c>
      <c r="F234" s="14">
        <v>7.86</v>
      </c>
      <c r="G234" s="14">
        <v>6.36</v>
      </c>
      <c r="H234" s="14">
        <v>4.87</v>
      </c>
      <c r="I234" s="14"/>
      <c r="J234" s="14">
        <v>8.2200000000000006</v>
      </c>
      <c r="K234" s="14">
        <v>11.2</v>
      </c>
      <c r="L234" s="14">
        <v>16.03</v>
      </c>
      <c r="M234" s="54"/>
      <c r="N234" s="14">
        <v>26.359083551000001</v>
      </c>
      <c r="O234" s="31">
        <v>6.7798132857000004</v>
      </c>
      <c r="P234" s="31" t="s">
        <v>16</v>
      </c>
      <c r="Q234" s="17" t="s">
        <v>13</v>
      </c>
      <c r="R234" s="38" t="s">
        <v>732</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328</v>
      </c>
      <c r="D235" s="16" t="s">
        <v>329</v>
      </c>
      <c r="E235" s="16">
        <v>3</v>
      </c>
      <c r="F235" s="15">
        <v>8.65</v>
      </c>
      <c r="G235" s="15">
        <v>6.76</v>
      </c>
      <c r="H235" s="15">
        <v>4.88</v>
      </c>
      <c r="I235" s="14"/>
      <c r="J235" s="15">
        <v>9.06</v>
      </c>
      <c r="K235" s="15">
        <v>12.82</v>
      </c>
      <c r="L235" s="15">
        <v>18.920000000000002</v>
      </c>
      <c r="M235" s="54"/>
      <c r="N235" s="15">
        <v>23.131972644000001</v>
      </c>
      <c r="O235" s="15">
        <v>178.10966524</v>
      </c>
      <c r="P235" s="15" t="s">
        <v>16</v>
      </c>
      <c r="Q235" s="16" t="s">
        <v>13</v>
      </c>
      <c r="R235" s="37" t="s">
        <v>733</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330</v>
      </c>
      <c r="D236" s="17" t="s">
        <v>331</v>
      </c>
      <c r="E236" s="17">
        <v>4</v>
      </c>
      <c r="F236" s="14">
        <v>78.819999999999993</v>
      </c>
      <c r="G236" s="14">
        <v>73.790000000000006</v>
      </c>
      <c r="H236" s="14">
        <v>68.760000000000005</v>
      </c>
      <c r="I236" s="14"/>
      <c r="J236" s="14">
        <v>79.98</v>
      </c>
      <c r="K236" s="14">
        <v>90.03</v>
      </c>
      <c r="L236" s="14">
        <v>106.3</v>
      </c>
      <c r="M236" s="54"/>
      <c r="N236" s="14">
        <v>42.601860234</v>
      </c>
      <c r="O236" s="31">
        <v>1379.2217839</v>
      </c>
      <c r="P236" s="31" t="s">
        <v>16</v>
      </c>
      <c r="Q236" s="17" t="s">
        <v>13</v>
      </c>
      <c r="R236" s="38" t="s">
        <v>734</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332</v>
      </c>
      <c r="D237" s="16" t="s">
        <v>333</v>
      </c>
      <c r="E237" s="16">
        <v>2</v>
      </c>
      <c r="F237" s="15">
        <v>17.04</v>
      </c>
      <c r="G237" s="15">
        <v>15.12</v>
      </c>
      <c r="H237" s="15">
        <v>13.21</v>
      </c>
      <c r="I237" s="14"/>
      <c r="J237" s="15">
        <v>17.45</v>
      </c>
      <c r="K237" s="15">
        <v>21.27</v>
      </c>
      <c r="L237" s="15">
        <v>27.46</v>
      </c>
      <c r="M237" s="54"/>
      <c r="N237" s="15">
        <v>48.803925098000001</v>
      </c>
      <c r="O237" s="15">
        <v>7.0873709523999997</v>
      </c>
      <c r="P237" s="15" t="s">
        <v>13</v>
      </c>
      <c r="Q237" s="16" t="s">
        <v>13</v>
      </c>
      <c r="R237" s="37" t="s">
        <v>735</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334</v>
      </c>
      <c r="D238" s="17" t="s">
        <v>335</v>
      </c>
      <c r="E238" s="17">
        <v>2</v>
      </c>
      <c r="F238" s="14">
        <v>2.7</v>
      </c>
      <c r="G238" s="14">
        <v>2</v>
      </c>
      <c r="H238" s="14">
        <v>1.31</v>
      </c>
      <c r="I238" s="14"/>
      <c r="J238" s="14">
        <v>2.81</v>
      </c>
      <c r="K238" s="14">
        <v>4.1900000000000004</v>
      </c>
      <c r="L238" s="14">
        <v>6.43</v>
      </c>
      <c r="M238" s="54"/>
      <c r="N238" s="14">
        <v>40.559765304999999</v>
      </c>
      <c r="O238" s="31">
        <v>36.696586904999997</v>
      </c>
      <c r="P238" s="31" t="s">
        <v>13</v>
      </c>
      <c r="Q238" s="17" t="s">
        <v>13</v>
      </c>
      <c r="R238" s="38" t="s">
        <v>736</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336</v>
      </c>
      <c r="D239" s="16" t="s">
        <v>337</v>
      </c>
      <c r="E239" s="16">
        <v>8</v>
      </c>
      <c r="F239" s="15">
        <v>28.62</v>
      </c>
      <c r="G239" s="15">
        <v>26.6</v>
      </c>
      <c r="H239" s="15">
        <v>24.59</v>
      </c>
      <c r="I239" s="14"/>
      <c r="J239" s="15">
        <v>33.65</v>
      </c>
      <c r="K239" s="15">
        <v>37.67</v>
      </c>
      <c r="L239" s="15">
        <v>44.19</v>
      </c>
      <c r="M239" s="54"/>
      <c r="N239" s="15">
        <v>54.706577789000001</v>
      </c>
      <c r="O239" s="15">
        <v>271.46261285999998</v>
      </c>
      <c r="P239" s="15" t="s">
        <v>16</v>
      </c>
      <c r="Q239" s="16" t="s">
        <v>16</v>
      </c>
      <c r="R239" s="37" t="s">
        <v>737</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738</v>
      </c>
      <c r="D240" s="17" t="s">
        <v>739</v>
      </c>
      <c r="E240" s="17">
        <v>7</v>
      </c>
      <c r="F240" s="14">
        <v>84.77</v>
      </c>
      <c r="G240" s="14">
        <v>81.569999999999993</v>
      </c>
      <c r="H240" s="14">
        <v>78.38</v>
      </c>
      <c r="I240" s="14"/>
      <c r="J240" s="14">
        <v>85.95</v>
      </c>
      <c r="K240" s="14">
        <v>92.33</v>
      </c>
      <c r="L240" s="14">
        <v>102.67</v>
      </c>
      <c r="M240" s="54"/>
      <c r="N240" s="14">
        <v>66.102232392000005</v>
      </c>
      <c r="O240" s="31">
        <v>1.1945421791000002</v>
      </c>
      <c r="P240" s="31" t="s">
        <v>13</v>
      </c>
      <c r="Q240" s="17" t="s">
        <v>16</v>
      </c>
      <c r="R240" s="38" t="s">
        <v>740</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338</v>
      </c>
      <c r="D241" s="16" t="s">
        <v>339</v>
      </c>
      <c r="E241" s="16">
        <v>6</v>
      </c>
      <c r="F241" s="15">
        <v>13.02</v>
      </c>
      <c r="G241" s="15">
        <v>11.85</v>
      </c>
      <c r="H241" s="15">
        <v>10.68</v>
      </c>
      <c r="I241" s="14"/>
      <c r="J241" s="15">
        <v>15.78</v>
      </c>
      <c r="K241" s="15">
        <v>18.11</v>
      </c>
      <c r="L241" s="15">
        <v>21.89</v>
      </c>
      <c r="M241" s="54"/>
      <c r="N241" s="15">
        <v>54.145263417999999</v>
      </c>
      <c r="O241" s="15">
        <v>9.2802502856999993</v>
      </c>
      <c r="P241" s="15" t="s">
        <v>13</v>
      </c>
      <c r="Q241" s="16" t="s">
        <v>16</v>
      </c>
      <c r="R241" s="37" t="s">
        <v>741</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340</v>
      </c>
      <c r="D242" s="17" t="s">
        <v>341</v>
      </c>
      <c r="E242" s="17">
        <v>5</v>
      </c>
      <c r="F242" s="14">
        <v>20.56</v>
      </c>
      <c r="G242" s="14">
        <v>16.66</v>
      </c>
      <c r="H242" s="14">
        <v>12.76</v>
      </c>
      <c r="I242" s="14"/>
      <c r="J242" s="14">
        <v>32.659999999999997</v>
      </c>
      <c r="K242" s="14">
        <v>40.450000000000003</v>
      </c>
      <c r="L242" s="14">
        <v>53.07</v>
      </c>
      <c r="M242" s="54"/>
      <c r="N242" s="14">
        <v>57.511688114000002</v>
      </c>
      <c r="O242" s="31">
        <v>62.114376999999998</v>
      </c>
      <c r="P242" s="31" t="s">
        <v>13</v>
      </c>
      <c r="Q242" s="17" t="s">
        <v>16</v>
      </c>
      <c r="R242" s="38" t="s">
        <v>742</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457</v>
      </c>
      <c r="D243" s="16" t="s">
        <v>458</v>
      </c>
      <c r="E243" s="16">
        <v>0</v>
      </c>
      <c r="F243" s="15">
        <v>1.19</v>
      </c>
      <c r="G243" s="15">
        <v>0.96</v>
      </c>
      <c r="H243" s="15">
        <v>0.74</v>
      </c>
      <c r="I243" s="14"/>
      <c r="J243" s="15">
        <v>1.24</v>
      </c>
      <c r="K243" s="15">
        <v>1.68</v>
      </c>
      <c r="L243" s="15">
        <v>2.4</v>
      </c>
      <c r="M243" s="54"/>
      <c r="N243" s="15">
        <v>41.237857816000002</v>
      </c>
      <c r="O243" s="15">
        <v>1.7648765714000001</v>
      </c>
      <c r="P243" s="15" t="s">
        <v>13</v>
      </c>
      <c r="Q243" s="16" t="s">
        <v>13</v>
      </c>
      <c r="R243" s="37" t="s">
        <v>743</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342</v>
      </c>
      <c r="D244" s="17" t="s">
        <v>343</v>
      </c>
      <c r="E244" s="17">
        <v>2</v>
      </c>
      <c r="F244" s="14">
        <v>14.16</v>
      </c>
      <c r="G244" s="14">
        <v>12.44</v>
      </c>
      <c r="H244" s="14">
        <v>10.73</v>
      </c>
      <c r="I244" s="14"/>
      <c r="J244" s="14">
        <v>14.52</v>
      </c>
      <c r="K244" s="14">
        <v>17.940000000000001</v>
      </c>
      <c r="L244" s="14">
        <v>23.48</v>
      </c>
      <c r="M244" s="54"/>
      <c r="N244" s="14">
        <v>42.005636713000001</v>
      </c>
      <c r="O244" s="31">
        <v>15.327441</v>
      </c>
      <c r="P244" s="31" t="s">
        <v>13</v>
      </c>
      <c r="Q244" s="17" t="s">
        <v>13</v>
      </c>
      <c r="R244" s="38" t="s">
        <v>744</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745</v>
      </c>
      <c r="D245" s="16" t="s">
        <v>746</v>
      </c>
      <c r="E245" s="16">
        <v>9</v>
      </c>
      <c r="F245" s="15">
        <v>38.06</v>
      </c>
      <c r="G245" s="15">
        <v>35.799999999999997</v>
      </c>
      <c r="H245" s="15">
        <v>33.54</v>
      </c>
      <c r="I245" s="14"/>
      <c r="J245" s="15">
        <v>42.63</v>
      </c>
      <c r="K245" s="15">
        <v>47.14</v>
      </c>
      <c r="L245" s="15">
        <v>54.44</v>
      </c>
      <c r="M245" s="54"/>
      <c r="N245" s="15">
        <v>55.189430371999997</v>
      </c>
      <c r="O245" s="15">
        <v>1.2088750718999999</v>
      </c>
      <c r="P245" s="15" t="s">
        <v>16</v>
      </c>
      <c r="Q245" s="16" t="s">
        <v>16</v>
      </c>
      <c r="R245" s="37" t="s">
        <v>747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344</v>
      </c>
      <c r="D246" s="17" t="s">
        <v>345</v>
      </c>
      <c r="E246" s="17">
        <v>9</v>
      </c>
      <c r="F246" s="14">
        <v>44.43</v>
      </c>
      <c r="G246" s="14">
        <v>40.380000000000003</v>
      </c>
      <c r="H246" s="14">
        <v>36.33</v>
      </c>
      <c r="I246" s="14"/>
      <c r="J246" s="14">
        <v>54.28</v>
      </c>
      <c r="K246" s="14">
        <v>62.37</v>
      </c>
      <c r="L246" s="14">
        <v>75.459999999999994</v>
      </c>
      <c r="M246" s="54"/>
      <c r="N246" s="14">
        <v>67.956119294000004</v>
      </c>
      <c r="O246" s="31">
        <v>374.19338823999999</v>
      </c>
      <c r="P246" s="31" t="s">
        <v>16</v>
      </c>
      <c r="Q246" s="17" t="s">
        <v>16</v>
      </c>
      <c r="R246" s="38" t="s">
        <v>748</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749</v>
      </c>
      <c r="D247" s="16" t="s">
        <v>750</v>
      </c>
      <c r="E247" s="16">
        <v>7</v>
      </c>
      <c r="F247" s="15">
        <v>3400</v>
      </c>
      <c r="G247" s="15">
        <v>2509.2399999999998</v>
      </c>
      <c r="H247" s="15">
        <v>1618.48</v>
      </c>
      <c r="I247" s="14"/>
      <c r="J247" s="15">
        <v>4120</v>
      </c>
      <c r="K247" s="15">
        <v>5901.51</v>
      </c>
      <c r="L247" s="15">
        <v>8784.2199999999993</v>
      </c>
      <c r="M247" s="54"/>
      <c r="N247" s="15">
        <v>59.166174922000003</v>
      </c>
      <c r="O247" s="15">
        <v>3.7126917219000002</v>
      </c>
      <c r="P247" s="15" t="s">
        <v>16</v>
      </c>
      <c r="Q247" s="16" t="s">
        <v>16</v>
      </c>
      <c r="R247" s="37" t="s">
        <v>751</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346</v>
      </c>
      <c r="D248" s="17" t="s">
        <v>347</v>
      </c>
      <c r="E248" s="17">
        <v>6</v>
      </c>
      <c r="F248" s="14">
        <v>7.59</v>
      </c>
      <c r="G248" s="14">
        <v>6.93</v>
      </c>
      <c r="H248" s="14">
        <v>6.27</v>
      </c>
      <c r="I248" s="14"/>
      <c r="J248" s="14">
        <v>9.4499999999999993</v>
      </c>
      <c r="K248" s="14">
        <v>10.76</v>
      </c>
      <c r="L248" s="14">
        <v>12.88</v>
      </c>
      <c r="M248" s="54"/>
      <c r="N248" s="14">
        <v>53.829158774</v>
      </c>
      <c r="O248" s="31">
        <v>3.0923573809999998</v>
      </c>
      <c r="P248" s="31" t="s">
        <v>13</v>
      </c>
      <c r="Q248" s="17" t="s">
        <v>16</v>
      </c>
      <c r="R248" s="38" t="s">
        <v>752</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348</v>
      </c>
      <c r="D249" s="16" t="s">
        <v>349</v>
      </c>
      <c r="E249" s="16">
        <v>6</v>
      </c>
      <c r="F249" s="15" t="s">
        <v>29</v>
      </c>
      <c r="G249" s="15" t="s">
        <v>29</v>
      </c>
      <c r="H249" s="15" t="s">
        <v>29</v>
      </c>
      <c r="I249" s="14"/>
      <c r="J249" s="15" t="s">
        <v>29</v>
      </c>
      <c r="K249" s="15" t="s">
        <v>29</v>
      </c>
      <c r="L249" s="15" t="s">
        <v>29</v>
      </c>
      <c r="M249" s="54"/>
      <c r="N249" s="15" t="s">
        <v>29</v>
      </c>
      <c r="O249" s="15" t="s">
        <v>29</v>
      </c>
      <c r="P249" s="15" t="s">
        <v>29</v>
      </c>
      <c r="Q249" s="16" t="s">
        <v>29</v>
      </c>
      <c r="R249" s="37" t="s">
        <v>30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350</v>
      </c>
      <c r="D250" s="17" t="s">
        <v>351</v>
      </c>
      <c r="E250" s="17">
        <v>2</v>
      </c>
      <c r="F250" s="14">
        <v>8.24</v>
      </c>
      <c r="G250" s="14">
        <v>6.25</v>
      </c>
      <c r="H250" s="14">
        <v>4.26</v>
      </c>
      <c r="I250" s="14"/>
      <c r="J250" s="14">
        <v>8.69</v>
      </c>
      <c r="K250" s="14">
        <v>12.66</v>
      </c>
      <c r="L250" s="14">
        <v>19.09</v>
      </c>
      <c r="M250" s="54"/>
      <c r="N250" s="14">
        <v>42.068592375000001</v>
      </c>
      <c r="O250" s="31">
        <v>32.628750381000003</v>
      </c>
      <c r="P250" s="31" t="s">
        <v>13</v>
      </c>
      <c r="Q250" s="17" t="s">
        <v>13</v>
      </c>
      <c r="R250" s="38" t="s">
        <v>753</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417</v>
      </c>
      <c r="D251" s="16" t="s">
        <v>418</v>
      </c>
      <c r="E251" s="16">
        <v>9</v>
      </c>
      <c r="F251" s="15">
        <v>10.11</v>
      </c>
      <c r="G251" s="15">
        <v>9.84</v>
      </c>
      <c r="H251" s="15">
        <v>9.57</v>
      </c>
      <c r="I251" s="14"/>
      <c r="J251" s="15">
        <v>10.41</v>
      </c>
      <c r="K251" s="15">
        <v>10.94</v>
      </c>
      <c r="L251" s="15">
        <v>11.81</v>
      </c>
      <c r="M251" s="54"/>
      <c r="N251" s="15">
        <v>66.080649209000001</v>
      </c>
      <c r="O251" s="15">
        <v>1.823871571</v>
      </c>
      <c r="P251" s="15" t="s">
        <v>16</v>
      </c>
      <c r="Q251" s="16" t="s">
        <v>16</v>
      </c>
      <c r="R251" s="37" t="s">
        <v>754</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t="s">
        <v>459</v>
      </c>
      <c r="D252" s="17" t="s">
        <v>460</v>
      </c>
      <c r="E252" s="17">
        <v>5</v>
      </c>
      <c r="F252" s="14">
        <v>88.57</v>
      </c>
      <c r="G252" s="14">
        <v>83.37</v>
      </c>
      <c r="H252" s="14">
        <v>78.180000000000007</v>
      </c>
      <c r="I252" s="14"/>
      <c r="J252" s="14">
        <v>90.17</v>
      </c>
      <c r="K252" s="14">
        <v>100.55</v>
      </c>
      <c r="L252" s="14">
        <v>117.35</v>
      </c>
      <c r="M252" s="54"/>
      <c r="N252" s="14">
        <v>50.963867364999999</v>
      </c>
      <c r="O252" s="31">
        <v>15.900520140000001</v>
      </c>
      <c r="P252" s="31" t="s">
        <v>16</v>
      </c>
      <c r="Q252" s="17" t="s">
        <v>13</v>
      </c>
      <c r="R252" s="38" t="s">
        <v>755</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t="s">
        <v>756</v>
      </c>
      <c r="D253" s="16" t="s">
        <v>757</v>
      </c>
      <c r="E253" s="16">
        <v>0</v>
      </c>
      <c r="F253" s="15">
        <v>38.479999999999997</v>
      </c>
      <c r="G253" s="15">
        <v>35.28</v>
      </c>
      <c r="H253" s="15">
        <v>32.08</v>
      </c>
      <c r="I253" s="14"/>
      <c r="J253" s="15">
        <v>39.18</v>
      </c>
      <c r="K253" s="15">
        <v>45.57</v>
      </c>
      <c r="L253" s="15">
        <v>55.9</v>
      </c>
      <c r="M253" s="54"/>
      <c r="N253" s="15">
        <v>35.77284813</v>
      </c>
      <c r="O253" s="15">
        <v>4.5109801190000001</v>
      </c>
      <c r="P253" s="15" t="s">
        <v>13</v>
      </c>
      <c r="Q253" s="16" t="s">
        <v>13</v>
      </c>
      <c r="R253" s="37" t="s">
        <v>758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t="s">
        <v>419</v>
      </c>
      <c r="D254" s="17" t="s">
        <v>420</v>
      </c>
      <c r="E254" s="17">
        <v>7</v>
      </c>
      <c r="F254" s="14">
        <v>106.57</v>
      </c>
      <c r="G254" s="14">
        <v>102.77</v>
      </c>
      <c r="H254" s="14">
        <v>98.98</v>
      </c>
      <c r="I254" s="14"/>
      <c r="J254" s="14">
        <v>108.68</v>
      </c>
      <c r="K254" s="14">
        <v>116.26</v>
      </c>
      <c r="L254" s="14">
        <v>128.54</v>
      </c>
      <c r="M254" s="54"/>
      <c r="N254" s="14">
        <v>53.374095994999998</v>
      </c>
      <c r="O254" s="31">
        <v>2.7807918195000001</v>
      </c>
      <c r="P254" s="31" t="s">
        <v>16</v>
      </c>
      <c r="Q254" s="17" t="s">
        <v>16</v>
      </c>
      <c r="R254" s="38" t="s">
        <v>759</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t="s">
        <v>760</v>
      </c>
      <c r="D255" s="16" t="s">
        <v>761</v>
      </c>
      <c r="E255" s="16">
        <v>0</v>
      </c>
      <c r="F255" s="15">
        <v>82</v>
      </c>
      <c r="G255" s="15">
        <v>69.27</v>
      </c>
      <c r="H255" s="15">
        <v>56.54</v>
      </c>
      <c r="I255" s="14"/>
      <c r="J255" s="15">
        <v>84.98</v>
      </c>
      <c r="K255" s="15">
        <v>110.43</v>
      </c>
      <c r="L255" s="15">
        <v>151.62</v>
      </c>
      <c r="M255" s="54"/>
      <c r="N255" s="15">
        <v>38.389841339999997</v>
      </c>
      <c r="O255" s="15">
        <v>1.1743759843000001</v>
      </c>
      <c r="P255" s="15" t="s">
        <v>13</v>
      </c>
      <c r="Q255" s="16" t="s">
        <v>13</v>
      </c>
      <c r="R255" s="37" t="s">
        <v>762</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t="s">
        <v>397</v>
      </c>
      <c r="D256" s="17" t="s">
        <v>398</v>
      </c>
      <c r="E256" s="17">
        <v>7</v>
      </c>
      <c r="F256" s="14">
        <v>97.22</v>
      </c>
      <c r="G256" s="14">
        <v>91.83</v>
      </c>
      <c r="H256" s="14">
        <v>86.44</v>
      </c>
      <c r="I256" s="14"/>
      <c r="J256" s="14">
        <v>100.95</v>
      </c>
      <c r="K256" s="14">
        <v>111.72</v>
      </c>
      <c r="L256" s="14">
        <v>129.15</v>
      </c>
      <c r="M256" s="54"/>
      <c r="N256" s="14">
        <v>51.800876225000003</v>
      </c>
      <c r="O256" s="31">
        <v>1.8890359957</v>
      </c>
      <c r="P256" s="31" t="s">
        <v>16</v>
      </c>
      <c r="Q256" s="17" t="s">
        <v>16</v>
      </c>
      <c r="R256" s="38" t="s">
        <v>763</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t="s">
        <v>764</v>
      </c>
      <c r="D257" s="16" t="s">
        <v>765</v>
      </c>
      <c r="E257" s="16">
        <v>3</v>
      </c>
      <c r="F257" s="15">
        <v>41.14</v>
      </c>
      <c r="G257" s="15">
        <v>36.909999999999997</v>
      </c>
      <c r="H257" s="15">
        <v>32.69</v>
      </c>
      <c r="I257" s="14"/>
      <c r="J257" s="15">
        <v>41.97</v>
      </c>
      <c r="K257" s="15">
        <v>50.41</v>
      </c>
      <c r="L257" s="15">
        <v>64.069999999999993</v>
      </c>
      <c r="M257" s="54"/>
      <c r="N257" s="15">
        <v>38.311780990999999</v>
      </c>
      <c r="O257" s="15">
        <v>2.4676968562000003</v>
      </c>
      <c r="P257" s="15" t="s">
        <v>16</v>
      </c>
      <c r="Q257" s="16" t="s">
        <v>13</v>
      </c>
      <c r="R257" s="37" t="s">
        <v>766</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t="s">
        <v>767</v>
      </c>
      <c r="D258" s="17" t="s">
        <v>768</v>
      </c>
      <c r="E258" s="17">
        <v>0</v>
      </c>
      <c r="F258" s="14">
        <v>40.450000000000003</v>
      </c>
      <c r="G258" s="14">
        <v>32.68</v>
      </c>
      <c r="H258" s="14">
        <v>24.92</v>
      </c>
      <c r="I258" s="14"/>
      <c r="J258" s="14">
        <v>41.53</v>
      </c>
      <c r="K258" s="14">
        <v>57.05</v>
      </c>
      <c r="L258" s="14">
        <v>82.17</v>
      </c>
      <c r="M258" s="54"/>
      <c r="N258" s="14">
        <v>36.770088461999997</v>
      </c>
      <c r="O258" s="31">
        <v>1.0342183623999999</v>
      </c>
      <c r="P258" s="31" t="s">
        <v>13</v>
      </c>
      <c r="Q258" s="17" t="s">
        <v>13</v>
      </c>
      <c r="R258" s="38" t="s">
        <v>769</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t="s">
        <v>378</v>
      </c>
      <c r="D259" s="16" t="s">
        <v>352</v>
      </c>
      <c r="E259" s="16">
        <v>0</v>
      </c>
      <c r="F259" s="15">
        <v>72.05</v>
      </c>
      <c r="G259" s="15">
        <v>64.849999999999994</v>
      </c>
      <c r="H259" s="15">
        <v>57.65</v>
      </c>
      <c r="I259" s="14"/>
      <c r="J259" s="15">
        <v>74.98</v>
      </c>
      <c r="K259" s="15">
        <v>89.37</v>
      </c>
      <c r="L259" s="15">
        <v>112.67</v>
      </c>
      <c r="M259" s="54"/>
      <c r="N259" s="15">
        <v>38.106422875</v>
      </c>
      <c r="O259" s="15">
        <v>11.373812499</v>
      </c>
      <c r="P259" s="15" t="s">
        <v>13</v>
      </c>
      <c r="Q259" s="16" t="s">
        <v>13</v>
      </c>
      <c r="R259" s="37" t="s">
        <v>770</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t="s">
        <v>379</v>
      </c>
      <c r="D260" s="17" t="s">
        <v>353</v>
      </c>
      <c r="E260" s="17">
        <v>0</v>
      </c>
      <c r="F260" s="14">
        <v>24.65</v>
      </c>
      <c r="G260" s="14">
        <v>20.78</v>
      </c>
      <c r="H260" s="14">
        <v>16.91</v>
      </c>
      <c r="I260" s="14"/>
      <c r="J260" s="14">
        <v>25.03</v>
      </c>
      <c r="K260" s="14">
        <v>32.76</v>
      </c>
      <c r="L260" s="14">
        <v>45.27</v>
      </c>
      <c r="M260" s="54"/>
      <c r="N260" s="14">
        <v>38.266105607999997</v>
      </c>
      <c r="O260" s="31">
        <v>6.2776198462000004</v>
      </c>
      <c r="P260" s="31" t="s">
        <v>13</v>
      </c>
      <c r="Q260" s="17" t="s">
        <v>13</v>
      </c>
      <c r="R260" s="38" t="s">
        <v>771</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t="s">
        <v>380</v>
      </c>
      <c r="D261" s="16" t="s">
        <v>381</v>
      </c>
      <c r="E261" s="16">
        <v>0</v>
      </c>
      <c r="F261" s="15">
        <v>41.2</v>
      </c>
      <c r="G261" s="15">
        <v>36.869999999999997</v>
      </c>
      <c r="H261" s="15">
        <v>32.549999999999997</v>
      </c>
      <c r="I261" s="14"/>
      <c r="J261" s="15">
        <v>41.92</v>
      </c>
      <c r="K261" s="15">
        <v>50.56</v>
      </c>
      <c r="L261" s="15">
        <v>64.55</v>
      </c>
      <c r="M261" s="54"/>
      <c r="N261" s="15">
        <v>37.130181016999998</v>
      </c>
      <c r="O261" s="15">
        <v>17.022058389999998</v>
      </c>
      <c r="P261" s="15" t="s">
        <v>13</v>
      </c>
      <c r="Q261" s="16" t="s">
        <v>13</v>
      </c>
      <c r="R261" s="37" t="s">
        <v>772</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t="s">
        <v>773</v>
      </c>
      <c r="D262" s="17" t="s">
        <v>774</v>
      </c>
      <c r="E262" s="17">
        <v>7</v>
      </c>
      <c r="F262" s="14">
        <v>39.549999999999997</v>
      </c>
      <c r="G262" s="14">
        <v>33.26</v>
      </c>
      <c r="H262" s="14">
        <v>26.97</v>
      </c>
      <c r="I262" s="14"/>
      <c r="J262" s="14">
        <v>43.67</v>
      </c>
      <c r="K262" s="14">
        <v>56.24</v>
      </c>
      <c r="L262" s="14">
        <v>76.58</v>
      </c>
      <c r="M262" s="54"/>
      <c r="N262" s="14">
        <v>52.794838612</v>
      </c>
      <c r="O262" s="31">
        <v>7.7920862275999996</v>
      </c>
      <c r="P262" s="31" t="s">
        <v>16</v>
      </c>
      <c r="Q262" s="17" t="s">
        <v>16</v>
      </c>
      <c r="R262" s="38" t="s">
        <v>775</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t="s">
        <v>776</v>
      </c>
      <c r="D263" s="16" t="s">
        <v>777</v>
      </c>
      <c r="E263" s="16">
        <v>0</v>
      </c>
      <c r="F263" s="15">
        <v>54.09</v>
      </c>
      <c r="G263" s="15">
        <v>48.61</v>
      </c>
      <c r="H263" s="15">
        <v>43.14</v>
      </c>
      <c r="I263" s="14"/>
      <c r="J263" s="15">
        <v>54.97</v>
      </c>
      <c r="K263" s="15">
        <v>65.91</v>
      </c>
      <c r="L263" s="15">
        <v>83.62</v>
      </c>
      <c r="M263" s="54"/>
      <c r="N263" s="15">
        <v>37.969570392999998</v>
      </c>
      <c r="O263" s="15">
        <v>1.8421824524000001</v>
      </c>
      <c r="P263" s="15" t="s">
        <v>13</v>
      </c>
      <c r="Q263" s="16" t="s">
        <v>13</v>
      </c>
      <c r="R263" s="37" t="s">
        <v>778</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t="s">
        <v>354</v>
      </c>
      <c r="D264" s="17" t="s">
        <v>355</v>
      </c>
      <c r="E264" s="17">
        <v>7</v>
      </c>
      <c r="F264" s="14">
        <v>144.19999999999999</v>
      </c>
      <c r="G264" s="14">
        <v>137.47999999999999</v>
      </c>
      <c r="H264" s="14">
        <v>130.77000000000001</v>
      </c>
      <c r="I264" s="14"/>
      <c r="J264" s="14">
        <v>148.78</v>
      </c>
      <c r="K264" s="14">
        <v>162.19999999999999</v>
      </c>
      <c r="L264" s="14">
        <v>183.92</v>
      </c>
      <c r="M264" s="54"/>
      <c r="N264" s="14">
        <v>53.363755959999999</v>
      </c>
      <c r="O264" s="31">
        <v>6.3269189675999993</v>
      </c>
      <c r="P264" s="31" t="s">
        <v>16</v>
      </c>
      <c r="Q264" s="17" t="s">
        <v>16</v>
      </c>
      <c r="R264" s="38" t="s">
        <v>779</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t="s">
        <v>461</v>
      </c>
      <c r="D265" s="16" t="s">
        <v>462</v>
      </c>
      <c r="E265" s="16">
        <v>7</v>
      </c>
      <c r="F265" s="15">
        <v>120</v>
      </c>
      <c r="G265" s="15">
        <v>111.82</v>
      </c>
      <c r="H265" s="15">
        <v>103.64</v>
      </c>
      <c r="I265" s="14"/>
      <c r="J265" s="15">
        <v>143.85</v>
      </c>
      <c r="K265" s="15">
        <v>160.19999999999999</v>
      </c>
      <c r="L265" s="15">
        <v>186.66</v>
      </c>
      <c r="M265" s="54"/>
      <c r="N265" s="15">
        <v>58.26556635</v>
      </c>
      <c r="O265" s="15">
        <v>1.8544815362</v>
      </c>
      <c r="P265" s="15" t="s">
        <v>13</v>
      </c>
      <c r="Q265" s="16" t="s">
        <v>16</v>
      </c>
      <c r="R265" s="37" t="s">
        <v>780</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t="s">
        <v>382</v>
      </c>
      <c r="D266" s="17" t="s">
        <v>356</v>
      </c>
      <c r="E266" s="17">
        <v>5</v>
      </c>
      <c r="F266" s="14">
        <v>165.48</v>
      </c>
      <c r="G266" s="14">
        <v>155.86000000000001</v>
      </c>
      <c r="H266" s="14">
        <v>146.24</v>
      </c>
      <c r="I266" s="14"/>
      <c r="J266" s="14">
        <v>168.69</v>
      </c>
      <c r="K266" s="14">
        <v>187.92</v>
      </c>
      <c r="L266" s="14">
        <v>219.04</v>
      </c>
      <c r="M266" s="54"/>
      <c r="N266" s="14">
        <v>50.360226803000003</v>
      </c>
      <c r="O266" s="31">
        <v>513.41642966999996</v>
      </c>
      <c r="P266" s="31" t="s">
        <v>16</v>
      </c>
      <c r="Q266" s="17" t="s">
        <v>13</v>
      </c>
      <c r="R266" s="38" t="s">
        <v>781</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t="s">
        <v>782</v>
      </c>
      <c r="D267" s="16" t="s">
        <v>783</v>
      </c>
      <c r="E267" s="16">
        <v>3</v>
      </c>
      <c r="F267" s="15">
        <v>134.91</v>
      </c>
      <c r="G267" s="15">
        <v>127.11</v>
      </c>
      <c r="H267" s="15">
        <v>119.31</v>
      </c>
      <c r="I267" s="14"/>
      <c r="J267" s="15">
        <v>134.96</v>
      </c>
      <c r="K267" s="15">
        <v>150.55000000000001</v>
      </c>
      <c r="L267" s="15">
        <v>175.78</v>
      </c>
      <c r="M267" s="54"/>
      <c r="N267" s="15">
        <v>41.845288932999999</v>
      </c>
      <c r="O267" s="15">
        <v>1.0645791238</v>
      </c>
      <c r="P267" s="15" t="s">
        <v>13</v>
      </c>
      <c r="Q267" s="16" t="s">
        <v>13</v>
      </c>
      <c r="R267" s="37" t="s">
        <v>784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t="s">
        <v>785</v>
      </c>
      <c r="D268" s="17" t="s">
        <v>786</v>
      </c>
      <c r="E268" s="17">
        <v>3</v>
      </c>
      <c r="F268" s="14">
        <v>122.73</v>
      </c>
      <c r="G268" s="14">
        <v>114.2</v>
      </c>
      <c r="H268" s="14">
        <v>105.68</v>
      </c>
      <c r="I268" s="14"/>
      <c r="J268" s="14">
        <v>123.54</v>
      </c>
      <c r="K268" s="14">
        <v>140.58000000000001</v>
      </c>
      <c r="L268" s="14">
        <v>168.16</v>
      </c>
      <c r="M268" s="54"/>
      <c r="N268" s="14">
        <v>40.621865698999997</v>
      </c>
      <c r="O268" s="31">
        <v>1.6993439114</v>
      </c>
      <c r="P268" s="31" t="s">
        <v>13</v>
      </c>
      <c r="Q268" s="17" t="s">
        <v>13</v>
      </c>
      <c r="R268" s="38" t="s">
        <v>787</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t="s">
        <v>788</v>
      </c>
      <c r="D269" s="16" t="s">
        <v>789</v>
      </c>
      <c r="E269" s="16">
        <v>7</v>
      </c>
      <c r="F269" s="15">
        <v>80.010000000000005</v>
      </c>
      <c r="G269" s="15">
        <v>75.53</v>
      </c>
      <c r="H269" s="15">
        <v>71.06</v>
      </c>
      <c r="I269" s="14"/>
      <c r="J269" s="15">
        <v>84.6</v>
      </c>
      <c r="K269" s="15">
        <v>93.54</v>
      </c>
      <c r="L269" s="15">
        <v>108.01</v>
      </c>
      <c r="M269" s="54"/>
      <c r="N269" s="15">
        <v>49.995534782999997</v>
      </c>
      <c r="O269" s="15">
        <v>11.776629978999999</v>
      </c>
      <c r="P269" s="15" t="s">
        <v>16</v>
      </c>
      <c r="Q269" s="16" t="s">
        <v>16</v>
      </c>
      <c r="R269" s="37" t="s">
        <v>790</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t="s">
        <v>791</v>
      </c>
      <c r="D270" s="17" t="s">
        <v>792</v>
      </c>
      <c r="E270" s="17">
        <v>4</v>
      </c>
      <c r="F270" s="14">
        <v>124.86</v>
      </c>
      <c r="G270" s="14">
        <v>103.09</v>
      </c>
      <c r="H270" s="14">
        <v>81.319999999999993</v>
      </c>
      <c r="I270" s="14"/>
      <c r="J270" s="14">
        <v>130.19</v>
      </c>
      <c r="K270" s="14">
        <v>173.72</v>
      </c>
      <c r="L270" s="14">
        <v>244.16</v>
      </c>
      <c r="M270" s="54"/>
      <c r="N270" s="14">
        <v>45.367318918000002</v>
      </c>
      <c r="O270" s="31">
        <v>4.7790201632999993</v>
      </c>
      <c r="P270" s="31" t="s">
        <v>16</v>
      </c>
      <c r="Q270" s="17" t="s">
        <v>13</v>
      </c>
      <c r="R270" s="38" t="s">
        <v>793</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t="s">
        <v>425</v>
      </c>
      <c r="D271" s="16" t="s">
        <v>426</v>
      </c>
      <c r="E271" s="16">
        <v>7</v>
      </c>
      <c r="F271" s="15">
        <v>427.8</v>
      </c>
      <c r="G271" s="15">
        <v>408.04</v>
      </c>
      <c r="H271" s="15">
        <v>388.28</v>
      </c>
      <c r="I271" s="14"/>
      <c r="J271" s="15">
        <v>438.19</v>
      </c>
      <c r="K271" s="15">
        <v>477.7</v>
      </c>
      <c r="L271" s="15">
        <v>541.64</v>
      </c>
      <c r="M271" s="54"/>
      <c r="N271" s="15">
        <v>52.132344953999997</v>
      </c>
      <c r="O271" s="15">
        <v>49.909467163999999</v>
      </c>
      <c r="P271" s="15" t="s">
        <v>16</v>
      </c>
      <c r="Q271" s="16" t="s">
        <v>16</v>
      </c>
      <c r="R271" s="37" t="s">
        <v>794</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t="s">
        <v>795</v>
      </c>
      <c r="D272" s="17" t="s">
        <v>796</v>
      </c>
      <c r="E272" s="17">
        <v>7</v>
      </c>
      <c r="F272" s="14">
        <v>77.53</v>
      </c>
      <c r="G272" s="14">
        <v>63.57</v>
      </c>
      <c r="H272" s="14">
        <v>49.62</v>
      </c>
      <c r="I272" s="14"/>
      <c r="J272" s="14">
        <v>85.7</v>
      </c>
      <c r="K272" s="14">
        <v>113.6</v>
      </c>
      <c r="L272" s="14">
        <v>158.75</v>
      </c>
      <c r="M272" s="54"/>
      <c r="N272" s="14">
        <v>54.704118893999997</v>
      </c>
      <c r="O272" s="31">
        <v>2.4409123033000002</v>
      </c>
      <c r="P272" s="31" t="s">
        <v>16</v>
      </c>
      <c r="Q272" s="17" t="s">
        <v>16</v>
      </c>
      <c r="R272" s="38" t="s">
        <v>797</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t="s">
        <v>427</v>
      </c>
      <c r="D273" s="16" t="s">
        <v>428</v>
      </c>
      <c r="E273" s="16">
        <v>0</v>
      </c>
      <c r="F273" s="15">
        <v>96.02</v>
      </c>
      <c r="G273" s="15">
        <v>79.510000000000005</v>
      </c>
      <c r="H273" s="15">
        <v>63</v>
      </c>
      <c r="I273" s="14"/>
      <c r="J273" s="15">
        <v>97.46</v>
      </c>
      <c r="K273" s="15">
        <v>130.47</v>
      </c>
      <c r="L273" s="15">
        <v>183.89</v>
      </c>
      <c r="M273" s="54"/>
      <c r="N273" s="15">
        <v>26.110278782000002</v>
      </c>
      <c r="O273" s="15">
        <v>6.3973795499999992</v>
      </c>
      <c r="P273" s="15" t="s">
        <v>13</v>
      </c>
      <c r="Q273" s="16" t="s">
        <v>13</v>
      </c>
      <c r="R273" s="37" t="s">
        <v>798</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t="s">
        <v>429</v>
      </c>
      <c r="D274" s="17" t="s">
        <v>430</v>
      </c>
      <c r="E274" s="17">
        <v>2</v>
      </c>
      <c r="F274" s="14">
        <v>104.1</v>
      </c>
      <c r="G274" s="14">
        <v>95.84</v>
      </c>
      <c r="H274" s="14">
        <v>87.59</v>
      </c>
      <c r="I274" s="14"/>
      <c r="J274" s="14">
        <v>106.47</v>
      </c>
      <c r="K274" s="14">
        <v>122.97</v>
      </c>
      <c r="L274" s="14">
        <v>149.66999999999999</v>
      </c>
      <c r="M274" s="54"/>
      <c r="N274" s="14">
        <v>41.261522849999999</v>
      </c>
      <c r="O274" s="31">
        <v>283.31861686000002</v>
      </c>
      <c r="P274" s="31" t="s">
        <v>13</v>
      </c>
      <c r="Q274" s="17" t="s">
        <v>13</v>
      </c>
      <c r="R274" s="38" t="s">
        <v>799</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t="s">
        <v>431</v>
      </c>
      <c r="D275" s="16" t="s">
        <v>432</v>
      </c>
      <c r="E275" s="16">
        <v>6</v>
      </c>
      <c r="F275" s="15">
        <v>173.69</v>
      </c>
      <c r="G275" s="15">
        <v>163.65</v>
      </c>
      <c r="H275" s="15">
        <v>153.61000000000001</v>
      </c>
      <c r="I275" s="14"/>
      <c r="J275" s="15">
        <v>176.96</v>
      </c>
      <c r="K275" s="15">
        <v>197.03</v>
      </c>
      <c r="L275" s="15">
        <v>229.51</v>
      </c>
      <c r="M275" s="54"/>
      <c r="N275" s="15">
        <v>49.820091353000002</v>
      </c>
      <c r="O275" s="15">
        <v>78.626608380000008</v>
      </c>
      <c r="P275" s="15" t="s">
        <v>16</v>
      </c>
      <c r="Q275" s="16" t="s">
        <v>13</v>
      </c>
      <c r="R275" s="37" t="s">
        <v>800</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t="s">
        <v>433</v>
      </c>
      <c r="D276" s="17" t="s">
        <v>434</v>
      </c>
      <c r="E276" s="17">
        <v>9</v>
      </c>
      <c r="F276" s="14">
        <v>122.5</v>
      </c>
      <c r="G276" s="14">
        <v>115.53</v>
      </c>
      <c r="H276" s="14">
        <v>108.57</v>
      </c>
      <c r="I276" s="14"/>
      <c r="J276" s="14">
        <v>142.37</v>
      </c>
      <c r="K276" s="14">
        <v>156.29</v>
      </c>
      <c r="L276" s="14">
        <v>178.82</v>
      </c>
      <c r="M276" s="54"/>
      <c r="N276" s="14">
        <v>57.951174682000001</v>
      </c>
      <c r="O276" s="31">
        <v>19.191104244999998</v>
      </c>
      <c r="P276" s="31" t="s">
        <v>16</v>
      </c>
      <c r="Q276" s="17" t="s">
        <v>16</v>
      </c>
      <c r="R276" s="38" t="s">
        <v>801</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t="s">
        <v>802</v>
      </c>
      <c r="D277" s="16" t="s">
        <v>803</v>
      </c>
      <c r="E277" s="16">
        <v>7</v>
      </c>
      <c r="F277" s="15">
        <v>169</v>
      </c>
      <c r="G277" s="15">
        <v>156.30000000000001</v>
      </c>
      <c r="H277" s="15">
        <v>143.61000000000001</v>
      </c>
      <c r="I277" s="14"/>
      <c r="J277" s="15">
        <v>205.98</v>
      </c>
      <c r="K277" s="15">
        <v>231.36</v>
      </c>
      <c r="L277" s="15">
        <v>272.43</v>
      </c>
      <c r="M277" s="54"/>
      <c r="N277" s="15">
        <v>55.324017656000002</v>
      </c>
      <c r="O277" s="15">
        <v>6.4454943824000006</v>
      </c>
      <c r="P277" s="15" t="s">
        <v>13</v>
      </c>
      <c r="Q277" s="16" t="s">
        <v>16</v>
      </c>
      <c r="R277" s="37" t="s">
        <v>804</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t="s">
        <v>435</v>
      </c>
      <c r="D278" s="17" t="s">
        <v>436</v>
      </c>
      <c r="E278" s="17">
        <v>4</v>
      </c>
      <c r="F278" s="14">
        <v>70.81</v>
      </c>
      <c r="G278" s="14">
        <v>66.599999999999994</v>
      </c>
      <c r="H278" s="14">
        <v>62.4</v>
      </c>
      <c r="I278" s="14"/>
      <c r="J278" s="14">
        <v>71.55</v>
      </c>
      <c r="K278" s="14">
        <v>79.95</v>
      </c>
      <c r="L278" s="14">
        <v>93.55</v>
      </c>
      <c r="M278" s="54"/>
      <c r="N278" s="14">
        <v>44.568913954999999</v>
      </c>
      <c r="O278" s="31">
        <v>13.066002033</v>
      </c>
      <c r="P278" s="31" t="s">
        <v>16</v>
      </c>
      <c r="Q278" s="17" t="s">
        <v>13</v>
      </c>
      <c r="R278" s="38" t="s">
        <v>805</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t="s">
        <v>437</v>
      </c>
      <c r="D279" s="16" t="s">
        <v>438</v>
      </c>
      <c r="E279" s="16">
        <v>7</v>
      </c>
      <c r="F279" s="15">
        <v>52.12</v>
      </c>
      <c r="G279" s="15">
        <v>49.67</v>
      </c>
      <c r="H279" s="15">
        <v>47.23</v>
      </c>
      <c r="I279" s="14"/>
      <c r="J279" s="15">
        <v>53.36</v>
      </c>
      <c r="K279" s="15">
        <v>58.24</v>
      </c>
      <c r="L279" s="15">
        <v>66.150000000000006</v>
      </c>
      <c r="M279" s="54"/>
      <c r="N279" s="15">
        <v>52.087542669000001</v>
      </c>
      <c r="O279" s="15">
        <v>7.0626441248000003</v>
      </c>
      <c r="P279" s="15" t="s">
        <v>16</v>
      </c>
      <c r="Q279" s="16" t="s">
        <v>16</v>
      </c>
      <c r="R279" s="37" t="s">
        <v>806</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t="s">
        <v>439</v>
      </c>
      <c r="D280" s="17" t="s">
        <v>440</v>
      </c>
      <c r="E280" s="17">
        <v>3</v>
      </c>
      <c r="F280" s="14">
        <v>112.29</v>
      </c>
      <c r="G280" s="14">
        <v>102.22</v>
      </c>
      <c r="H280" s="14">
        <v>92.16</v>
      </c>
      <c r="I280" s="14"/>
      <c r="J280" s="14">
        <v>114.16</v>
      </c>
      <c r="K280" s="14">
        <v>134.28</v>
      </c>
      <c r="L280" s="14">
        <v>166.84</v>
      </c>
      <c r="M280" s="54"/>
      <c r="N280" s="14">
        <v>42.819603235999999</v>
      </c>
      <c r="O280" s="31">
        <v>12.965462199999999</v>
      </c>
      <c r="P280" s="31" t="s">
        <v>16</v>
      </c>
      <c r="Q280" s="17" t="s">
        <v>13</v>
      </c>
      <c r="R280" s="38" t="s">
        <v>807</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t="s">
        <v>441</v>
      </c>
      <c r="D281" s="16" t="s">
        <v>442</v>
      </c>
      <c r="E281" s="16">
        <v>2</v>
      </c>
      <c r="F281" s="15">
        <v>78.48</v>
      </c>
      <c r="G281" s="15">
        <v>68.900000000000006</v>
      </c>
      <c r="H281" s="15">
        <v>59.32</v>
      </c>
      <c r="I281" s="14"/>
      <c r="J281" s="15">
        <v>79.959999999999994</v>
      </c>
      <c r="K281" s="15">
        <v>99.11</v>
      </c>
      <c r="L281" s="15">
        <v>130.11000000000001</v>
      </c>
      <c r="M281" s="54"/>
      <c r="N281" s="15">
        <v>34.598722447999997</v>
      </c>
      <c r="O281" s="15">
        <v>2.1891410033000001</v>
      </c>
      <c r="P281" s="15" t="s">
        <v>13</v>
      </c>
      <c r="Q281" s="16" t="s">
        <v>13</v>
      </c>
      <c r="R281" s="37" t="s">
        <v>808</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t="s">
        <v>443</v>
      </c>
      <c r="D282" s="17" t="s">
        <v>444</v>
      </c>
      <c r="E282" s="17">
        <v>0</v>
      </c>
      <c r="F282" s="14">
        <v>19.39</v>
      </c>
      <c r="G282" s="14">
        <v>17.489999999999998</v>
      </c>
      <c r="H282" s="14">
        <v>15.6</v>
      </c>
      <c r="I282" s="14"/>
      <c r="J282" s="14">
        <v>19.73</v>
      </c>
      <c r="K282" s="14">
        <v>23.51</v>
      </c>
      <c r="L282" s="14">
        <v>29.63</v>
      </c>
      <c r="M282" s="54"/>
      <c r="N282" s="14">
        <v>36.806397042999997</v>
      </c>
      <c r="O282" s="31">
        <v>4.4874636218999999</v>
      </c>
      <c r="P282" s="31" t="s">
        <v>13</v>
      </c>
      <c r="Q282" s="17" t="s">
        <v>13</v>
      </c>
      <c r="R282" s="38" t="s">
        <v>809</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t="s">
        <v>810</v>
      </c>
      <c r="D283" s="16" t="s">
        <v>811</v>
      </c>
      <c r="E283" s="16">
        <v>7</v>
      </c>
      <c r="F283" s="15">
        <v>16.3</v>
      </c>
      <c r="G283" s="15">
        <v>15.48</v>
      </c>
      <c r="H283" s="15">
        <v>14.66</v>
      </c>
      <c r="I283" s="14"/>
      <c r="J283" s="15">
        <v>16.899999999999999</v>
      </c>
      <c r="K283" s="15">
        <v>18.53</v>
      </c>
      <c r="L283" s="15">
        <v>21.17</v>
      </c>
      <c r="M283" s="54"/>
      <c r="N283" s="15">
        <v>52.566748539999999</v>
      </c>
      <c r="O283" s="15">
        <v>4.5523901800000006</v>
      </c>
      <c r="P283" s="15" t="s">
        <v>16</v>
      </c>
      <c r="Q283" s="16" t="s">
        <v>16</v>
      </c>
      <c r="R283" s="37" t="s">
        <v>812</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t="s">
        <v>813</v>
      </c>
      <c r="D284" s="17" t="s">
        <v>814</v>
      </c>
      <c r="E284" s="17">
        <v>0</v>
      </c>
      <c r="F284" s="14">
        <v>6.9</v>
      </c>
      <c r="G284" s="14">
        <v>6.47</v>
      </c>
      <c r="H284" s="14">
        <v>6.04</v>
      </c>
      <c r="I284" s="14"/>
      <c r="J284" s="14">
        <v>7</v>
      </c>
      <c r="K284" s="14">
        <v>7.85</v>
      </c>
      <c r="L284" s="14">
        <v>9.24</v>
      </c>
      <c r="M284" s="54"/>
      <c r="N284" s="14">
        <v>29.785947382</v>
      </c>
      <c r="O284" s="31">
        <v>1.1256923675999999</v>
      </c>
      <c r="P284" s="31" t="s">
        <v>13</v>
      </c>
      <c r="Q284" s="17" t="s">
        <v>13</v>
      </c>
      <c r="R284" s="38" t="s">
        <v>815</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t="s">
        <v>445</v>
      </c>
      <c r="D285" s="16" t="s">
        <v>446</v>
      </c>
      <c r="E285" s="16">
        <v>7</v>
      </c>
      <c r="F285" s="15" t="s">
        <v>29</v>
      </c>
      <c r="G285" s="15" t="s">
        <v>29</v>
      </c>
      <c r="H285" s="15" t="s">
        <v>29</v>
      </c>
      <c r="I285" s="14"/>
      <c r="J285" s="15" t="s">
        <v>29</v>
      </c>
      <c r="K285" s="15" t="s">
        <v>29</v>
      </c>
      <c r="L285" s="15" t="s">
        <v>29</v>
      </c>
      <c r="M285" s="54"/>
      <c r="N285" s="15" t="s">
        <v>29</v>
      </c>
      <c r="O285" s="15" t="s">
        <v>29</v>
      </c>
      <c r="P285" s="15" t="s">
        <v>29</v>
      </c>
      <c r="Q285" s="16" t="s">
        <v>29</v>
      </c>
      <c r="R285" s="37" t="s">
        <v>30</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t="s">
        <v>447</v>
      </c>
      <c r="D286" s="17" t="s">
        <v>448</v>
      </c>
      <c r="E286" s="17">
        <v>5</v>
      </c>
      <c r="F286" s="14">
        <v>17.27</v>
      </c>
      <c r="G286" s="14">
        <v>16.25</v>
      </c>
      <c r="H286" s="14">
        <v>15.23</v>
      </c>
      <c r="I286" s="14"/>
      <c r="J286" s="14">
        <v>17.61</v>
      </c>
      <c r="K286" s="14">
        <v>19.64</v>
      </c>
      <c r="L286" s="14">
        <v>22.93</v>
      </c>
      <c r="M286" s="54"/>
      <c r="N286" s="14">
        <v>49.852823155000003</v>
      </c>
      <c r="O286" s="31">
        <v>11.668157277000001</v>
      </c>
      <c r="P286" s="31" t="s">
        <v>16</v>
      </c>
      <c r="Q286" s="17" t="s">
        <v>13</v>
      </c>
      <c r="R286" s="38" t="s">
        <v>816</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t="s">
        <v>449</v>
      </c>
      <c r="D287" s="16" t="s">
        <v>450</v>
      </c>
      <c r="E287" s="16">
        <v>4</v>
      </c>
      <c r="F287" s="15">
        <v>21.14</v>
      </c>
      <c r="G287" s="15">
        <v>19.5</v>
      </c>
      <c r="H287" s="15">
        <v>17.86</v>
      </c>
      <c r="I287" s="14"/>
      <c r="J287" s="15">
        <v>21.41</v>
      </c>
      <c r="K287" s="15">
        <v>24.68</v>
      </c>
      <c r="L287" s="15">
        <v>29.98</v>
      </c>
      <c r="M287" s="54"/>
      <c r="N287" s="15">
        <v>49.030492015</v>
      </c>
      <c r="O287" s="15">
        <v>23.568599719999998</v>
      </c>
      <c r="P287" s="15" t="s">
        <v>16</v>
      </c>
      <c r="Q287" s="16" t="s">
        <v>13</v>
      </c>
      <c r="R287" s="37" t="s">
        <v>817</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t="s">
        <v>451</v>
      </c>
      <c r="D288" s="17" t="s">
        <v>452</v>
      </c>
      <c r="E288" s="17">
        <v>0</v>
      </c>
      <c r="F288" s="14">
        <v>22</v>
      </c>
      <c r="G288" s="14">
        <v>19.61</v>
      </c>
      <c r="H288" s="14">
        <v>17.22</v>
      </c>
      <c r="I288" s="14"/>
      <c r="J288" s="14">
        <v>22.3</v>
      </c>
      <c r="K288" s="14">
        <v>27.07</v>
      </c>
      <c r="L288" s="14">
        <v>34.79</v>
      </c>
      <c r="M288" s="54"/>
      <c r="N288" s="14">
        <v>33.720904914999998</v>
      </c>
      <c r="O288" s="31">
        <v>67.058112788000003</v>
      </c>
      <c r="P288" s="31" t="s">
        <v>13</v>
      </c>
      <c r="Q288" s="17" t="s">
        <v>13</v>
      </c>
      <c r="R288" s="38" t="s">
        <v>818</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t="s">
        <v>819</v>
      </c>
      <c r="D289" s="16" t="s">
        <v>820</v>
      </c>
      <c r="E289" s="16">
        <v>0</v>
      </c>
      <c r="F289" s="15">
        <v>39.18</v>
      </c>
      <c r="G289" s="15">
        <v>34.57</v>
      </c>
      <c r="H289" s="15">
        <v>29.96</v>
      </c>
      <c r="I289" s="14"/>
      <c r="J289" s="15">
        <v>39.99</v>
      </c>
      <c r="K289" s="15">
        <v>49.2</v>
      </c>
      <c r="L289" s="15">
        <v>64.11</v>
      </c>
      <c r="M289" s="54"/>
      <c r="N289" s="15">
        <v>25.217574680999999</v>
      </c>
      <c r="O289" s="15">
        <v>1.2558913290999998</v>
      </c>
      <c r="P289" s="15" t="s">
        <v>13</v>
      </c>
      <c r="Q289" s="16" t="s">
        <v>13</v>
      </c>
      <c r="R289" s="37" t="s">
        <v>821</v>
      </c>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7"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2026-06-22T22:03:40Z</cp:lastPrinted>
  <dcterms:created xsi:type="dcterms:W3CDTF">2020-05-21T15:06:06Z</dcterms:created>
  <dcterms:modified xsi:type="dcterms:W3CDTF">2026-06-23T23:54:25Z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