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4" documentId="8_{10121784-D2D4-4F32-961F-77FB150B01D9}" xr6:coauthVersionLast="47" xr6:coauthVersionMax="47" xr10:uidLastSave="{D84137EB-BCFA-4E7C-B968-8BDC561D6BCF}"/>
  <bookViews>
    <workbookView xWindow="960" yWindow="840" windowWidth="27840" windowHeight="1536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<sst xmlns="http://schemas.openxmlformats.org/spreadsheetml/2006/main" count="1492" uniqueCount="863">
  <si>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</si>
  <si>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</si>
  <si>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</si>
  <si>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</si>
  <si>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</si>
  <si>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</si>
  <si>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</si>
  <si>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</si>
  <si>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</si>
  <si>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</si>
  <si>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</si>
  <si>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</si>
  <si>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</si>
  <si>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</si>
  <si>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</si>
  <si>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</si>
  <si>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</si>
  <si>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</si>
  <si>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</si>
  <si>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</si>
  <si>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</si>
  <si>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</si>
  <si>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</si>
  <si>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</si>
  <si>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</si>
  <si>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</si>
  <si>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</si>
  <si>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</si>
  <si>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</si>
  <si>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</si>
  <si>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</si>
  <si>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</si>
  <si>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</si>
  <si>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</si>
  <si>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</si>
  <si>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</si>
  <si>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</si>
  <si>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</si>
  <si>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</si>
  <si>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</si>
  <si>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</si>
  <si>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</si>
  <si>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</si>
  <si>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</si>
  <si>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</si>
  <si>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</si>
  <si>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</si>
  <si>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</si>
  <si>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</si>
  <si>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</si>
  <si>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</si>
  <si>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</si>
  <si>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</si>
  <si>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</si>
  <si>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</si>
  <si>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</si>
  <si>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</si>
  <si>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</si>
  <si>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</si>
  <si>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</si>
  <si>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</si>
  <si>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</si>
  <si>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</si>
  <si>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</si>
  <si>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</si>
  <si>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</si>
  <si>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</si>
  <si>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</si>
  <si>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</si>
  <si>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</si>
  <si>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</si>
  <si>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</si>
  <si>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</si>
  <si>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</si>
  <si>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</si>
  <si>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</si>
  <si>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</si>
  <si>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</si>
  <si>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</si>
  <si>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</si>
  <si>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</si>
  <si>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</si>
  <si>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</si>
  <si>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</si>
  <si>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</si>
  <si>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</si>
  <si>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</si>
  <si>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</si>
  <si>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</si>
  <si>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</si>
  <si>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</si>
  <si>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</si>
  <si>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</si>
  <si>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</si>
  <si>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</si>
  <si>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</si>
  <si>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</si>
  <si>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</si>
  <si>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</si>
  <si>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</si>
  <si>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</si>
  <si>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</si>
  <si>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</si>
  <si>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</si>
  <si>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</si>
  <si>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</si>
  <si>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</si>
  <si>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</si>
  <si>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</si>
  <si>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</si>
  <si>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</si>
  <si>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</si>
  <si>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</si>
  <si>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</si>
  <si>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</si>
  <si>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</si>
  <si>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</si>
  <si>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</si>
  <si>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</si>
  <si>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</si>
  <si>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</si>
  <si>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</si>
  <si>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</si>
  <si>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</si>
  <si>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</si>
  <si>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</si>
  <si>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</si>
  <si>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</si>
  <si>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</si>
  <si>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</si>
  <si>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</si>
  <si>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</si>
  <si>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</si>
  <si>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</si>
  <si>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</si>
  <si>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</si>
  <si>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</si>
  <si>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</si>
  <si>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</si>
  <si>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</si>
  <si>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</si>
  <si>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</si>
  <si>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</si>
  <si>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</si>
  <si>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</si>
  <si>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</si>
  <si>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</si>
  <si>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</si>
  <si>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</si>
  <si>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</si>
  <si>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</si>
  <si>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</si>
  <si>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</si>
  <si>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</si>
  <si>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</si>
  <si>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</si>
  <si>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</si>
  <si>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</si>
  <si>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</si>
  <si>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</si>
  <si>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</si>
  <si>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</si>
  <si>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</si>
  <si>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</si>
  <si>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</si>
  <si>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</si>
  <si>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</si>
  <si>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</si>
  <si>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</si>
  <si>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</si>
  <si>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</si>
  <si>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</si>
  <si>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</si>
  <si>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</si>
  <si>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</si>
  <si>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</si>
  <si>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</si>
  <si>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</si>
  <si>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</si>
  <si>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</si>
  <si>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</si>
  <si>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</si>
  <si>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</si>
  <si>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</si>
  <si>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</si>
  <si>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</si>
  <si>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</si>
  <si>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</si>
  <si>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</si>
  <si>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</si>
  <si>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</si>
  <si>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</si>
  <si>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</si>
  <si>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</si>
  <si>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</si>
  <si>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</si>
  <si>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</si>
  <si>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</si>
  <si>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</si>
  <si>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</si>
  <si>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</si>
  <si>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</si>
  <si>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</si>
  <si>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</si>
  <si>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</si>
  <si>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</si>
  <si>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</si>
  <si>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</si>
  <si>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</si>
  <si>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</si>
  <si>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</si>
  <si>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</si>
  <si>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</si>
  <si>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</si>
  <si>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</si>
  <si>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</si>
  <si>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</si>
  <si>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</si>
  <si>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</si>
  <si>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</si>
  <si>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</si>
  <si>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</si>
  <si>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</si>
  <si>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</si>
  <si>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</si>
  <si>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</si>
  <si>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</si>
  <si>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</si>
  <si>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</si>
  <si>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</si>
  <si>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</si>
  <si>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</si>
  <si>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</si>
  <si>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</si>
  <si>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</si>
  <si>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</si>
  <si>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</si>
  <si>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</si>
  <si>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</si>
  <si>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</si>
  <si>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</si>
  <si>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</si>
  <si>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</si>
  <si>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</si>
  <si>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</si>
  <si>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</si>
  <si>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</si>
  <si>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</si>
  <si>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</si>
  <si>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</si>
  <si>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</si>
  <si>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</si>
  <si>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</si>
  <si>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</si>
  <si>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</si>
  <si>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</si>
  <si>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</si>
  <si>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</si>
  <si>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</si>
  <si>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</si>
  <si>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</si>
  <si>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</si>
  <si>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</si>
  <si>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</si>
  <si>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</si>
  <si>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</si>
  <si>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</si>
  <si>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</si>
  <si>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</si>
  <si>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</si>
  <si>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</si>
  <si>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</si>
  <si>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</si>
  <si>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</si>
  <si>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</si>
  <si>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</si>
  <si>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</si>
  <si>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</si>
  <si>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</si>
  <si>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</si>
  <si>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</si>
  <si>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</si>
  <si>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</si>
  <si>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</si>
  <si>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</si>
  <si>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</si>
  <si>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</si>
  <si>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</si>
  <si>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</si>
  <si>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</si>
  <si>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</si>
  <si>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</si>
  <si>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</si>
  <si>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</si>
  <si>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</si>
  <si>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</si>
  <si>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</si>
  <si>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</si>
  <si>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</si>
  <si>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</si>
  <si>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</si>
  <si>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</si>
  <si>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</si>
  <si>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</si>
  <si>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</si>
  <si>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</si>
  <si>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</si>
  <si>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</si>
  <si>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</si>
  <si>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</si>
  <si>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</si>
  <si>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</si>
  <si>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</si>
  <si>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</si>
  <si>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</si>
  <si>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</si>
  <si>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</si>
  <si>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</si>
  <si>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</si>
  <si>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</si>
  <si>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</si>
  <si>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</si>
  <si>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</si>
  <si>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</si>
  <si>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</si>
  <si>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</si>
  <si>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</si>
  <si>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</si>
  <si>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</si>
  <si>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</si>
  <si>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</si>
  <si>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</si>
  <si>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</si>
  <si>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</si>
  <si>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</si>
  <si>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</si>
  <si>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</si>
  <si>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</si>
  <si>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</si>
  <si>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</si>
  <si>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</si>
  <si>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</si>
  <si>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</si>
  <si>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</si>
  <si>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</si>
  <si>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</si>
  <si>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</si>
  <si>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</si>
  <si>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</si>
  <si>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</si>
  <si>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</si>
  <si>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</si>
  <si>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</si>
  <si>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</si>
  <si>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</si>
  <si>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</si>
  <si>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</si>
  <si>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</si>
  <si>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</si>
  <si>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</si>
  <si>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</si>
  <si>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</si>
  <si>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</si>
  <si>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</si>
  <si>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</si>
  <si>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</si>
  <si>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Advanced Micro Devices Inc</t>
  </si>
  <si>
    <t>Eucatex</t>
  </si>
  <si>
    <t>EUCA4</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</si>
  <si>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</si>
  <si>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</si>
  <si>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</si>
  <si>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</si>
  <si>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</si>
  <si>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</si>
  <si>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</si>
  <si>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</si>
  <si>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</si>
  <si>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</si>
  <si>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</si>
  <si>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</si>
  <si>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</si>
  <si>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</si>
  <si>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</si>
  <si>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</si>
  <si>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</si>
  <si>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</si>
  <si>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</si>
  <si>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Porto Seguro</t>
  </si>
  <si>
    <t>Qualicorp</t>
  </si>
  <si>
    <t>Planoeplano</t>
  </si>
  <si>
    <t>Compass Gas</t>
  </si>
  <si>
    <t>PASS3</t>
  </si>
  <si>
    <t>The Goldman Sachs Group, Inc</t>
  </si>
  <si>
    <t>GSGI34</t>
  </si>
  <si>
    <t>Fundo Buena Vista II Fundo de Índice</t>
  </si>
  <si>
    <t>QQQI11</t>
  </si>
  <si>
    <t>Azul</t>
  </si>
  <si>
    <t>AZUL3</t>
  </si>
  <si>
    <t>Raizen</t>
  </si>
  <si>
    <t>Syn Prop Tec</t>
  </si>
  <si>
    <t>SYNE3</t>
  </si>
  <si>
    <t>ITSA3</t>
  </si>
  <si>
    <t>Multilaser</t>
  </si>
  <si>
    <t>MLAS3</t>
  </si>
  <si>
    <t>Randon Part</t>
  </si>
  <si>
    <t>RENT4</t>
  </si>
  <si>
    <t>Quero-Quero</t>
  </si>
  <si>
    <t>Mercantil</t>
  </si>
  <si>
    <t>BMEB4</t>
  </si>
  <si>
    <t>Taurus Armas</t>
  </si>
  <si>
    <t>TASA4</t>
  </si>
  <si>
    <t>BB Etf Dolar</t>
  </si>
  <si>
    <t>DOLA11</t>
  </si>
  <si>
    <t>Etf BV Spyi</t>
  </si>
  <si>
    <t>SPYI11</t>
  </si>
  <si>
    <t>ativo</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</si>
  <si>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</si>
  <si>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</si>
  <si>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</si>
  <si>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</si>
  <si>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</si>
  <si>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</si>
  <si>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</si>
  <si>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</si>
  <si>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</si>
  <si>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</si>
  <si>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</si>
  <si>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</si>
  <si>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</si>
  <si>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</si>
  <si>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</si>
  <si>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</si>
  <si>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</si>
  <si>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</si>
  <si>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</si>
  <si>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</si>
  <si>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</si>
  <si>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</si>
  <si>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</si>
  <si>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</si>
  <si>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</si>
  <si>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</si>
  <si>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</si>
  <si>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</si>
  <si>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</si>
  <si>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</si>
  <si>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MM21</t>
  </si>
  <si>
    <t>MM200</t>
  </si>
  <si>
    <t>Nota</t>
  </si>
  <si>
    <t>Alibaba Group Holding Ltd</t>
  </si>
  <si>
    <t>BABA34</t>
  </si>
  <si>
    <t>Allied</t>
  </si>
  <si>
    <t>ALLD3</t>
  </si>
  <si>
    <t>Applied Materials Inc</t>
  </si>
  <si>
    <t>A1MT34</t>
  </si>
  <si>
    <t>Asml Holding Nv</t>
  </si>
  <si>
    <t>ASML34</t>
  </si>
  <si>
    <t>Berkshire Hathaway Inc</t>
  </si>
  <si>
    <t>BERK34</t>
  </si>
  <si>
    <t>Broadcom Inc</t>
  </si>
  <si>
    <t>AVGO34</t>
  </si>
  <si>
    <t>Coca Cola Co</t>
  </si>
  <si>
    <t>COCA34</t>
  </si>
  <si>
    <t>Datadog, Inc</t>
  </si>
  <si>
    <t>D1DG34</t>
  </si>
  <si>
    <t>Dell Inc</t>
  </si>
  <si>
    <t>D1EL34</t>
  </si>
  <si>
    <t>Freeport-Mcmoran Inc</t>
  </si>
  <si>
    <t>FCXO34</t>
  </si>
  <si>
    <t>Lam Research Corp</t>
  </si>
  <si>
    <t>L1RC34</t>
  </si>
  <si>
    <t>Mitre Realty</t>
  </si>
  <si>
    <t>MTRE3</t>
  </si>
  <si>
    <t>Netflix, Inc</t>
  </si>
  <si>
    <t>NFLX34</t>
  </si>
  <si>
    <t>Oracle Corp</t>
  </si>
  <si>
    <t>ORCL34</t>
  </si>
  <si>
    <t>Palantir Technologies Inc</t>
  </si>
  <si>
    <t>P2LT34</t>
  </si>
  <si>
    <t>QCOM34</t>
  </si>
  <si>
    <t>Recrusul</t>
  </si>
  <si>
    <t>RCSL4</t>
  </si>
  <si>
    <t>Seagate Technology Holdings Plc</t>
  </si>
  <si>
    <t>S1TX34</t>
  </si>
  <si>
    <t>SLC Agricola</t>
  </si>
  <si>
    <t>Stoneco Ltd.</t>
  </si>
  <si>
    <t>STOC34</t>
  </si>
  <si>
    <t>Visa Inc</t>
  </si>
  <si>
    <t>VISA34</t>
  </si>
  <si>
    <t>Western Digital Corp</t>
  </si>
  <si>
    <t>W1DC34</t>
  </si>
  <si>
    <t>Etf BV Coin</t>
  </si>
  <si>
    <t>COIN11</t>
  </si>
  <si>
    <t>Etf BV Xbci</t>
  </si>
  <si>
    <t>XBCI11</t>
  </si>
  <si>
    <t>Global X Copper Miners</t>
  </si>
  <si>
    <t>BCPX39</t>
  </si>
  <si>
    <t>Investo Chip</t>
  </si>
  <si>
    <t>CHIP11</t>
  </si>
  <si>
    <t>Investo Hodl</t>
  </si>
  <si>
    <t>HODL11</t>
  </si>
  <si>
    <t>iShares MSCI Acwi (All Country World Index)</t>
  </si>
  <si>
    <t>BACW39</t>
  </si>
  <si>
    <t>iShares MSCI South Korea Capped ETF</t>
  </si>
  <si>
    <t>BEWY39</t>
  </si>
  <si>
    <t>It Now Ifnc Fundo de Indice</t>
  </si>
  <si>
    <t>FIND11</t>
  </si>
  <si>
    <t>Trd Spx Usd Ci</t>
  </si>
  <si>
    <t>SPXU11</t>
  </si>
  <si>
    <t>Trend Prata</t>
  </si>
  <si>
    <t>SLVR11</t>
  </si>
  <si>
    <t>ATIVO</t>
  </si>
  <si>
    <t>Análise</t>
  </si>
  <si>
    <t>Coinbase Global, Inc</t>
  </si>
  <si>
    <t>C2OI34</t>
  </si>
  <si>
    <t>Corning Inc</t>
  </si>
  <si>
    <t>G1LW34</t>
  </si>
  <si>
    <t>Helbor</t>
  </si>
  <si>
    <t>HBOR3</t>
  </si>
  <si>
    <t>HBOR3 está em clara tendência de baixa pelas médias de 21 e 200 dias e segue em movimento de baixa. Abaixo dos 2,11 pode buscar suportes 1,97 ou 1,84. Teria sinal de repique altista fechando acima dos 2,26 mirando resistências em 2,54 ou 2,8.</t>
  </si>
  <si>
    <t>Oranjebtc</t>
  </si>
  <si>
    <t>OBTC3</t>
  </si>
  <si>
    <t>RAIZ4 está em tendência de baixa pela média de 200 dias, a parece ter completado movimento de repique de alta de curto prazo e pode estar retomando o movimento baixista. Abaixo dos 0,42 pode seguir em queda na direção dos suportes 0,33 ou 0,26. Teria sinal de repique altista fechando acima dos 0,44 mirando resistências em 0,55 ou 0,68.</t>
  </si>
  <si>
    <t>Rede D Or</t>
  </si>
  <si>
    <t>SANB3</t>
  </si>
  <si>
    <t>Servicenow, Inc</t>
  </si>
  <si>
    <t>N1OW34</t>
  </si>
  <si>
    <t>Trisul</t>
  </si>
  <si>
    <t>TRIS3</t>
  </si>
  <si>
    <t>Abrdn Physical Gold Shares ETF</t>
  </si>
  <si>
    <t>ABGD39</t>
  </si>
  <si>
    <t>Btgp Golb</t>
  </si>
  <si>
    <t>GOLB11</t>
  </si>
  <si>
    <t>Etf Brad Bov</t>
  </si>
  <si>
    <t>BOVB11</t>
  </si>
  <si>
    <t>iShares Bitcoin Trust</t>
  </si>
  <si>
    <t>IBIT39</t>
  </si>
  <si>
    <t>iShares Core S&amp;P MidCap ETF</t>
  </si>
  <si>
    <t>BIJH39</t>
  </si>
  <si>
    <t>iShares Gold Trust</t>
  </si>
  <si>
    <t>BIAU39</t>
  </si>
  <si>
    <t>Trend SP Brl</t>
  </si>
  <si>
    <t>SPXH11</t>
  </si>
  <si>
    <t>vale3</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</si>
  <si>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</si>
  <si>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TTEN3 está em tendência de baixa pela média de 200 dias, a parece ter completado movimento de repique de alta de curto prazo e pode estar retomando o movimento baixista. Abaixo dos 14,61 pode seguir em queda na direção dos suportes 13,75 ou 13,12. Teria sinal de repique altista fechando acima dos 15,03 mirando resistências em 15,78 ou 17,03.</t>
  </si>
  <si>
    <t>ABCB4 está em tendência de alta pelas médias de 21 e 200 dias e vai mantendo sinal de força altista. Acima dos 25,31 pode buscar projeções nos 26,36 ou 28,07. Teria sinal de realização na perda dos 24,49 mirando os 23,6 ou 23,07. O padrão de volume favorece a alta.</t>
  </si>
  <si>
    <t>A1MD34 está em tendência de alta pelas médias de 21 e 200 dias e vai mantendo sinal de força altista. Acima dos 361,74 pode buscar projeções nos 409,69 ou 487,29. Teria sinal de realização na perda dos 329,92 mirando os 284,14 ou 260,16.</t>
  </si>
  <si>
    <t>BABA34 está em clara tendência de baixa pelas médias de 21 e 200 dias e segue em movimento de baixa. Abaixo dos 17,56 pode buscar suportes 15,61 ou 13,66. Teria sinal de repique altista fechando acima dos 18,2 mirando resistências em 23,87 ou 27,76. O IFR sobrevendido alerta para recuperações se superar 18,2</t>
  </si>
  <si>
    <t>ALLD3 está em tendência de baixa pelas médias de 21 e 200 dias, mas começa a dar sinais de repiques de alta. Acima dos 4,95 teria sinal de repique altista mirando resistências nos 5,94 ou 6,64. Já uma perda dos 4,8 traria de volta o sinal de baixa projetando de 4,44 a 4,09. O IFR sobrevendido alerta para recuperações se superar 4,95</t>
  </si>
  <si>
    <t>ALOS3 está em tendência de alta pelas médias de 21 e 200 dias e vai mantendo sinal de força altista. Acima dos 27,79 pode buscar projeções nos 28,58 ou 30,24. Teria sinal de realização na perda dos 27,14 mirando os 25,88 ou 25,04. O padrão de volume favorece a alta.</t>
  </si>
  <si>
    <t>ALPA4 apesar de estar em tendência de alta no longo prazo pela média de 200 dias, no curto prazo está em realização. Abaixo dos 12,3 pode seguir em baixa no curto prazo mirando suportes em 11,58 ou 10,94. Teria sinal de retomada altista fechando acima dos 13,62 mirando resistências em 14,88 ou 16,92.</t>
  </si>
  <si>
    <t>GOGL34 apesar de estar em tendência de alta no longo prazo pela média de 200 dias, no curto prazo está em realização. Abaixo dos 145,2 pode seguir em baixa no curto prazo mirando suportes em 139,31 ou 133,43. Teria sinal de retomada altista fechando acima dos 148,36 mirando resistências em 164,24 ou 176.</t>
  </si>
  <si>
    <t>ALUP11 apesar de estar em tendência de baixa no longo prazo pela média de 200 dias, no curto prazo está com sinal de recuperação favorecendo repiques de alta. Acima dos 33,2 pode seguir repique altista na direção resistências nos 34,59 ou 36,84. Caso perca os 32,22 teria sinal de baixa projetando de 30,95 a 30,25.</t>
  </si>
  <si>
    <t>AMZO34 está em clara tendência de baixa pelas médias de 21 e 200 dias e segue em movimento de baixa. Abaixo dos 58,49 pode buscar suportes 55,12 ou 51,76. Teria sinal de repique altista fechando acima dos 60,8 mirando resistências em 69,37 ou 76,09.</t>
  </si>
  <si>
    <t>ABEV3 está em tendência de alta pelas médias de 21 e 200 dias e vai mantendo sinal de força altista. Acima dos 16,77 pode buscar projeções nos 17,3 ou 18,17. Teria sinal de realização na perda dos 16,23 mirando os 15,9 ou 15,63.</t>
  </si>
  <si>
    <t>AMER3 está em clara tendência de baixa pelas médias de 21 e 200 dias e segue em movimento de baixa. Abaixo dos 4,03 pode buscar suportes 3,64 ou 3,25. Teria sinal de repique altista fechando acima dos 4,31 mirando resistências em 5,29 ou 6,06. O IFR sobrevendido alerta para recuperações se superar 4,31</t>
  </si>
  <si>
    <t>ANIM3 está em tendência de baixa pelas médias de 21 e 200 dias, mas começa a dar sinais de repiques de alta. Acima dos 2,79 teria sinal de repique altista mirando resistências nos 3,4 ou 3,95. Já uma perda dos 2,51 traria de volta o sinal de baixa projetando de 2,23 a 1,95.</t>
  </si>
  <si>
    <t>AAPL34 apesar de estar em tendência de alta no longo prazo pela média de 200 dias, no curto prazo está em realização. Abaixo dos 70,87 pode seguir em baixa no curto prazo mirando suportes em 67,35 ou 63,83. Teria sinal de retomada altista fechando acima dos 76,04 mirando resistências em 82,25 ou 89,28. O IFR sobrevendido alerta para recuperações se superar 76,04</t>
  </si>
  <si>
    <t>A1MT34 está em tendência de alta pelas médias de 21 e 200 dias e vai mantendo sinal de força altista. Acima dos 345 pode buscar projeções nos 421,44 ou 545,14. Teria sinal de realização na perda dos 318,42 mirando os 221,3 ou 183,07. O padrão de volume favorece a alta. O IFR sobrecomprado alerta realizações se perder 318,42.</t>
  </si>
  <si>
    <t>ARML3 está em tendência de baixa pelas médias de 21 e 200 dias, mas começa a dar sinais de repiques de alta. Acima dos 2,98 teria sinal de repique altista mirando resistências nos 3,83 ou 4,43. Já uma perda dos 2,85 traria de volta o sinal de baixa projetando de 2,54 a 2,24. O IFR sobrevendido alerta para recuperações se superar 2,98</t>
  </si>
  <si>
    <t>ASML34 está em tendência de alta pelas médias de 21 e 200 dias e vai mantendo sinal de força altista. Acima dos 176,09 pode buscar projeções nos 190,5 ou 218,31. Teria sinal de realização na perda dos 168,63 mirando os 145,49 ou 131,58. O padrão de volume favorece a alta.</t>
  </si>
  <si>
    <t>ASAI3 apesar de estar em tendência de baixa no longo prazo pela média de 200 dias, no curto prazo está com sinal de recuperação favorecendo repiques de alta. Acima dos 8,68 pode seguir repique altista na direção resistências nos 9,35 ou 10,43. Caso perca os 8,27 teria sinal de baixa projetando de 7,59 a 7,04. O padrão de volume favorece a alta.</t>
  </si>
  <si>
    <t>AURA33 está em tendência de alta no longo prazo, teve uma correção no curto prazo, mas pode estar retomando sinal de altas. Acima dos 105,75 pode buscar 132,38 ou 158,07. Abaixo dos 100,11 retomaria sinal de realização mirando suportes em 90,8 ou 77,95.</t>
  </si>
  <si>
    <t>AURE3 está em tendência de baixa pelas médias de 21 e 200 dias, mas começa a dar sinais de repiques de alta. Acima dos 11,45 teria sinal de repique altista mirando resistências nos 12,57 ou 13,44. Já uma perda dos 11,16 traria de volta o sinal de baixa projetando de 10,72 a 10,28.</t>
  </si>
  <si>
    <t>AXIA3 está em tendência de alta pelas médias de 21 e 200 dias e vai mantendo sinal de força altista. Acima dos 55,71 pode buscar projeções nos 59,38 ou 65,33. Teria sinal de realização na perda dos 54,52 mirando os 49,76 ou 47,92.</t>
  </si>
  <si>
    <t>AXIA7 apesar de estar em tendência de baixa no longo prazo pela média de 200 dias, no curto prazo está com sinal de recuperação favorecendo repiques de alta. Acima dos 54,45 pode seguir repique altista na direção resistências nos 58,42 ou 64,86. Caso perca os 52,32 teria sinal de baixa projetando de 48,01 a 46,02. O padrão de volume favorece a alta.</t>
  </si>
  <si>
    <t>AZUL3 está em tendência de baixa pela média de 200 dias, a parece ter completado movimento de repique de alta de curto prazo e pode estar retomando o movimento baixista. Abaixo dos 23,38 pode seguir em queda na direção dos suportes 20,6 ou 19,44. Teria sinal de repique altista fechando acima dos 24,33 mirando resistências em 26,63 ou 30,36.</t>
  </si>
  <si>
    <t>AZZA3 apesar de estar em tendência de baixa no longo prazo pela média de 200 dias, no curto prazo está com sinal de recuperação favorecendo repiques de alta. Acima dos 20,79 pode seguir repique altista na direção resistências nos 23,68 ou 28,37. Caso perca os 19,33 teria sinal de baixa projetando de 16,1 a 14,65.</t>
  </si>
  <si>
    <t>B3SA3 está em clara tendência de baixa pelas médias de 21 e 200 dias e segue em movimento de baixa. Abaixo dos 14,61 pode buscar suportes 14 ou 13,24. Teria sinal de repique altista fechando acima dos 15,07 mirando resistências em 16,43 ou 17,93.</t>
  </si>
  <si>
    <t>BMGB4 está em tendência de alta pelas médias de 21 e 200 dias e vai mantendo sinal de força altista. Acima dos 5,32 pode buscar projeções nos 5,52 ou 5,95. Teria sinal de realização na perda dos 5,19 mirando os 4,82 ou 4,6.</t>
  </si>
  <si>
    <t>BRSR6 está em clara tendência de baixa pelas médias de 21 e 200 dias e segue em movimento de baixa. Abaixo dos 13,16 pode buscar suportes 12,56 ou 11,96. Teria sinal de repique altista fechando acima dos 13,51 mirando resistências em 15,09 ou 16,28. O IFR sobrevendido alerta para recuperações se superar 13,51</t>
  </si>
  <si>
    <t>BBSE3 está em tendência de alta pelas médias de 21 e 200 dias e vai mantendo sinal de força altista. Acima dos 40,12 pode buscar projeções nos 43,58 ou 49,18. Teria sinal de realização na perda dos 38,6 mirando os 34,52 ou 32,78.</t>
  </si>
  <si>
    <t>BMOB3 está em tendência de baixa pelas médias de 21 e 200 dias, mas começa a dar sinais de repiques de alta. Acima dos 23,64 teria sinal de repique altista mirando resistências nos 25,3 ou 26,92. Já uma perda dos 22,67 traria de volta o sinal de baixa projetando de 21,85 a 21,04.</t>
  </si>
  <si>
    <t>BERK34 está em tendência de baixa pela média de 200 dias, a parece ter completado movimento de repique de alta de curto prazo e pode estar retomando o movimento baixista. Abaixo dos 126,01 pode seguir em queda na direção dos suportes 117,42 ou 113,56. Teria sinal de repique altista fechando acima dos 129,9 mirando resistências em 137,61 ou 150,09.</t>
  </si>
  <si>
    <t>BLAU3 está em tendência de alta no longo prazo, teve uma correção no curto prazo, mas pode estar retomando sinal de altas. Acima dos 10,21 pode buscar 11,39 ou 12,55. Abaixo dos 9,87 retomaria sinal de realização mirando suportes em 9,5 ou 8,91.</t>
  </si>
  <si>
    <t>SOJA3 está em clara tendência de baixa pelas médias de 21 e 200 dias e segue em movimento de baixa. Abaixo dos 5,73 pode buscar suportes 5,46 ou 5,2. Teria sinal de repique altista fechando acima dos 6,07 mirando resistências em 6,58 ou 7,1.</t>
  </si>
  <si>
    <t>BRBI11 está em clara tendência de baixa pelas médias de 21 e 200 dias e segue em movimento de baixa. Abaixo dos 14,1 pode buscar suportes 13,42 ou 12,74. Teria sinal de repique altista fechando acima dos 14,68 mirando resistências em 16,3 ou 17,65. O IFR sobrevendido alerta para recuperações se superar 14,68</t>
  </si>
  <si>
    <t>BBDC3 está em tendência de baixa pela média de 200 dias, a parece ter completado movimento de repique de alta de curto prazo e pode estar retomando o movimento baixista. Abaixo dos 15,35 pode seguir em queda na direção dos suportes 14,97 ou 14,67. Teria sinal de repique altista fechando acima dos 15,93 mirando resistências em 16,52 ou 17,48.</t>
  </si>
  <si>
    <t>BBDC4 está em tendência de baixa pela média de 200 dias, a parece ter completado movimento de repique de alta de curto prazo e pode estar retomando o movimento baixista. Abaixo dos 17,16 pode seguir em queda na direção dos suportes 16,81 ou 16,47. Teria sinal de repique altista fechando acima dos 18,27 mirando resistências em 18,95 ou 20,06.</t>
  </si>
  <si>
    <t>BRAP4 está em tendência de alta no longo prazo, teve uma correção no curto prazo, mas pode estar retomando sinal de altas. Acima dos 22,55 pode buscar 23,76 ou 25,25. Abaixo dos 22,1 retomaria sinal de realização mirando suportes em 21,34 ou 20,59.</t>
  </si>
  <si>
    <t>SAUD3 está em tendência de alta pelas médias de 21 e 200 dias e vai mantendo sinal de força altista. Acima dos 14,19 pode buscar projeções nos 15,38 ou 17,32. Teria sinal de realização na perda dos 13,82 mirando os 12,25 ou 11,65.</t>
  </si>
  <si>
    <t>BBAS3 apesar de estar em tendência de baixa no longo prazo pela média de 200 dias, no curto prazo está com sinal de recuperação favorecendo repiques de alta. Acima dos 20,25 pode seguir repique altista na direção resistências nos 21,03 ou 22,36. Caso perca os 19,83 teria sinal de baixa projetando de 18,87 a 18,2.</t>
  </si>
  <si>
    <t>AGRO3 está em tendência de baixa pelas médias de 21 e 200 dias, mas começa a dar sinais de repiques de alta. Acima dos 18,01 teria sinal de repique altista mirando resistências nos 19,22 ou 20,06. Já uma perda dos 17,86 traria de volta o sinal de baixa projetando de 17,43 a 17,01. O IFR sobrevendido alerta para recuperações se superar 18,01</t>
  </si>
  <si>
    <t>BRKM5 está em clara tendência de baixa pelas médias de 21 e 200 dias e segue em movimento de baixa. Abaixo dos 6,53 pode buscar suportes 5 ou 3,48. Teria sinal de repique altista fechando acima dos 7,67 mirando resistências em 11,46 ou 14,5. O IFR sobrevendido alerta para recuperações se superar 7,67</t>
  </si>
  <si>
    <t>BRAV3 está em tendência de alta no longo prazo, teve uma correção no curto prazo, mas pode estar retomando sinal de altas. Acima dos 19,48 pode buscar 21,5 ou 23,36. Abaixo dos 18,49 retomaria sinal de realização mirando suportes em 17,55 ou 16,62.</t>
  </si>
  <si>
    <t>AVGO34 apesar de estar em tendência de alta no longo prazo pela média de 200 dias, no curto prazo está em realização. Abaixo dos 27,09 pode seguir em baixa no curto prazo mirando suportes em 24,42 ou 21,75. Teria sinal de retomada altista fechando acima dos 28,99 mirando resistências em 35,72 ou 41,05.</t>
  </si>
  <si>
    <t>BPAC11 está em tendência de alta pelas médias de 21 e 200 dias e vai mantendo sinal de força altista. Acima dos 55,5 pode buscar projeções nos 59,68 ou 66,45. Teria sinal de realização na perda dos 53,78 mirando os 48,73 ou 46,63.</t>
  </si>
  <si>
    <t>CXSE3 está em tendência de alta pelas médias de 21 e 200 dias, mas começa a dar sinal de possível realização. Abaixo dos 19,3 poderia realizar na direção dos suportes 17,26 ou 16,51. Caso supere os 19,66 retomaria sinal de alta com projeções nos 21,14 ou 23,54. O IFR sobrecomprado alerta realizações se perder 19,3.</t>
  </si>
  <si>
    <t>CAML3 está em tendência de baixa pelas médias de 21 e 200 dias, mas começa a dar sinais de repiques de alta. Acima dos 5,16 teria sinal de repique altista mirando resistências nos 5,76 ou 6,35. Já uma perda dos 5 traria de volta o sinal de baixa projetando de 4,79 a 4,49.</t>
  </si>
  <si>
    <t>BHIA3 está em clara tendência de baixa pelas médias de 21 e 200 dias e segue em movimento de baixa. Abaixo dos 1,11 pode buscar suportes 1 ou 0,9. Teria sinal de repique altista fechando acima dos 1,16 mirando resistências em 1,44 ou 1,64. O IFR sobrevendido alerta para recuperações se superar 1,16</t>
  </si>
  <si>
    <t>CBAV3 está em tendência de alta pelas médias de 21 e 200 dias, mas começa a dar sinal de possível realização. Abaixo dos 10,72 poderia realizar na direção dos suportes 10,65 ou 10,6. Caso supere os 10,78 retomaria sinal de alta com projeções nos 10,86 ou 10,99.</t>
  </si>
  <si>
    <t>CEAB3 está em tendência de baixa pelas médias de 21 e 200 dias, mas começa a dar sinais de repiques de alta. Acima dos 10,87 teria sinal de repique altista mirando resistências nos 11,77 ou 13,14. Já uma perda dos 10,42 traria de volta o sinal de baixa projetando de 9,54 a 8,85.</t>
  </si>
  <si>
    <t>CMIG4 apesar de estar em tendência de baixa no longo prazo pela média de 200 dias, no curto prazo está com sinal de recuperação favorecendo repiques de alta. Acima dos 11,01 pode seguir repique altista na direção resistências nos 11,4 ou 12,04. Caso perca os 10,77 teria sinal de baixa projetando de 10,37 a 10,17.</t>
  </si>
  <si>
    <t>COCA34 está em tendência de alta pelas médias de 21 e 200 dias, mas começa a dar sinal de possível realização. Abaixo dos 69 poderia realizar na direção dos suportes 64,3 ou 61,88. Caso supere os 70,39 retomaria sinal de alta com projeções nos 72,13 ou 76,96.</t>
  </si>
  <si>
    <t>COGN3 está em clara tendência de baixa pelas médias de 21 e 200 dias e segue em movimento de baixa. Abaixo dos 2,24 pode buscar suportes 2,13 ou 2,02. Teria sinal de repique altista fechando acima dos 2,33 mirando resistências em 2,59 ou 2,8.</t>
  </si>
  <si>
    <t>C2OI34 está em clara tendência de baixa pelas médias de 21 e 200 dias e segue em movimento de baixa. Abaixo dos 29,35 pode buscar suportes 26,44 ou 23,54. Teria sinal de repique altista fechando acima dos 31,66 mirando resistências em 38,75 ou 44,55.</t>
  </si>
  <si>
    <t>CSMG3 está em tendência de alta pelas médias de 21 e 200 dias e vai mantendo sinal de força altista. Acima dos 60,84 pode buscar projeções nos 67,79 ou 79,05. Teria sinal de realização na perda dos 58,42 mirando os 49,58 ou 46,1.</t>
  </si>
  <si>
    <t>CPLE3 está em tendência de alta pelas médias de 21 e 200 dias e vai mantendo sinal de força altista. Acima dos 15,28 pode buscar projeções nos 15,98 ou 17,12. Teria sinal de realização na perda dos 15,06 mirando os 14,14 ou 13,78.</t>
  </si>
  <si>
    <t>G1LW34 está em tendência de alta pelas médias de 21 e 200 dias e vai mantendo sinal de força altista. Acima dos 1178,07 pode buscar projeções nos 1378,97 ou 1704,06. Teria sinal de realização na perda dos 1142 mirando os 852,98 ou 752,52.</t>
  </si>
  <si>
    <t>CSAN3 apesar de estar em tendência de baixa no longo prazo pela média de 200 dias, no curto prazo está com sinal de recuperação favorecendo repiques de alta. Acima dos 3,84 pode seguir repique altista na direção resistências nos 4,1 ou 4,65. Caso perca os 3,7 teria sinal de baixa projetando de 3,2 a 2,92.</t>
  </si>
  <si>
    <t>CPFE3 está em tendência de alta pelas médias de 21 e 200 dias e vai mantendo sinal de força altista. Acima dos 45,4 pode buscar projeções nos 47,37 ou 50,56. Teria sinal de realização na perda dos 44,38 mirando os 42,21 ou 41,22.</t>
  </si>
  <si>
    <t>Cruzeiro Edu</t>
  </si>
  <si>
    <t>CSED3</t>
  </si>
  <si>
    <t>CSED3 está em tendência de baixa pelas médias de 21 e 200 dias, mas começa a dar sinais de repiques de alta. Acima dos 3,72 teria sinal de repique altista mirando resistências nos 4,18 ou 4,66. Já uma perda dos 3,65 traria de volta o sinal de baixa projetando de 3,39 a 3,14.</t>
  </si>
  <si>
    <t>CMIN3 está em clara tendência de baixa pelas médias de 21 e 200 dias e segue em movimento de baixa. Abaixo dos 4,17 pode buscar suportes 3,95 ou 3,74. Teria sinal de repique altista fechando acima dos 4,33 mirando resistências em 4,85 ou 5,27.</t>
  </si>
  <si>
    <t>CURY3 está em tendência de alta pelas médias de 21 e 200 dias, mas começa a dar sinal de possível realização. Abaixo dos 34,71 poderia realizar na direção dos suportes 28,6 ou 26,33. Caso supere os 35,92 retomaria sinal de alta com projeções nos 40,44 ou 47,76.</t>
  </si>
  <si>
    <t>CVCB3 está em tendência de baixa pela média de 200 dias, a parece ter completado movimento de repique de alta de curto prazo e pode estar retomando o movimento baixista. Abaixo dos 1,37 pode seguir em queda na direção dos suportes 1,2 ou 1,04. Teria sinal de repique altista fechando acima dos 1,47 mirando resistências em 1,7 ou 2.</t>
  </si>
  <si>
    <t>CYRE3 apesar de estar em tendência de baixa no longo prazo pela média de 200 dias, no curto prazo está com sinal de recuperação favorecendo repiques de alta. Acima dos 23,27 pode seguir repique altista na direção resistências nos 25,43 ou 28,94. Caso perca os 22,38 teria sinal de baixa projetando de 19,76 a 18,67. O padrão de volume favorece a alta.</t>
  </si>
  <si>
    <t>CYRE4 está em tendência de baixa pela média de 200 dias, a parece ter completado movimento de repique de alta de curto prazo e pode estar retomando o movimento baixista. Abaixo dos 20,6 pode seguir em queda na direção dos suportes 18,14 ou 17,09. Teria sinal de repique altista fechando acima dos 21,53 mirando resistências em 23,62 ou 27,01.</t>
  </si>
  <si>
    <t>DASA3 está em tendência de baixa pelas médias de 21 e 200 dias, mas começa a dar sinais de repiques de alta. Acima dos 2,85 teria sinal de repique altista mirando resistências nos 3,32 ou 3,76. Já uma perda dos 2,75 traria de volta o sinal de baixa projetando de 2,6 a 2,37.</t>
  </si>
  <si>
    <t>D1DG34 apesar de estar em tendência de alta no longo prazo pela média de 200 dias, no curto prazo está em realização. Abaixo dos 110,94 pode seguir em baixa no curto prazo mirando suportes em 102,11 ou 93,29. Teria sinal de retomada altista fechando acima dos 115,62 mirando resistências em 139,49 ou 157,13.</t>
  </si>
  <si>
    <t>D1EL34 está em tendência de alta pelas médias de 21 e 200 dias, mas começa a dar sinal de possível realização. Abaixo dos 2034,85 poderia realizar na direção dos suportes 1586,7 ou 1338,49. Caso supere os 2210,73 retomaria sinal de alta com projeções nos 2389,95 ou 2886,35.</t>
  </si>
  <si>
    <t>DESK3 apesar de estar em tendência de alta no longo prazo pela média de 200 dias, no curto prazo está em realização. Abaixo dos 17,5 pode seguir em baixa no curto prazo mirando suportes em 17,15 ou 16,74. Teria sinal de retomada altista fechando acima dos 17,79 mirando resistências em 18,46 ou 19,26.</t>
  </si>
  <si>
    <t>DXCO3 apesar de estar em tendência de baixa no longo prazo pela média de 200 dias, no curto prazo está com sinal de recuperação favorecendo repiques de alta. Acima dos 5,17 pode seguir repique altista na direção resistências nos 5,56 ou 6,2. Caso perca os 4,88 teria sinal de baixa projetando de 4,53 a 4,33. O padrão de volume favorece a alta. O IFR sobrecomprado alerta realizações se perder 4,88.</t>
  </si>
  <si>
    <t>PNVL3 apesar de estar em tendência de baixa no longo prazo pela média de 200 dias, no curto prazo está com sinal de recuperação favorecendo repiques de alta. Acima dos 11,56 pode seguir repique altista na direção resistências nos 12,04 ou 13,04. Caso perca os 11,26 teria sinal de baixa projetando de 10,41 a 9,9. O padrão de volume favorece a alta.</t>
  </si>
  <si>
    <t>DIRR3 está em tendência de baixa pela média de 200 dias, a parece ter completado movimento de repique de alta de curto prazo e pode estar retomando o movimento baixista. Abaixo dos 13,7 pode seguir em queda na direção dos suportes 12,18 ou 11,55. Teria sinal de repique altista fechando acima dos 14,19 mirando resistências em 15,43 ou 17,44.</t>
  </si>
  <si>
    <t>ECOR3 apesar de estar em tendência de baixa no longo prazo pela média de 200 dias, no curto prazo está com sinal de recuperação favorecendo repiques de alta. Acima dos 7,46 pode seguir repique altista na direção resistências nos 7,95 ou 8,75. Caso perca os 7,16 teria sinal de baixa projetando de 6,65 a 6,24. O padrão de volume favorece a alta.</t>
  </si>
  <si>
    <t>LILY34 está em tendência de alta pelas médias de 21 e 200 dias e vai mantendo sinal de força altista. Acima dos 197,93 pode buscar projeções nos 204,19 ou 221,4. Teria sinal de realização na perda dos 193 mirando os 176,34 ou 167,73.</t>
  </si>
  <si>
    <t>EMBJ3 apesar de estar em tendência de baixa no longo prazo pela média de 200 dias, no curto prazo está com sinal de recuperação favorecendo repiques de alta. Acima dos 83,11 pode seguir repique altista na direção resistências nos 91,94 ou 106,23. Caso perca os 80,63 teria sinal de baixa projetando de 68,82 a 64,4. O padrão de volume favorece a alta. O IFR sobrecomprado alerta realizações se perder 80,63.</t>
  </si>
  <si>
    <t>ENGI11 apesar de estar em tendência de baixa no longo prazo pela média de 200 dias, no curto prazo está com sinal de recuperação favorecendo repiques de alta. Acima dos 47,88 pode seguir repique altista na direção resistências nos 49,13 ou 51,53. Caso perca os 46,72 teria sinal de baixa projetando de 45,24 a 44,03. O padrão de volume favorece a alta.</t>
  </si>
  <si>
    <t>ENEV3 está em tendência de alta pelas médias de 21 e 200 dias e vai mantendo sinal de força altista. Acima dos 26,49 pode buscar projeções nos 28,3 ou 31,23. Teria sinal de realização na perda dos 25,99 mirando os 23,56 ou 22,65. O padrão de volume favorece a alta.</t>
  </si>
  <si>
    <t>EGIE3 está em tendência de alta no longo prazo, teve uma correção no curto prazo, mas pode estar retomando sinal de altas. Acima dos 34,32 pode buscar 35,94 ou 38,4. Abaixo dos 33,69 retomaria sinal de realização mirando suportes em 31,95 ou 30,71.</t>
  </si>
  <si>
    <t>EQTL3 está em tendência de alta pelas médias de 21 e 200 dias e vai mantendo sinal de força altista. Acima dos 39,81 pode buscar projeções nos 41,92 ou 45,34. Teria sinal de realização na perda dos 38,25 mirando os 36,39 ou 35,33.</t>
  </si>
  <si>
    <t>EUCA4 está em tendência de alta no longo prazo, teve uma correção no curto prazo, mas pode estar retomando sinal de altas. Acima dos 24,09 pode buscar 27,91 ou 30,88. Abaixo dos 23,09 retomaria sinal de realização mirando suportes em 21,6 ou 20,11.</t>
  </si>
  <si>
    <t>EVEN3 apesar de estar em tendência de baixa no longo prazo pela média de 200 dias, no curto prazo está com sinal de recuperação favorecendo repiques de alta. Acima dos 5,74 pode seguir repique altista na direção resistências nos 5,98 ou 6,44. Caso perca os 5,56 teria sinal de baixa projetando de 5,23 a 4,99.</t>
  </si>
  <si>
    <t>EZTC3 está em tendência de baixa pela média de 200 dias, a parece ter completado movimento de repique de alta de curto prazo e pode estar retomando o movimento baixista. Abaixo dos 13,1 pode seguir em queda na direção dos suportes 12,16 ou 11,66. Teria sinal de repique altista fechando acima dos 13,75 mirando resistências em 14,73 ou 16,32.</t>
  </si>
  <si>
    <t>FESA4 está em tendência de baixa pelas médias de 21 e 200 dias, mas começa a dar sinais de repiques de alta. Acima dos 6,12 teria sinal de repique altista mirando resistências nos 6,49 ou 6,81. Já uma perda dos 5,96 traria de volta o sinal de baixa projetando de 5,79 a 5,63.</t>
  </si>
  <si>
    <t>FLRY3 apesar de estar em tendência de baixa no longo prazo pela média de 200 dias, no curto prazo está com sinal de recuperação favorecendo repiques de alta. Acima dos 15,55 pode seguir repique altista na direção resistências nos 16,11 ou 17,22. Caso perca os 15,2 teria sinal de baixa projetando de 14,31 a 13,75. O padrão de volume favorece a alta.</t>
  </si>
  <si>
    <t>FRAS3 está em tendência de baixa pelas médias de 21 e 200 dias, mas começa a dar sinais de repiques de alta. Acima dos 21,4 teria sinal de repique altista mirando resistências nos 23,2 ou 25,1. Já uma perda dos 20,12 traria de volta o sinal de baixa projetando de 19,16 a 18,21.</t>
  </si>
  <si>
    <t>FCXO34 está em tendência de alta no longo prazo, teve uma correção no curto prazo, mas pode estar retomando sinal de altas. Acima dos 109,98 pode buscar 121,88 ou 131,82. Abaixo dos 105,78 retomaria sinal de realização mirando suportes em 100,8 ou 95,83.</t>
  </si>
  <si>
    <t>Gafisa</t>
  </si>
  <si>
    <t>GFSA3</t>
  </si>
  <si>
    <t>GFSA3 está em tendência de baixa pela média de 200 dias, a parece ter completado movimento de repique de alta de curto prazo e pode estar retomando o movimento baixista. Abaixo dos 1,21 pode seguir em queda na direção dos suportes 0,96 ou 0,78. Teria sinal de repique altista fechando acima dos 1,32 mirando resistências em 1,52 ou 1,86.</t>
  </si>
  <si>
    <t>GGBR4 está em tendência de alta no longo prazo, teve uma correção no curto prazo, mas pode estar retomando sinal de altas. Acima dos 21,88 pode buscar 24,65 ou 26,77. Abaixo dos 21,21 retomaria sinal de realização mirando suportes em 20,14 ou 19,08. O IFR sobrevendido alerta para recuperações se superar 21,88</t>
  </si>
  <si>
    <t>GOAU4 está em tendência de alta no longo prazo, teve uma correção no curto prazo, mas pode estar retomando sinal de altas. Acima dos 9,67 pode buscar 10,77 ou 11,64. Abaixo dos 9,36 retomaria sinal de realização mirando suportes em 8,92 ou 8,48.</t>
  </si>
  <si>
    <t>GGPS3 está em tendência de baixa pelas médias de 21 e 200 dias, mas começa a dar sinais de repiques de alta. Acima dos 12,03 teria sinal de repique altista mirando resistências nos 12,78 ou 13,8. Já uma perda dos 11,71 traria de volta o sinal de baixa projetando de 11,12 a 10,6.</t>
  </si>
  <si>
    <t>GRND3 está em clara tendência de baixa pelas médias de 21 e 200 dias e segue em movimento de baixa. Abaixo dos 3,77 pode buscar suportes 3,67 ou 3,57. Teria sinal de repique altista fechando acima dos 3,93 mirando resistências em 4,09 ou 4,28.</t>
  </si>
  <si>
    <t>GMAT3 está em tendência de baixa pelas médias de 21 e 200 dias, mas começa a dar sinais de repiques de alta. Acima dos 3,91 teria sinal de repique altista mirando resistências nos 4,3 ou 4,65. Já uma perda dos 3,72 traria de volta o sinal de baixa projetando de 3,54 a 3,36.</t>
  </si>
  <si>
    <t>SBFG3 apesar de estar em tendência de baixa no longo prazo pela média de 200 dias, no curto prazo está com sinal de recuperação favorecendo repiques de alta. Acima dos 10,87 pode seguir repique altista na direção resistências nos 11,85 ou 13,21. Caso perca os 10,58 teria sinal de baixa projetando de 9,64 a 8,95. O padrão de volume favorece a alta.</t>
  </si>
  <si>
    <t>HBSA3 apesar de estar em tendência de baixa no longo prazo pela média de 200 dias, no curto prazo está com sinal de recuperação favorecendo repiques de alta. Acima dos 3,71 pode seguir repique altista na direção resistências nos 4,2 ou 5. Caso perca os 3,61 teria sinal de baixa projetando de 2,91 a 2,66.</t>
  </si>
  <si>
    <t>HYPE3 apesar de estar em tendência de baixa no longo prazo pela média de 200 dias, no curto prazo está com sinal de recuperação favorecendo repiques de alta. Acima dos 21,5 pode seguir repique altista na direção resistências nos 22,72 ou 24,47. Caso perca os 21,06 teria sinal de baixa projetando de 19,88 a 19.</t>
  </si>
  <si>
    <t>IGTI11 apesar de estar em tendência de baixa no longo prazo pela média de 200 dias, no curto prazo está com sinal de recuperação favorecendo repiques de alta. Acima dos 25,11 pode seguir repique altista na direção resistências nos 26,56 ou 28,56. Caso perca os 24,65 teria sinal de baixa projetando de 23,32 a 22,31.</t>
  </si>
  <si>
    <t>ITLC34 está em tendência de alta pelas médias de 21 e 200 dias, mas começa a dar sinal de possível realização. Abaixo dos 109 poderia realizar na direção dos suportes 84,72 ou 73,3. Caso supere os 121,67 retomaria sinal de alta com projeções nos 144,5 ou 181,45.</t>
  </si>
  <si>
    <t>INTB3 está em tendência de alta pelas médias de 21 e 200 dias, mas começa a dar sinal de possível realização. Abaixo dos 13,46 poderia realizar na direção dos suportes 12,36 ou 11,79. Caso supere os 14,2 retomaria sinal de alta com projeções nos 15,33 ou 17,17.</t>
  </si>
  <si>
    <t>INBR32 está em clara tendência de baixa pelas médias de 21 e 200 dias e segue em movimento de baixa. Abaixo dos 26,76 pode buscar suportes 24,83 ou 22,9. Teria sinal de repique altista fechando acima dos 28,16 mirando resistências em 32,99 ou 36,84. O IFR sobrevendido alerta para recuperações se superar 28,16</t>
  </si>
  <si>
    <t>MYPK3 apesar de estar em tendência de baixa no longo prazo pela média de 200 dias, no curto prazo está com sinal de recuperação favorecendo repiques de alta. Acima dos 9,23 pode seguir repique altista na direção resistências nos 9,56 ou 10,15. Caso perca os 9 teria sinal de baixa projetando de 8,59 a 8,29.</t>
  </si>
  <si>
    <t>RANI3 está em clara tendência de baixa pelas médias de 21 e 200 dias e segue em movimento de baixa. Abaixo dos 7,75 pode buscar suportes 7,55 ou 7,37. Teria sinal de repique altista fechando acima dos 7,88 mirando resistências em 8,12 ou 8,47.</t>
  </si>
  <si>
    <t>IRBR3 está em tendência de alta pelas médias de 21 e 200 dias e vai mantendo sinal de força altista. Acima dos 55,5 pode buscar projeções nos 58,75 ou 64,02. Teria sinal de realização na perda dos 54,16 mirando os 50,23 ou 48,6. O padrão de volume favorece a alta. O IFR sobrecomprado alerta realizações se perder 54,16.</t>
  </si>
  <si>
    <t>ISAE4 está em tendência de alta pelas médias de 21 e 200 dias e vai mantendo sinal de força altista. Acima dos 28,23 pode buscar projeções nos 29,25 ou 30,91. Teria sinal de realização na perda dos 27,81 mirando os 26,57 ou 26,05.</t>
  </si>
  <si>
    <t>ITSA3 está em tendência de alta pelas médias de 21 e 200 dias e vai mantendo sinal de força altista. Acima dos 13,47 pode buscar projeções nos 14,12 ou 15,18. Teria sinal de realização na perda dos 13,19 mirando os 12,41 ou 12,08. O padrão de volume favorece a alta.</t>
  </si>
  <si>
    <t>ITSA4 está em tendência de alta pelas médias de 21 e 200 dias e vai mantendo sinal de força altista. Acima dos 13,41 pode buscar projeções nos 14,13 ou 15,3. Teria sinal de realização na perda dos 13,12 mirando os 12,24 ou 11,87. O IFR sobrecomprado alerta realizações se perder 13,12.</t>
  </si>
  <si>
    <t>ITUB3 está em tendência de alta pelas médias de 21 e 200 dias e vai mantendo sinal de força altista. Acima dos 44,4 pode buscar projeções nos 47,57 ou 52,7. Teria sinal de realização na perda dos 43,42 mirando os 39,27 ou 37,68. O IFR sobrecomprado alerta realizações se perder 43,42.</t>
  </si>
  <si>
    <t>ITUB4 está em tendência de alta pelas médias de 21 e 200 dias e vai mantendo sinal de força altista. Acima dos 42,11 pode buscar projeções nos 44,6 ou 48,63. Teria sinal de realização na perda dos 41,22 mirando os 38,08 ou 36,83. O IFR sobrecomprado alerta realizações se perder 41,22.</t>
  </si>
  <si>
    <t>JALL3 está em clara tendência de baixa pelas médias de 21 e 200 dias e segue em movimento de baixa. Abaixo dos 2,08 pode buscar suportes 1,87 ou 1,67. Teria sinal de repique altista fechando acima dos 2,21 mirando resistências em 2,74 ou 3,14. O IFR sobrevendido alerta para recuperações se superar 2,21</t>
  </si>
  <si>
    <t>JBSS32 está em tendência de baixa pela média de 200 dias, a parece ter completado movimento de repique de alta de curto prazo e pode estar retomando o movimento baixista. Abaixo dos 62,13 pode seguir em queda na direção dos suportes 59,51 ou 57,13. Teria sinal de repique altista fechando acima dos 63,99 mirando resistências em 67,19 ou 71,93.</t>
  </si>
  <si>
    <t>JHSF3 está em tendência de alta pelas médias de 21 e 200 dias e vai mantendo sinal de força altista. Acima dos 11,17 pode buscar projeções nos 11,7 ou 12,53. Teria sinal de realização na perda dos 10,78 mirando os 10,35 ou 9,93.</t>
  </si>
  <si>
    <t>JPMC34 está em tendência de alta pelas médias de 21 e 200 dias e vai mantendo sinal de força altista. Acima dos 178 pode buscar projeções nos 196,47 ou 226,36. Teria sinal de realização na perda dos 173,38 mirando os 148,11 ou 138,87. O padrão de volume favorece a alta. O IFR sobrecomprado alerta realizações se perder 173,38.</t>
  </si>
  <si>
    <t>JSLG3 está em tendência de baixa pelas médias de 21 e 200 dias, mas começa a dar sinais de repiques de alta. Acima dos 5,74 teria sinal de repique altista mirando resistências nos 6,83 ou 7,77. Já uma perda dos 5,3 traria de volta o sinal de baixa projetando de 4,82 a 4,35.</t>
  </si>
  <si>
    <t>KEPL3 apesar de estar em tendência de baixa no longo prazo pela média de 200 dias, no curto prazo está com sinal de recuperação favorecendo repiques de alta. Acima dos 6,72 pode seguir repique altista na direção resistências nos 7,1 ou 7,65. Caso perca os 6,59 teria sinal de baixa projetando de 6,2 a 5,92.</t>
  </si>
  <si>
    <t>KLBN3 apesar de estar em tendência de baixa no longo prazo pela média de 200 dias, no curto prazo está com sinal de recuperação favorecendo repiques de alta. Acima dos 3,51 pode seguir repique altista na direção resistências nos 3,63 ou 3,83. Caso perca os 3,31 teria sinal de baixa projetando de 3,24 a 3,18.</t>
  </si>
  <si>
    <t>KLBN4 apesar de estar em tendência de baixa no longo prazo pela média de 200 dias, no curto prazo está com sinal de recuperação favorecendo repiques de alta. Acima dos 3,53 pode seguir repique altista na direção resistências nos 3,67 ou 3,91. Caso perca os 3,39 teria sinal de baixa projetando de 3,29 a 3,21. O padrão de volume favorece a alta.</t>
  </si>
  <si>
    <t>KLBN11 apesar de estar em tendência de baixa no longo prazo pela média de 200 dias, no curto prazo está com sinal de recuperação favorecendo repiques de alta. Acima dos 17,38 pode seguir repique altista na direção resistências nos 17,96 ou 18,9. Caso perca os 16,93 teria sinal de baixa projetando de 16,44 a 16,14. O padrão de volume favorece a alta.</t>
  </si>
  <si>
    <t>L1RC34 está em tendência de alta pelas médias de 21 e 200 dias e vai mantendo sinal de força altista. Acima dos 50,01 pode buscar projeções nos 59,07 ou 73,74. Teria sinal de realização na perda dos 44,4 mirando os 35,34 ou 30,8. O padrão de volume favorece a alta.</t>
  </si>
  <si>
    <t>LAVV3 apesar de estar em tendência de baixa no longo prazo pela média de 200 dias, no curto prazo está com sinal de recuperação favorecendo repiques de alta. Acima dos 11,46 pode seguir repique altista na direção resistências nos 11,83 ou 12,58. Caso perca os 11,18 teria sinal de baixa projetando de 10,61 a 10,23.</t>
  </si>
  <si>
    <t>LIGT3 apesar de estar em tendência de baixa no longo prazo pela média de 200 dias, no curto prazo está com sinal de recuperação favorecendo repiques de alta. Acima dos 3,34 pode seguir repique altista na direção resistências nos 3,91 ou 4,84. Caso perca os 2,97 teria sinal de baixa projetando de 2,41 a 2,12. O padrão de volume favorece a alta.</t>
  </si>
  <si>
    <t>RENT3 apesar de estar em tendência de baixa no longo prazo pela média de 200 dias, no curto prazo está com sinal de recuperação favorecendo repiques de alta. Acima dos 43,6 pode seguir repique altista na direção resistências nos 46,41 ou 50,96. Caso perca os 41,82 teria sinal de baixa projetando de 39,05 a 37,64.</t>
  </si>
  <si>
    <t>RENT4 apesar de estar em tendência de baixa no longo prazo pela média de 200 dias, no curto prazo está com sinal de recuperação favorecendo repiques de alta. Acima dos 42,06 pode seguir repique altista na direção resistências nos 44,58 ou 48,66. Caso perca os 40,33 teria sinal de baixa projetando de 37,98 a 36,71.</t>
  </si>
  <si>
    <t>LOGG3 está em tendência de alta pelas médias de 21 e 200 dias e vai mantendo sinal de força altista. Acima dos 28,63 pode buscar projeções nos 31,52 ou 36,2. Teria sinal de realização na perda dos 27,15 mirando os 23,95 ou 22,5.</t>
  </si>
  <si>
    <t>LREN3 está em tendência de alta no longo prazo, teve uma correção no curto prazo, mas pode estar retomando sinal de altas. Acima dos 14,82 pode buscar 15,79 ou 17,14. Abaixo dos 14,44 retomaria sinal de realização mirando suportes em 13,6 ou 12,92.</t>
  </si>
  <si>
    <t>LWSA3 está em tendência de alta pelas médias de 21 e 200 dias e vai mantendo sinal de força altista. Acima dos 4,05 pode buscar projeções nos 4,37 ou 4,9. Teria sinal de realização na perda dos 3,86 mirando os 3,52 ou 3,35. O padrão de volume favorece a alta.</t>
  </si>
  <si>
    <t>MDIA3 está em tendência de baixa pelas médias de 21 e 200 dias, mas começa a dar sinais de repiques de alta. Acima dos 17,62 teria sinal de repique altista mirando resistências nos 20,05 ou 21,91. Já uma perda dos 17,04 traria de volta o sinal de baixa projetando de 16,1 a 15,17. O IFR sobrevendido alerta para recuperações se superar 17,62</t>
  </si>
  <si>
    <t>MGLU3 está em tendência de baixa pelas médias de 21 e 200 dias, mas começa a dar sinais de repiques de alta. Acima dos 4,51 teria sinal de repique altista mirando resistências nos 6,71 ou 8,36. Já uma perda dos 4,03 traria de volta o sinal de baixa projetando de 3,2 a 2,37. O IFR sobrevendido alerta para recuperações se superar 4,51</t>
  </si>
  <si>
    <t>POMO3 está em clara tendência de baixa pelas médias de 21 e 200 dias e segue em movimento de baixa. Abaixo dos 5,47 pode buscar suportes 5,25 ou 5,04. Teria sinal de repique altista fechando acima dos 5,66 mirando resistências em 6,15 ou 6,57.</t>
  </si>
  <si>
    <t>POMO4 está em clara tendência de baixa pelas médias de 21 e 200 dias e segue em movimento de baixa. Abaixo dos 5,6 pode buscar suportes 5,38 ou 5,16. Teria sinal de repique altista fechando acima dos 5,93 mirando resistências em 6,3 ou 6,73.</t>
  </si>
  <si>
    <t>MBRF3 apesar de estar em tendência de baixa no longo prazo pela média de 200 dias, no curto prazo está com sinal de recuperação favorecendo repiques de alta. Acima dos 16,99 pode seguir repique altista na direção resistências nos 18,23 ou 20,24. Caso perca os 16,14 teria sinal de baixa projetando de 14,98 a 14,35.</t>
  </si>
  <si>
    <t>M2RV34 está em tendência de alta pelas médias de 21 e 200 dias, mas começa a dar sinal de possível realização. Abaixo dos 137,21 poderia realizar na direção dos suportes 98,33 ou 75,82. Caso supere os 151,56 retomaria sinal de alta com projeções nos 171,15 ou 216,15.</t>
  </si>
  <si>
    <t>CASH3 está em tendência de baixa pelas médias de 21 e 200 dias, mas começa a dar sinais de repiques de alta. Acima dos 3,96 teria sinal de repique altista mirando resistências nos 4,57 ou 5,16. Já uma perda dos 3,87 traria de volta o sinal de baixa projetando de 3,6 a 3,3.</t>
  </si>
  <si>
    <t>MELI34 está em tendência de baixa pela média de 200 dias, a parece ter completado movimento de repique de alta de curto prazo e pode estar retomando o movimento baixista. Abaixo dos 69,8 pode seguir em queda na direção dos suportes 66,4 ou 64,37. Teria sinal de repique altista fechando acima dos 72,94 mirando resistências em 76,98 ou 83,52.</t>
  </si>
  <si>
    <t>BMEB4 está em tendência de alta no longo prazo, teve uma correção no curto prazo, mas pode estar retomando sinal de altas. Acima dos 69,61 pode buscar 85,85 ou 98,25. Abaixo dos 65,77 retomaria sinal de realização mirando suportes em 59,56 ou 53,36.</t>
  </si>
  <si>
    <t>M1TA34 está em clara tendência de baixa pelas médias de 21 e 200 dias e segue em movimento de baixa. Abaixo dos 100,34 pode buscar suportes 95,52 ou 90,71. Teria sinal de repique altista fechando acima dos 103,49 mirando resistências em 115,92 ou 125,54.</t>
  </si>
  <si>
    <t>LEVE3 está em tendência de alta pelas médias de 21 e 200 dias e vai mantendo sinal de força altista. Acima dos 33,25 pode buscar projeções nos 34,23 ou 35,79. Teria sinal de realização na perda dos 32,54 mirando os 31,7 ou 30,91.</t>
  </si>
  <si>
    <t>MUTC34 está em tendência de alta pelas médias de 21 e 200 dias e vai mantendo sinal de força altista. Acima dos 1083,08 pode buscar projeções nos 1295,17 ou 1638,36. Teria sinal de realização na perda dos 985 mirando os 739,89 ou 633,84. O padrão de volume favorece a alta.</t>
  </si>
  <si>
    <t>MSFT34 está em clara tendência de baixa pelas médias de 21 e 200 dias e segue em movimento de baixa. Abaixo dos 75,4 pode buscar suportes 68,43 ou 61,47. Teria sinal de repique altista fechando acima dos 79,02 mirando resistências em 97,94 ou 111,86. O IFR sobrevendido alerta para recuperações se superar 79,02</t>
  </si>
  <si>
    <t>MILS3 está em tendência de alta pelas médias de 21 e 200 dias e vai mantendo sinal de força altista. Acima dos 15,46 pode buscar projeções nos 15,75 ou 16,22. Teria sinal de realização na perda dos 15,33 mirando os 14,99 ou 14,84. O IFR sobrecomprado alerta realizações se perder 15,33.</t>
  </si>
  <si>
    <t>BEEF3 está em clara tendência de baixa pelas médias de 21 e 200 dias e segue em movimento de baixa. Abaixo dos 3,41 pode buscar suportes 3,17 ou 2,94. Teria sinal de repique altista fechando acima dos 3,62 mirando resistências em 4,16 ou 4,62.</t>
  </si>
  <si>
    <t>MTRE3 está em clara tendência de baixa pelas médias de 21 e 200 dias e segue em movimento de baixa. Abaixo dos 3,26 pode buscar suportes 3,13 ou 3,01. Teria sinal de repique altista fechando acima dos 3,34 mirando resistências em 3,65 ou 3,89.</t>
  </si>
  <si>
    <t>MOTV3 apesar de estar em tendência de baixa no longo prazo pela média de 200 dias, no curto prazo está com sinal de recuperação favorecendo repiques de alta. Acima dos 14,65 pode seguir repique altista na direção resistências nos 15,33 ou 16,44. Caso perca os 14,33 teria sinal de baixa projetando de 13,54 a 13,19. O padrão de volume favorece a alta.</t>
  </si>
  <si>
    <t>MDNE3 está em tendência de alta pelas médias de 21 e 200 dias, mas começa a dar sinal de possível realização. Abaixo dos 28,29 poderia realizar na direção dos suportes 25,46 ou 24,15. Caso supere os 29,67 retomaria sinal de alta com projeções nos 32,27 ou 36,48.</t>
  </si>
  <si>
    <t>MOVI3 apesar de estar em tendência de baixa no longo prazo pela média de 200 dias, no curto prazo está com sinal de recuperação favorecendo repiques de alta. Acima dos 10,23 pode seguir repique altista na direção resistências nos 11,15 ou 12,65. Caso perca os 9,61 teria sinal de baixa projetando de 8,73 a 8,26. O padrão de volume favorece a alta.</t>
  </si>
  <si>
    <t>MRVE3 está em tendência de baixa pelas médias de 21 e 200 dias, mas começa a dar sinais de repiques de alta. Acima dos 5,21 teria sinal de repique altista mirando resistências nos 6,07 ou 6,83. Já uma perda dos 4,83 traria de volta o sinal de baixa projetando de 4,44 a 4,06.</t>
  </si>
  <si>
    <t>MLAS3 está em tendência de alta pelas médias de 21 e 200 dias, mas começa a dar sinal de possível realização. Abaixo dos 1,64 poderia realizar na direção dos suportes 1,48 ou 1,36. Caso supere os 1,71 retomaria sinal de alta com projeções nos 1,86 ou 2,09.</t>
  </si>
  <si>
    <t>MULT3 apesar de estar em tendência de baixa no longo prazo pela média de 200 dias, no curto prazo está com sinal de recuperação favorecendo repiques de alta. Acima dos 29,61 pode seguir repique altista na direção resistências nos 30,3 ou 32,02. Caso perca os 28,9 teria sinal de baixa projetando de 27,51 a 26,64.</t>
  </si>
  <si>
    <t>NATU3 está em tendência de baixa pelas médias de 21 e 200 dias, mas começa a dar sinais de repiques de alta. Acima dos 7,97 teria sinal de repique altista mirando resistências nos 10,33 ou 12,16. Já uma perda dos 7,81 traria de volta o sinal de baixa projetando de 7,36 a 6,44. O IFR sobrevendido alerta para recuperações se superar 7,97</t>
  </si>
  <si>
    <t>Neogrid</t>
  </si>
  <si>
    <t>NGRD3</t>
  </si>
  <si>
    <t>NGRD3 está em tendência de alta pelas médias de 21 e 200 dias, mas começa a dar sinal de possível realização. Abaixo dos 33,88 poderia realizar na direção dos suportes 32,41 ou 31,83. Caso supere os 34,27 retomaria sinal de alta com projeções nos 35,41 ou 37,27. O IFR sobrecomprado alerta realizações se perder 33,88.</t>
  </si>
  <si>
    <t>NFLX34 está em clara tendência de baixa pelas médias de 21 e 200 dias e segue em movimento de baixa. Abaixo dos 7,38 pode buscar suportes 6,91 ou 6,45. Teria sinal de repique altista fechando acima dos 7,56 mirando resistências em 8,87 ou 9,79. O IFR sobrevendido alerta para recuperações se superar 7,56</t>
  </si>
  <si>
    <t>ROXO34 está em tendência de baixa pela média de 200 dias, a parece ter completado movimento de repique de alta de curto prazo e pode estar retomando o movimento baixista. Abaixo dos 10,63 pode seguir em queda na direção dos suportes 9,47 ou 8,87. Teria sinal de repique altista fechando acima dos 10,97 mirando resistências em 11,39 ou 12,57.</t>
  </si>
  <si>
    <t>NVDC34 apesar de estar em tendência de alta no longo prazo pela média de 200 dias, no curto prazo está em realização. Abaixo dos 20,82 pode seguir em baixa no curto prazo mirando suportes em 19,75 ou 18,69. Teria sinal de retomada altista fechando acima dos 21,89 mirando resistências em 24,26 ou 26,38.</t>
  </si>
  <si>
    <t>OPCT3 apesar de estar em tendência de alta no longo prazo pela média de 200 dias, no curto prazo está em realização. Abaixo dos 9,76 pode seguir em baixa no curto prazo mirando suportes em 9,42 ou 9,08. Teria sinal de retomada altista fechando acima dos 10,85 mirando resistências em 11,52 ou 12,61.</t>
  </si>
  <si>
    <t>ONCO3 apesar de estar em tendência de baixa no longo prazo pela média de 200 dias, no curto prazo está com sinal de recuperação favorecendo repiques de alta. Acima dos 1,52 pode seguir repique altista na direção resistências nos 1,72 ou 2,13. Caso perca os 1,38 teria sinal de baixa projetando de 1,05 a 0,84. O padrão de volume favorece a alta.</t>
  </si>
  <si>
    <t>ORCL34 está em clara tendência de baixa pelas médias de 21 e 200 dias e segue em movimento de baixa. Abaixo dos 130,3 pode buscar suportes 105,96 ou 81,62. Teria sinal de repique altista fechando acima dos 138,32 mirando resistências em 209,06 ou 257,73. O IFR sobrevendido alerta para recuperações se superar 138,32</t>
  </si>
  <si>
    <t>OBTC3 está em clara tendência de baixa pelas médias de 21 e 200 dias e segue em movimento de baixa. Abaixo dos 5,71 pode buscar suportes 5,28 ou 4,86. Teria sinal de repique altista fechando acima dos 5,98 mirando resistências em 7,08 ou 7,92.</t>
  </si>
  <si>
    <t>ORVR3 está em tendência de alta pelas médias de 21 e 200 dias e vai mantendo sinal de força altista. Acima dos 79,8 pode buscar projeções nos 81,88 ou 86,49. Teria sinal de realização na perda dos 77,85 mirando os 74,42 ou 72,11.</t>
  </si>
  <si>
    <t>PCAR3 apesar de estar em tendência de baixa no longo prazo pela média de 200 dias, no curto prazo está com sinal de recuperação favorecendo repiques de alta. Acima dos 2,27 pode seguir repique altista na direção resistências nos 2,8 ou 3,67. Caso perca os 2,1 teria sinal de baixa projetando de 1,4 a 1,13. O padrão de volume favorece a alta.</t>
  </si>
  <si>
    <t>PGMN3 está em tendência de baixa pelas médias de 21 e 200 dias, mas começa a dar sinais de repiques de alta. Acima dos 3,85 teria sinal de repique altista mirando resistências nos 4,61 ou 5,22. Já uma perda dos 3,78 traria de volta o sinal de baixa projetando de 3,61 a 3,3.</t>
  </si>
  <si>
    <t>P2LT34 está em clara tendência de baixa pelas médias de 21 e 200 dias e segue em movimento de baixa. Abaixo dos 184 pode buscar suportes 156,29 ou 128,59. Teria sinal de repique altista fechando acima dos 195,5 mirando resistências em 273,65 ou 329,05. O IFR sobrevendido alerta para recuperações se superar 195,5</t>
  </si>
  <si>
    <t>PETR3 apesar de estar em tendência de alta no longo prazo pela média de 200 dias, no curto prazo está em realização. Abaixo dos 41,81 pode seguir em baixa no curto prazo mirando suportes em 39,94 ou 38,07. Teria sinal de retomada altista fechando acima dos 42,94 mirando resistências em 47,86 ou 51,59. O IFR sobrevendido alerta para recuperações se superar 42,94</t>
  </si>
  <si>
    <t>PETR4 está em tendência de alta no longo prazo, teve uma correção no curto prazo, mas pode estar retomando sinal de altas. Acima dos 38,67 pode buscar 42,46 ou 45,58. Abaixo dos 37,41 retomaria sinal de realização mirando suportes em 35,84 ou 34,28. O IFR sobrevendido alerta para recuperações se superar 38,67</t>
  </si>
  <si>
    <t>RECV3 está em clara tendência de baixa pelas médias de 21 e 200 dias e segue em movimento de baixa. Abaixo dos 9,79 pode buscar suportes 9,1 ou 8,41. Teria sinal de repique altista fechando acima dos 10,11 mirando resistências em 12,01 ou 13,38.</t>
  </si>
  <si>
    <t>PRIO3 apesar de estar em tendência de alta no longo prazo pela média de 200 dias, no curto prazo está em realização. Abaixo dos 53,36 pode seguir em baixa no curto prazo mirando suportes em 49,96 ou 46,57. Teria sinal de retomada altista fechando acima dos 54,57 mirando resistências em 64,34 ou 71,12. O IFR sobrevendido alerta para recuperações se superar 54,57</t>
  </si>
  <si>
    <t>AUAU3 está em tendência de baixa pelas médias de 21 e 200 dias, mas começa a dar sinais de repiques de alta. Acima dos 3,23 teria sinal de repique altista mirando resistências nos 3,41 ou 3,63. Já uma perda dos 3,16 traria de volta o sinal de baixa projetando de 3,05 a 2,93.</t>
  </si>
  <si>
    <t>PINE4 apesar de estar em tendência de alta no longo prazo pela média de 200 dias, no curto prazo está em realização. Abaixo dos 12,11 pode seguir em baixa no curto prazo mirando suportes em 10,96 ou 9,82. Teria sinal de retomada altista fechando acima dos 12,95 mirando resistências em 15,8 ou 18,08.</t>
  </si>
  <si>
    <t>PLPL3 está em clara tendência de baixa pelas médias de 21 e 200 dias e segue em movimento de baixa. Abaixo dos 8,34 pode buscar suportes 7,79 ou 7,17. Teria sinal de repique altista fechando acima dos 8,85 mirando resistências em 9,79 ou 11,02.</t>
  </si>
  <si>
    <t>PSSA3 está em tendência de alta pelas médias de 21 e 200 dias e vai mantendo sinal de força altista. Acima dos 53,08 pode buscar projeções nos 56,76 ou 62,73. Teria sinal de realização na perda dos 52,37 mirando os 47,11 ou 45,26. O IFR sobrecomprado alerta realizações se perder 52,37.</t>
  </si>
  <si>
    <t>POSI3 está em tendência de baixa pela média de 200 dias, a parece ter completado movimento de repique de alta de curto prazo e pode estar retomando o movimento baixista. Abaixo dos 3,9 pode seguir em queda na direção dos suportes 3,3 ou 3,01. Teria sinal de repique altista fechando acima dos 3,98 mirando resistências em 4,22 ou 4,78.</t>
  </si>
  <si>
    <t>PRNR3 está em tendência de alta no longo prazo, teve uma correção no curto prazo, mas pode estar retomando sinal de altas. Acima dos 18,09 pode buscar 19,41 ou 20,8. Abaixo dos 17,15 retomaria sinal de realização mirando suportes em 16,45 ou 15,75.</t>
  </si>
  <si>
    <t>Profarma</t>
  </si>
  <si>
    <t>PFRM3</t>
  </si>
  <si>
    <t>PFRM3 apesar de estar em tendência de baixa no longo prazo pela média de 200 dias, no curto prazo está com sinal de recuperação favorecendo repiques de alta. Acima dos 6,65 pode seguir repique altista na direção resistências nos 7,11 ou 7,69. Caso perca os 6,16 teria sinal de baixa projetando de 5,86 a 5,57. O padrão de volume favorece a alta.</t>
  </si>
  <si>
    <t>Qualcomm Inc</t>
  </si>
  <si>
    <t>QCOM34 está em tendência de alta no longo prazo, teve uma correção no curto prazo, mas pode estar retomando sinal de altas. Acima dos 95,15 pode buscar 109,71 ou 126,73. Abaixo dos 82,16 retomaria sinal de realização mirando suportes em 73,64 ou 65,13.</t>
  </si>
  <si>
    <t>QUAL3 está em tendência de baixa pela média de 200 dias, a parece ter completado movimento de repique de alta de curto prazo e pode estar retomando o movimento baixista. Abaixo dos 1,81 pode seguir em queda na direção dos suportes 1,49 ou 1,35. Teria sinal de repique altista fechando acima dos 1,94 mirando resistências em 2,21 ou 2,66.</t>
  </si>
  <si>
    <t>LJQQ3 está em clara tendência de baixa pelas médias de 21 e 200 dias e segue em movimento de baixa. Abaixo dos 1,22 pode buscar suportes 1,14 ou 1,07. Teria sinal de repique altista fechando acima dos 1,45 mirando resistências em 1,59 ou 1,82.</t>
  </si>
  <si>
    <t>RADL3 está em tendência de baixa pelas médias de 21 e 200 dias, mas começa a dar sinais de repiques de alta. Acima dos 17,52 teria sinal de repique altista mirando resistências nos 19,43 ou 21,41. Já uma perda dos 17,15 traria de volta o sinal de baixa projetando de 16,21 a 15,21.</t>
  </si>
  <si>
    <t>RAPT4 está em tendência de baixa pelas médias de 21 e 200 dias, mas começa a dar sinais de repiques de alta. Acima dos 4,56 teria sinal de repique altista mirando resistências nos 5,26 ou 5,92. Já uma perda dos 4,18 traria de volta o sinal de baixa projetando de 3,84 a 3,51. O IFR sobrevendido alerta para recuperações se superar 4,56</t>
  </si>
  <si>
    <t>RCSL4 está em tendência de baixa pela média de 200 dias, a parece ter completado movimento de repique de alta de curto prazo e pode estar retomando o movimento baixista. Abaixo dos 0,61 pode seguir em queda na direção dos suportes 0,45 ou 0,36. Teria sinal de repique altista fechando acima dos 0,71 mirando resistências em 0,87 ou 1,13.</t>
  </si>
  <si>
    <t>RDOR3 apesar de estar em tendência de baixa no longo prazo pela média de 200 dias, no curto prazo está com sinal de recuperação favorecendo repiques de alta. Acima dos 35,4 pode seguir repique altista na direção resistências nos 37,29 ou 40,35. Caso perca os 34,25 teria sinal de baixa projetando de 32,34 a 31,39.</t>
  </si>
  <si>
    <t>RIAA3 está em tendência de alta pelas médias de 21 e 200 dias, mas começa a dar sinal de possível realização. Abaixo dos 9,02 poderia realizar na direção dos suportes 8,16 ou 7,76. Caso supere os 9,44 retomaria sinal de alta com projeções nos 10,23 ou 11,51.</t>
  </si>
  <si>
    <t>RAIL3 apesar de estar em tendência de baixa no longo prazo pela média de 200 dias, no curto prazo está com sinal de recuperação favorecendo repiques de alta. Acima dos 13,51 pode seguir repique altista na direção resistências nos 14,37 ou 15,73. Caso perca os 13,12 teria sinal de baixa projetando de 12,16 a 11,47.</t>
  </si>
  <si>
    <t>SBSP3 está em tendência de alta pelas médias de 21 e 200 dias e vai mantendo sinal de força altista. Acima dos 29,33 pode buscar projeções nos 30,94 ou 33,56. Teria sinal de realização na perda dos 28,57 mirando os 26,71 ou 25,9. O padrão de volume favorece a alta.</t>
  </si>
  <si>
    <t>SAPR4 está em tendência de baixa pelas médias de 21 e 200 dias, mas começa a dar sinais de repiques de alta. Acima dos 7,3 teria sinal de repique altista mirando resistências nos 7,63 ou 7,98. Já uma perda dos 7,06 traria de volta o sinal de baixa projetando de 6,88 a 6,7.</t>
  </si>
  <si>
    <t>SAPR11 está em tendência de baixa pelas médias de 21 e 200 dias, mas começa a dar sinais de repiques de alta. Acima dos 37,97 teria sinal de repique altista mirando resistências nos 39,2 ou 41,11. Já uma perda dos 36,1 traria de volta o sinal de baixa projetando de 35,14 a 34,18.</t>
  </si>
  <si>
    <t>SANB3 está em clara tendência de baixa pelas médias de 21 e 200 dias e segue em movimento de baixa. Abaixo dos 12,56 pode buscar suportes 12,26 ou 11,96. Teria sinal de repique altista fechando acima dos 12,9 mirando resistências em 13,53 ou 14,12. O IFR sobrevendido alerta para recuperações se superar 12,9</t>
  </si>
  <si>
    <t>SANB4 está em clara tendência de baixa pelas médias de 21 e 200 dias e segue em movimento de baixa. Abaixo dos 13,72 pode buscar suportes 13,51 ou 13,3. Teria sinal de repique altista fechando acima dos 13,99 mirando resistências em 14,39 ou 14,8.</t>
  </si>
  <si>
    <t>SANB11 está em clara tendência de baixa pelas médias de 21 e 200 dias e segue em movimento de baixa. Abaixo dos 26,2 pode buscar suportes 25,7 ou 25,21. Teria sinal de repique altista fechando acima dos 26,84 mirando resistências em 27,79 ou 28,77. O IFR sobrevendido alerta para recuperações se superar 26,84</t>
  </si>
  <si>
    <t>SMTO3 está em clara tendência de baixa pelas médias de 21 e 200 dias e segue em movimento de baixa. Abaixo dos 14,41 pode buscar suportes 13,39 ou 12,38. Teria sinal de repique altista fechando acima dos 14,97 mirando resistências em 17,68 ou 19,7. O IFR sobrevendido alerta para recuperações se superar 14,97</t>
  </si>
  <si>
    <t>Schulz</t>
  </si>
  <si>
    <t>SHUL4</t>
  </si>
  <si>
    <t>SHUL4 está em clara tendência de baixa pelas médias de 21 e 200 dias e segue em movimento de baixa. Abaixo dos 4,72 pode buscar suportes 4,64 ou 4,56. Teria sinal de repique altista fechando acima dos 4,86 mirando resistências em 4,97 ou 5,12.</t>
  </si>
  <si>
    <t>S1TX34 está em tendência de alta pelas médias de 21 e 200 dias e vai mantendo sinal de força altista. Acima dos 5904,98 pode buscar projeções nos 6966,91 ou 8685,25. Teria sinal de realização na perda dos 5238 mirando os 4186,64 ou 3655,67.</t>
  </si>
  <si>
    <t>SEER3 está em tendência de alta no longo prazo, teve uma correção no curto prazo, mas pode estar retomando sinal de altas. Acima dos 11,26 pode buscar 11,75 ou 12,51. Abaixo dos 11,05 retomaria sinal de realização mirando suportes em 10,52 ou 10,13.</t>
  </si>
  <si>
    <t>N1OW34 está em clara tendência de baixa pelas médias de 21 e 200 dias e segue em movimento de baixa. Abaixo dos 9,27 pode buscar suportes 7,79 ou 6,32. Teria sinal de repique altista fechando acima dos 9,64 mirando resistências em 14,03 ou 16,97.</t>
  </si>
  <si>
    <t>CSNA3 está em clara tendência de baixa pelas médias de 21 e 200 dias e segue em movimento de baixa. Abaixo dos 4,82 pode buscar suportes 4,05 ou 3,28. Teria sinal de repique altista fechando acima dos 5,13 mirando resistências em 7,3 ou 8,83. O IFR sobrevendido alerta para recuperações se superar 5,13</t>
  </si>
  <si>
    <t>Sigma Lithium Corp</t>
  </si>
  <si>
    <t>S2GM34</t>
  </si>
  <si>
    <t>S2GM34 apesar de estar em tendência de alta no longo prazo pela média de 200 dias, no curto prazo está em realização. Abaixo dos 20,5 pode seguir em baixa no curto prazo mirando suportes em 17,71 ou 14,93. Teria sinal de retomada altista fechando acima dos 22 mirando resistências em 29,5 ou 35,06.</t>
  </si>
  <si>
    <t>SIMH3 está em tendência de baixa pelas médias de 21 e 200 dias, mas começa a dar sinais de repiques de alta. Acima dos 8,09 teria sinal de repique altista mirando resistências nos 9,23 ou 10,42. Já uma perda dos 7,3 traria de volta o sinal de baixa projetando de 6,7 a 6,1.</t>
  </si>
  <si>
    <t>SLCE3 está em clara tendência de baixa pelas médias de 21 e 200 dias e segue em movimento de baixa. Abaixo dos 13,3 pode buscar suportes 12,47 ou 11,64. Teria sinal de repique altista fechando acima dos 13,57 mirando resistências em 15,98 ou 17,63. O IFR sobrevendido alerta para recuperações se superar 13,57</t>
  </si>
  <si>
    <t>SMFT3 apesar de estar em tendência de baixa no longo prazo pela média de 200 dias, no curto prazo está com sinal de recuperação favorecendo repiques de alta. Acima dos 19,62 pode seguir repique altista na direção resistências nos 20,7 ou 22,46. Caso perca os 18,76 teria sinal de baixa projetando de 17,86 a 17,31.</t>
  </si>
  <si>
    <t>STOC34 está em clara tendência de baixa pelas médias de 21 e 200 dias e segue em movimento de baixa. Abaixo dos 55,23 pode buscar suportes 52,62 ou 50,48. Teria sinal de repique altista fechando acima dos 56,76 mirando resistências em 59,54 ou 63,81.</t>
  </si>
  <si>
    <t>M2ST34 está em clara tendência de baixa pelas médias de 21 e 200 dias e segue em movimento de baixa. Abaixo dos 6,3 pode buscar suportes 4,63 ou 2,96. Teria sinal de repique altista fechando acima dos 7,15 mirando resistências em 11,7 ou 15,03. O IFR sobrevendido alerta para recuperações se superar 7,15</t>
  </si>
  <si>
    <t>SUZB3 está em tendência de baixa pela média de 200 dias, a parece ter completado movimento de repique de alta de curto prazo e pode estar retomando o movimento baixista. Abaixo dos 41,89 pode seguir em queda na direção dos suportes 40,17 ou 38,87. Teria sinal de repique altista fechando acima dos 42,67 mirando resistências em 44,37 ou 46,96.</t>
  </si>
  <si>
    <t>SYNE3 apesar de estar em tendência de baixa no longo prazo pela média de 200 dias, no curto prazo está com sinal de recuperação favorecendo repiques de alta. Acima dos 4,24 pode seguir repique altista na direção resistências nos 4,72 ou 5,51. Caso perca os 4,1 teria sinal de baixa projetando de 3,45 a 3,2. O IFR sobrecomprado alerta realizações se perder 4,1.</t>
  </si>
  <si>
    <t>TAEE4 está em tendência de alta pelas médias de 21 e 200 dias e vai mantendo sinal de força altista. Acima dos 13,6 pode buscar projeções nos 14,02 ou 14,71. Teria sinal de realização na perda dos 13,33 mirando os 12,91 ou 12,69.</t>
  </si>
  <si>
    <t>TAEE11 está em tendência de alta pelas médias de 21 e 200 dias e vai mantendo sinal de força altista. Acima dos 40,52 pode buscar projeções nos 41,78 ou 43,82. Teria sinal de realização na perda dos 39,75 mirando os 38,48 ou 37,84. O padrão de volume favorece a alta.</t>
  </si>
  <si>
    <t>TSMC34 está em tendência de alta pelas médias de 21 e 200 dias, mas começa a dar sinal de possível realização. Abaixo dos 281,18 poderia realizar na direção dos suportes 262,19 ou 248,07. Caso supere os 297,23 retomaria sinal de alta com projeções nos 307,86 ou 336,08.</t>
  </si>
  <si>
    <t>TASA4 está em tendência de alta pelas médias de 21 e 200 dias e vai mantendo sinal de força altista. Acima dos 5,18 pode buscar projeções nos 5,87 ou 6,99. Teria sinal de realização na perda dos 4,85 mirando os 4,06 ou 3,71.</t>
  </si>
  <si>
    <t>TGMA3 está em clara tendência de baixa pelas médias de 21 e 200 dias e segue em movimento de baixa. Abaixo dos 29,44 pode buscar suportes 28,61 ou 27,79. Teria sinal de repique altista fechando acima dos 30,9 mirando resistências em 32,1 ou 33,74.</t>
  </si>
  <si>
    <t>VIVT3 está em tendência de alta pelas médias de 21 e 200 dias e vai mantendo sinal de força altista. Acima dos 34,8 pode buscar projeções nos 36,4 ou 39. Teria sinal de realização na perda dos 34,33 mirando os 32,2 ou 31,39. O padrão de volume favorece a alta.</t>
  </si>
  <si>
    <t>TEND3 está em tendência de alta pelas médias de 21 e 200 dias, mas começa a dar sinal de possível realização. Abaixo dos 35,26 poderia realizar na direção dos suportes 29,82 ou 27,59. Caso supere os 37,03 retomaria sinal de alta com projeções nos 41,48 ou 48,69. O IFR sobrecomprado alerta realizações se perder 35,26.</t>
  </si>
  <si>
    <t>TSLA34 está em clara tendência de baixa pelas médias de 21 e 200 dias e segue em movimento de baixa. Abaixo dos 60,21 pode buscar suportes 57,24 ou 54,28. Teria sinal de repique altista fechando acima dos 61,48 mirando resistências em 69,8 ou 75,72.</t>
  </si>
  <si>
    <t>GSGI34 está em tendência de alta pelas médias de 21 e 200 dias, mas começa a dar sinal de possível realização. Abaixo dos 184,05 poderia realizar na direção dos suportes 165,24 ou 156,66. Caso supere os 192,99 retomaria sinal de alta com projeções nos 210,13 ou 237,88.</t>
  </si>
  <si>
    <t>TIMS3 apesar de estar em tendência de baixa no longo prazo pela média de 200 dias, no curto prazo está com sinal de recuperação favorecendo repiques de alta. Acima dos 22,73 pode seguir repique altista na direção resistências nos 23,85 ou 25,67. Caso perca os 22,16 teria sinal de baixa projetando de 20,91 a 20,34.</t>
  </si>
  <si>
    <t>TOTS3 está em clara tendência de baixa pelas médias de 21 e 200 dias e segue em movimento de baixa. Abaixo dos 26,8 pode buscar suportes 24,3 ou 21,8. Teria sinal de repique altista fechando acima dos 28,02 mirando resistências em 34,88 ou 39,87. O IFR sobrevendido alerta para recuperações se superar 28,02</t>
  </si>
  <si>
    <t>TFCO4 está em tendência de baixa pela média de 200 dias, a parece ter completado movimento de repique de alta de curto prazo e pode estar retomando o movimento baixista. Abaixo dos 15,1 pode seguir em queda na direção dos suportes 14,1 ou 13,46. Teria sinal de repique altista fechando acima dos 15,6 mirando resistências em 16,17 ou 17,44.</t>
  </si>
  <si>
    <t>TRIS3 apesar de estar em tendência de baixa no longo prazo pela média de 200 dias, no curto prazo está com sinal de recuperação favorecendo repiques de alta. Acima dos 4,22 pode seguir repique altista na direção resistências nos 4,44 ou 4,8. Caso perca os 4,13 teria sinal de baixa projetando de 3,85 a 3,66.</t>
  </si>
  <si>
    <t>TUPY3 está em tendência de alta pelas médias de 21 e 200 dias e vai mantendo sinal de força altista. Acima dos 15,18 pode buscar projeções nos 16,94 ou 19,8. Teria sinal de realização na perda dos 14,34 mirando os 12,32 ou 11,43. O padrão de volume favorece a alta.</t>
  </si>
  <si>
    <t>UGPA3 está em tendência de alta pelas médias de 21 e 200 dias, mas começa a dar sinal de possível realização. Abaixo dos 25,09 poderia realizar na direção dos suportes 23,51 ou 22,22. Caso supere os 25,78 retomaria sinal de alta com projeções nos 27,68 ou 30,25.</t>
  </si>
  <si>
    <t>FIQE3 apesar de estar em tendência de alta no longo prazo pela média de 200 dias, no curto prazo está em realização. Abaixo dos 5,65 pode seguir em baixa no curto prazo mirando suportes em 5,31 ou 4,98. Teria sinal de retomada altista fechando acima dos 5,93 mirando resistências em 6,72 ou 7,38.</t>
  </si>
  <si>
    <t>UNIP6 está em clara tendência de baixa pelas médias de 21 e 200 dias e segue em movimento de baixa. Abaixo dos 58,19 pode buscar suportes 56,55 ou 54,91. Teria sinal de repique altista fechando acima dos 60,81 mirando resistências em 63,49 ou 66,76.</t>
  </si>
  <si>
    <t>USIM3 apesar de estar em tendência de alta no longo prazo pela média de 200 dias, no curto prazo está em realização. Abaixo dos 7,7 pode seguir em baixa no curto prazo mirando suportes em 6,69 ou 5,69. Teria sinal de retomada altista fechando acima dos 7,92 mirando resistências em 10,95 ou 12,95. O IFR sobrevendido alerta para recuperações se superar 7,92</t>
  </si>
  <si>
    <t>USIM5 apesar de estar em tendência de alta no longo prazo pela média de 200 dias, no curto prazo está em realização. Abaixo dos 8,5 pode seguir em baixa no curto prazo mirando suportes em 7,36 ou 6,22. Teria sinal de retomada altista fechando acima dos 8,75 mirando resistências em 12,18 ou 14,45. O IFR sobrevendido alerta para recuperações se superar 8,75</t>
  </si>
  <si>
    <t>VALE3 está em tendência de alta no longo prazo, teve uma correção no curto prazo, mas pode estar retomando sinal de altas. Acima dos 79,22 pode buscar 85,08 ou 90,17. Abaixo dos 76,83 retomaria sinal de realização mirando suportes em 74,28 ou 71,73.</t>
  </si>
  <si>
    <t>VLID3 está em clara tendência de baixa pelas médias de 21 e 200 dias e segue em movimento de baixa. Abaixo dos 16,83 pode buscar suportes 16,46 ou 16,1. Teria sinal de repique altista fechando acima dos 17,47 mirando resistências em 18,01 ou 18,73.</t>
  </si>
  <si>
    <t>VAMO3 está em tendência de baixa pelas médias de 21 e 200 dias, mas começa a dar sinais de repiques de alta. Acima dos 2,88 teria sinal de repique altista mirando resistências nos 3,29 ou 3,66. Já uma perda dos 2,68 traria de volta o sinal de baixa projetando de 2,49 a 2,3.</t>
  </si>
  <si>
    <t>VBBR3 está em tendência de alta pelas médias de 21 e 200 dias e vai mantendo sinal de força altista. Acima dos 29,59 pode buscar projeções nos 31,16 ou 33,64. Teria sinal de realização na perda dos 29,02 mirando os 27,14 ou 25,89.</t>
  </si>
  <si>
    <t>VISA34 está em tendência de baixa pela média de 200 dias, a parece ter completado movimento de repique de alta de curto prazo e pode estar retomando o movimento baixista. Abaixo dos 85 pode seguir em queda na direção dos suportes 77,92 ou 74,73. Teria sinal de repique altista fechando acima dos 88,22 mirando resistências em 94,58 ou 104,88.</t>
  </si>
  <si>
    <t>VTRU3 está em tendência de baixa pela média de 200 dias, a parece ter completado movimento de repique de alta de curto prazo e pode estar retomando o movimento baixista. Abaixo dos 13,09 pode seguir em queda na direção dos suportes 12 ou 11,35. Teria sinal de repique altista fechando acima dos 13,5 mirando resistências em 14,08 ou 15,36.</t>
  </si>
  <si>
    <t>VIVA3 apesar de estar em tendência de baixa no longo prazo pela média de 200 dias, no curto prazo está com sinal de recuperação favorecendo repiques de alta. Acima dos 23,51 pode seguir repique altista na direção resistências nos 25,65 ou 29,12. Caso perca os 22,69 teria sinal de baixa projetando de 20,04 a 18,96. O padrão de volume favorece a alta.</t>
  </si>
  <si>
    <t>VULC3 está em clara tendência de baixa pelas médias de 21 e 200 dias e segue em movimento de baixa. Abaixo dos 14,16 pode buscar suportes 13,71 ou 13,27. Teria sinal de repique altista fechando acima dos 14,9 mirando resistências em 15,6 ou 16,48.</t>
  </si>
  <si>
    <t>WEGE3 está em tendência de alta pelas médias de 21 e 200 dias, mas começa a dar sinal de possível realização. Abaixo dos 46,23 poderia realizar na direção dos suportes 41,19 ou 39,28. Caso supere os 47,37 retomaria sinal de alta com projeções nos 51,18 ou 57,36. O IFR sobrecomprado alerta realizações se perder 46,23.</t>
  </si>
  <si>
    <t>W1DC34 está em tendência de alta pelas médias de 21 e 200 dias e vai mantendo sinal de força altista. Acima dos 4120 pode buscar projeções nos 5112,98 ou 6719,75. Teria sinal de realização na perda dos 3440,75 mirando os 2513,23 ou 2016,73. O padrão de volume favorece a alta.</t>
  </si>
  <si>
    <t>WIZC3 está em tendência de baixa pela média de 200 dias, a parece ter completado movimento de repique de alta de curto prazo e pode estar retomando o movimento baixista. Abaixo dos 7,65 pode seguir em queda na direção dos suportes 7,33 ou 7,15. Teria sinal de repique altista fechando acima dos 7,91 mirando resistências em 8,26 ou 8,84.</t>
  </si>
  <si>
    <t>YDUQ3 está em clara tendência de baixa pelas médias de 21 e 200 dias e segue em movimento de baixa. Abaixo dos 8,71 pode buscar suportes 7,85 ou 7,22. Teria sinal de repique altista fechando acima dos 9,15 mirando resistências em 9,87 ou 11,11.</t>
  </si>
  <si>
    <t>ABGD39 está em tendência de alta pelas médias de 21 e 200 dias e vai mantendo sinal de força altista. Acima dos 99,75 pode buscar projeções nos 107 ou 112,12. Teria sinal de realização na perda dos 98,7 mirando os 96,13 ou 93,57. O padrão de volume favorece a alta. O IFR sobrevendido alerta para recuperações se superar 134,23</t>
  </si>
  <si>
    <t>DOLA11 está em tendência de alta pelas médias de 21 e 200 dias, mas começa a dar sinal de possível realização. Abaixo dos 10,16 poderia realizar na direção dos suportes 9,82 ou 9,68. Caso supere os 10,25 retomaria sinal de alta com projeções nos 10,51 ou 10,94.</t>
  </si>
  <si>
    <t>Btc iShares Core MSCI Europe ETF</t>
  </si>
  <si>
    <t>BIEU39</t>
  </si>
  <si>
    <t>BIEU39 está em tendência de alta pelas médias de 21 e 200 dias e vai mantendo sinal de força altista. Acima dos 65,82 pode buscar projeções nos 68,6 ou 73,11. Teria sinal de realização na perda dos 63,11 mirando os 61,31 ou 59,91. O padrão de volume favorece a alta.</t>
  </si>
  <si>
    <t>GOLB11 está em tendência de baixa pelas médias de 21 e 200 dias, mas começa a dar sinais de repiques de alta. Acima dos 100,79 teria sinal de repique altista mirando resistências nos 114,57 ou 124,31. Já uma perda dos 98,8 traria de volta o sinal de baixa projetando de 93,92 a 89,05. O IFR sobrevendido alerta para recuperações se superar 100,79</t>
  </si>
  <si>
    <t>BOVB11 está em tendência de alta pelas médias de 21 e 200 dias e vai mantendo sinal de força altista. Acima dos 177,04 pode buscar projeções nos 180,64 ou 186,26. Teria sinal de realização na perda dos 175,2 mirando os 171,54 ou 168,72.</t>
  </si>
  <si>
    <t>COIN11 está em clara tendência de baixa pelas médias de 21 e 200 dias e segue em movimento de baixa. Abaixo dos 36,31 pode buscar suportes 33,76 ou 31,21. Teria sinal de repique altista fechando acima dos 38,19 mirando resistências em 44,55 ou 49,64. O IFR sobrevendido alerta para recuperações se superar 38,19</t>
  </si>
  <si>
    <t>SPYI11 está em tendência de alta pelas médias de 21 e 200 dias, mas começa a dar sinal de possível realização. Abaixo dos 106,48 poderia realizar na direção dos suportes 104,49 ou 103,19. Caso supere os 108,68 retomaria sinal de alta com projeções nos 111,26 ou 115,45.</t>
  </si>
  <si>
    <t>XBCI11 está em clara tendência de baixa pelas médias de 21 e 200 dias e segue em movimento de baixa. Abaixo dos 74,1 pode buscar suportes 64,79 ou 55,48. Teria sinal de repique altista fechando acima dos 80,62 mirando resistências em 104,22 ou 122,83.</t>
  </si>
  <si>
    <t>QQQI11 está em tendência de alta pelas médias de 21 e 200 dias e vai mantendo sinal de força altista. Acima dos 100,95 pode buscar projeções nos 104,99 ou 111,54. Teria sinal de realização na perda dos 97,2 mirando os 94,4 ou 92,37. O padrão de volume favorece a alta.</t>
  </si>
  <si>
    <t>BCPX39 apesar de estar em tendência de alta no longo prazo pela média de 200 dias, no curto prazo está em realização. Abaixo dos 38,91 pode seguir em baixa no curto prazo mirando suportes em 36,39 ou 33,87. Teria sinal de retomada altista fechando acima dos 40,17 mirando resistências em 47,06 ou 52,09. O IFR sobrevendido alerta para recuperações se superar 40,17</t>
  </si>
  <si>
    <t>BITH11 está em clara tendência de baixa pelas médias de 21 e 200 dias e segue em movimento de baixa. Abaixo dos 68,02 pode buscar suportes 62,86 ou 57,7. Teria sinal de repique altista fechando acima dos 71,84 mirando resistências em 84,71 ou 95,02. O IFR sobrevendido alerta para recuperações se superar 71,84</t>
  </si>
  <si>
    <t>ETHE11 está em clara tendência de baixa pelas médias de 21 e 200 dias e segue em movimento de baixa. Abaixo dos 23,05 pode buscar suportes 20,92 ou 18,79. Teria sinal de repique altista fechando acima dos 24,6 mirando resistências em 29,94 ou 34,19.</t>
  </si>
  <si>
    <t>HASH11 está em clara tendência de baixa pelas médias de 21 e 200 dias e segue em movimento de baixa. Abaixo dos 38,93 pode buscar suportes 35,96 ou 33. Teria sinal de repique altista fechando acima dos 41,22 mirando resistências em 48,51 ou 54,43. O IFR sobrevendido alerta para recuperações se superar 41,22</t>
  </si>
  <si>
    <t>CHIP11 está em tendência de alta pelas médias de 21 e 200 dias e vai mantendo sinal de força altista. Acima dos 41,49 pode buscar projeções nos 43,67 ou 48,68. Teria sinal de realização na perda dos 39,37 mirando os 35,55 ou 33,04.</t>
  </si>
  <si>
    <t>Investo Gldx</t>
  </si>
  <si>
    <t>GLDX11</t>
  </si>
  <si>
    <t>GLDX11 está em tendência de baixa pelas médias de 21 e 200 dias, mas começa a dar sinais de repiques de alta. Acima dos 97,77 teria sinal de repique altista mirando resistências nos 108,62 ou 116,12. Já uma perda dos 96,47 traria de volta o sinal de baixa projetando de 92,71 a 88,96.</t>
  </si>
  <si>
    <t>HODL11 está em clara tendência de baixa pelas médias de 21 e 200 dias e segue em movimento de baixa. Abaixo dos 50,9 pode buscar suportes 47,1 ou 43,31. Teria sinal de repique altista fechando acima dos 53,57 mirando resistências em 63,18 ou 70,76. O IFR sobrevendido alerta para recuperações se superar 53,57</t>
  </si>
  <si>
    <t>WRLD11 está em tendência de alta pelas médias de 21 e 200 dias, mas começa a dar sinal de possível realização. Abaixo dos 144,75 poderia realizar na direção dos suportes 141,3 ou 138,98. Caso supere os 148,78 retomaria sinal de alta com projeções nos 153,4 ou 160,88.</t>
  </si>
  <si>
    <t>Investoutil</t>
  </si>
  <si>
    <t>UTLL11</t>
  </si>
  <si>
    <t>UTLL11 apesar de estar em tendência de baixa no longo prazo pela média de 200 dias, no curto prazo está com sinal de recuperação favorecendo repiques de alta. Acima dos 125,94 pode seguir repique altista na direção resistências nos 131,22 ou 139,77. Caso perca os 123,35 teria sinal de baixa projetando de 117,39 a 114,74.</t>
  </si>
  <si>
    <t>iShares 7-10 Year Treasury</t>
  </si>
  <si>
    <t>BIYT39</t>
  </si>
  <si>
    <t>BIYT39 está em tendência de baixa pela média de 200 dias, a parece ter completado movimento de repique de alta de curto prazo e pode estar retomando o movimento baixista. Abaixo dos 49,11 pode seguir em queda na direção dos suportes 47,1 ou 46,17. Teria sinal de repique altista fechando acima dos 49,39 mirando resistências em 50,09 ou 51,93.</t>
  </si>
  <si>
    <t>IBIT39 está em clara tendência de baixa pelas médias de 21 e 200 dias e segue em movimento de baixa. Abaixo dos 57,05 pode buscar suportes 52,82 ou 48,59. Teria sinal de repique altista fechando acima dos 60,18 mirando resistências em 70,73 ou 79,18.</t>
  </si>
  <si>
    <t>BOVA11 está em tendência de alta pelas médias de 21 e 200 dias e vai mantendo sinal de força altista. Acima dos 170,34 pode buscar projeções nos 173,6 ou 179,15. Teria sinal de realização na perda dos 168 mirando os 164,61 ou 161,83.</t>
  </si>
  <si>
    <t>iShares Core S&amp;P 500 Index</t>
  </si>
  <si>
    <t>BIVB39</t>
  </si>
  <si>
    <t>BIVB39 apesar de estar em tendência de alta no longo prazo pela média de 200 dias, no curto prazo está em realização. Abaixo dos 95,02 pode seguir em baixa no curto prazo mirando suportes em 93,44 ou 91,93. Teria sinal de retomada altista fechando acima dos 96,74 mirando resistências em 98,32 ou 101,33.</t>
  </si>
  <si>
    <t>BIJH39 está em tendência de alta pelas médias de 21 e 200 dias e vai mantendo sinal de força altista. Acima dos 19,82 pode buscar projeções nos 20,56 ou 21,76. Teria sinal de realização na perda dos 19,56 mirando os 18,62 ou 18,24. O padrão de volume favorece a alta. O IFR sobrecomprado alerta realizações se perder 19,56.</t>
  </si>
  <si>
    <t>BIAU39 está em tendência de baixa pelas médias de 21 e 200 dias, mas começa a dar sinais de repiques de alta. Acima dos 98,45 teria sinal de repique altista mirando resistências nos 109,02 ou 116,44. Já uma perda dos 97 traria de volta o sinal de baixa projetando de 93,28 a 89,57.</t>
  </si>
  <si>
    <t>BACW39 está em tendência de alta pelas médias de 21 e 200 dias e vai mantendo sinal de força altista. Acima dos 81,46 pode buscar projeções nos 84,6 ou 89,47. Teria sinal de realização na perda dos 80 mirando os 76,71 ou 74,27. O padrão de volume favorece a alta.</t>
  </si>
  <si>
    <t>iShares MSCI Japan Index</t>
  </si>
  <si>
    <t>BEWJ39</t>
  </si>
  <si>
    <t>BEWJ39 está em tendência de alta pelas médias de 21 e 200 dias, mas começa a dar sinal de possível realização. Abaixo dos 57,3 poderia realizar na direção dos suportes 55,48 ou 53,67. Caso supere os 61,09 retomaria sinal de alta com projeções nos 63,17 ou 66,79.</t>
  </si>
  <si>
    <t>BEWY39 está em tendência de alta pelas médias de 21 e 200 dias e vai mantendo sinal de força altista. Acima dos 136,54 pode buscar projeções nos 145,44 ou 165,23. Teria sinal de realização na perda dos 130 mirando os 113,41 ou 103,51.</t>
  </si>
  <si>
    <t>IVVB11 apesar de estar em tendência de alta no longo prazo pela média de 200 dias, no curto prazo está em realização. Abaixo dos 428,49 pode seguir em baixa no curto prazo mirando suportes em 420 ou 414,37. Teria sinal de retomada altista fechando acima dos 438,19 mirando resistências em 449,43 ou 467,62.</t>
  </si>
  <si>
    <t>iShares Semiconductor ETF</t>
  </si>
  <si>
    <t>BSOX39</t>
  </si>
  <si>
    <t>BSOX39 está em tendência de alta pelas médias de 21 e 200 dias e vai mantendo sinal de força altista. Acima dos 85,7 pode buscar projeções nos 96,68 ou 114,46. Teria sinal de realização na perda dos 77,98 mirando os 67,92 ou 62,42. O padrão de volume favorece a alta.</t>
  </si>
  <si>
    <t>BSLV39 está em tendência de baixa pelas médias de 21 e 200 dias, mas começa a dar sinais de repiques de alta. Acima dos 92,47 teria sinal de repique altista mirando resistências nos 116,79 ou 134,94. Já uma perda dos 87,42 traria de volta o sinal de baixa projetando de 78,34 a 69,26. O IFR sobrevendido alerta para recuperações se superar 92,47</t>
  </si>
  <si>
    <t>SMAL11 está em tendência de baixa pelas médias de 21 e 200 dias, mas começa a dar sinais de repiques de alta. Acima dos 108,72 teria sinal de repique altista mirando resistências nos 113,59 ou 119,67. Já uma perda dos 107 traria de volta o sinal de baixa projetando de 103,74 a 100,69.</t>
  </si>
  <si>
    <t>BOVV11 está em tendência de alta pelas médias de 21 e 200 dias e vai mantendo sinal de força altista. Acima dos 178,7 pode buscar projeções nos 181,88 ou 187,4. Teria sinal de realização na perda dos 176,21 mirando os 172,94 ou 170,17. O padrão de volume favorece a alta.</t>
  </si>
  <si>
    <t>DIVO11 está em tendência de alta pelas médias de 21 e 200 dias e vai mantendo sinal de força altista. Acima dos 125,44 pode buscar projeções nos 128,9 ou 134,5. Teria sinal de realização na perda dos 123,73 mirando os 119,84 ou 118,1.</t>
  </si>
  <si>
    <t>FIND11 apesar de estar em tendência de baixa no longo prazo pela média de 200 dias, no curto prazo está com sinal de recuperação favorecendo repiques de alta. Acima dos 175,94 pode seguir repique altista na direção resistências nos 182,75 ou 193,78. Caso perca os 170,8 teria sinal de baixa projetando de 164,91 a 161,5.</t>
  </si>
  <si>
    <t>It Now Small</t>
  </si>
  <si>
    <t>SMAC11</t>
  </si>
  <si>
    <t>SMAC11 está em tendência de baixa pelas médias de 21 e 200 dias, mas começa a dar sinais de repiques de alta. Acima dos 57 teria sinal de repique altista mirando resistências nos 59,25 ou 62,43. Já uma perda dos 55,58 traria de volta o sinal de baixa projetando de 54,1 a 52,5.</t>
  </si>
  <si>
    <t>SPXR11 apesar de estar em tendência de alta no longo prazo pela média de 200 dias, no curto prazo está em realização. Abaixo dos 70,63 pode seguir em baixa no curto prazo mirando suportes em 69,1 ou 67,84. Teria sinal de retomada altista fechando acima dos 71,7 mirando resistências em 73,16 ou 75,66.</t>
  </si>
  <si>
    <t>SPXI11 apesar de estar em tendência de alta no longo prazo pela média de 200 dias, no curto prazo está em realização. Abaixo dos 52,1 pode seguir em baixa no curto prazo mirando suportes em 51,18 ou 50,5. Teria sinal de retomada altista fechando acima dos 53,36 mirando resistências em 54,7 ou 56,88.</t>
  </si>
  <si>
    <t>TECK11 apesar de estar em tendência de alta no longo prazo pela média de 200 dias, no curto prazo está em realização. Abaixo dos 109,01 pode seguir em baixa no curto prazo mirando suportes em 104,91 ou 100,82. Teria sinal de retomada altista fechando acima dos 113,01 mirando resistências em 122,25 ou 130,43.</t>
  </si>
  <si>
    <t>HIGH11 está em tendência de baixa pelas médias de 21 e 200 dias, mas começa a dar sinais de repiques de alta. Acima dos 81,96 teria sinal de repique altista mirando resistências nos 90,15 ou 97,96. Já uma perda dos 79,99 traria de volta o sinal de baixa projetando de 77,5 a 73,59.</t>
  </si>
  <si>
    <t>QBTC11 está em clara tendência de baixa pelas médias de 21 e 200 dias e segue em movimento de baixa. Abaixo dos 18,37 pode buscar suportes 17,05 ou 15,74. Teria sinal de repique altista fechando acima dos 19,36 mirando resistências em 22,62 ou 25,24. O IFR sobrevendido alerta para recuperações se superar 19,36</t>
  </si>
  <si>
    <t>SPXU11 está em tendência de alta pelas médias de 21 e 200 dias, mas começa a dar sinal de possível realização. Abaixo dos 16,25 poderia realizar na direção dos suportes 15,74 ou 15,38. Caso supere os 16,48 retomaria sinal de alta com projeções nos 16,9 ou 17,61.</t>
  </si>
  <si>
    <t>Trend Acwi</t>
  </si>
  <si>
    <t>ACWI11</t>
  </si>
  <si>
    <t>ACWI11 está em tendência de alta pelas médias de 21 e 200 dias, mas começa a dar sinal de possível realização. Abaixo dos 16,86 poderia realizar na direção dos suportes 16,46 ou 16,2. Caso supere os 17,01 retomaria sinal de alta com projeções nos 17,29 ou 17,8.</t>
  </si>
  <si>
    <t>Trend Dolar</t>
  </si>
  <si>
    <t>DOLX11</t>
  </si>
  <si>
    <t>DOLX11 está em tendência de baixa pela média de 200 dias, a parece ter completado movimento de repique de alta de curto prazo e pode estar retomando o movimento baixista. Abaixo dos 47,08 pode seguir em queda na direção dos suportes 44,26 ou 42,91. Teria sinal de repique altista fechando acima dos 48,6 mirando resistências em 51,28 ou 55,62.</t>
  </si>
  <si>
    <t>BOVX11 está em tendência de alta pelas médias de 21 e 200 dias e vai mantendo sinal de força altista. Acima dos 17,77 pode buscar projeções nos 18,13 ou 18,71. Teria sinal de realização na perda dos 17,54 mirando os 17,19 ou 16,89.</t>
  </si>
  <si>
    <t>NASD11 está em tendência de alta no longo prazo, teve uma correção no curto prazo, mas pode estar retomando sinal de altas. Acima dos 21,62 pode buscar 22,04 ou 23,05. Abaixo dos 21 retomaria sinal de realização mirando suportes em 20,39 ou 19,88.</t>
  </si>
  <si>
    <t>GOLD11 está em tendência de baixa pelas médias de 21 e 200 dias, mas começa a dar sinais de repiques de alta. Acima dos 21,77 teria sinal de repique altista mirando resistências nos 24,15 ou 25,84. Já uma perda dos 21,41 traria de volta o sinal de baixa projetando de 20,56 a 19,71. O IFR sobrevendido alerta para recuperações se superar 21,77</t>
  </si>
  <si>
    <t>Trend Ouro H</t>
  </si>
  <si>
    <t>GOLX11</t>
  </si>
  <si>
    <t>GOLX11 está em tendência de baixa pelas médias de 21 e 200 dias, mas começa a dar sinais de repiques de alta. Acima dos 47,61 teria sinal de repique altista mirando resistências nos 53,76 ou 58,21. Já uma perda dos 46,55 traria de volta o sinal de baixa projetando de 44,32 a 42,09.</t>
  </si>
  <si>
    <t>SLVR11 está em tendência de baixa pelas médias de 21 e 200 dias, mas começa a dar sinais de repiques de alta. Acima dos 37,36 teria sinal de repique altista mirando resistências nos 47,73 ou 55,14. Já uma perda dos 35,73 traria de volta o sinal de baixa projetando de 32,02 a 28,31. O IFR sobrevendido alerta para recuperações se superar 37,36</t>
  </si>
  <si>
    <t>SPXH11 está em clara tendência de baixa pelas médias de 21 e 200 dias e segue em movimento de baixa. Abaixo dos 54,66 pode buscar suportes 53,13 ou 51,61. Teria sinal de repique altista fechando acima dos 55,49 mirando resistências em 59,59 ou 62,63.</t>
  </si>
  <si>
    <t>Trend Us Tec</t>
  </si>
  <si>
    <t>UTEC11</t>
  </si>
  <si>
    <t>UTEC11 apesar de estar em tendência de alta no longo prazo pela média de 200 dias, no curto prazo está em realização. Abaixo dos 27,99 pode seguir em baixa no curto prazo mirando suportes em 27,15 ou 26,16. Teria sinal de retomada altista fechando acima dos 28,87 mirando resistências em 30,35 ou 32,32.</t>
  </si>
  <si>
    <t xml:space="preserve">Gilberto Pereira Coelho Jr. (CNPI-T 5854) </t>
  </si>
  <si>
    <t>Analista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</si>
</sst>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U12" sqref="U12"/>
    </sheetView>
  </sheetViews>
  <sheetFormatPr defaultColWidth="8.85546875" defaultRowHeight="15" customHeight="1" x14ac:dyDescent="0.25"/>
  <cols>
    <col min="2" max="2" width="1.42578125" style="1" customWidth="1"/>
    <col min="3" max="3" width="13.7109375" style="1" customWidth="1"/>
    <col min="4" max="4" width="8.42578125" style="1" bestFit="1" customWidth="1"/>
    <col min="5" max="5" width="6.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5.8554687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128</v>
      </c>
      <c r="X3" s="50">
        <f>X7-X10</f>
        <v>113</v>
      </c>
      <c r="Y3" s="51">
        <f>W3/(X3+W3)</f>
        <v>0.53112033195020747</v>
      </c>
      <c r="Z3" s="35" t="s">
        <v>71</v>
      </c>
    </row>
    <row r="4" spans="2:28" ht="15" customHeight="1" x14ac:dyDescent="0.25">
      <c r="B4" s="3"/>
      <c r="C4" s="26"/>
      <c r="D4" s="27"/>
      <c r="E4" s="27"/>
      <c r="F4" s="27"/>
      <c r="G4" s="27"/>
      <c r="H4" s="27"/>
      <c r="I4" s="27"/>
      <c r="J4" s="27"/>
      <c r="K4" s="27"/>
      <c r="L4" s="27"/>
      <c r="M4" s="27"/>
      <c r="N4" s="27"/>
      <c r="O4" s="28"/>
      <c r="P4" s="53"/>
      <c r="Q4" s="27"/>
      <c r="R4" s="29"/>
      <c r="S4" s="20"/>
      <c r="Y4" s="52">
        <f>U10</f>
        <v>0.5</v>
      </c>
      <c r="Z4" s="35" t="s">
        <v>446</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148</v>
      </c>
      <c r="X7" s="33">
        <f>COUNTIF($Q$17:$Q$352,"Baixa")</f>
        <v>133</v>
      </c>
      <c r="Y7" s="33"/>
      <c r="Z7" s="33">
        <f>W7+X7</f>
        <v>281</v>
      </c>
    </row>
    <row r="8" spans="2:28" ht="15" customHeight="1" x14ac:dyDescent="0.25">
      <c r="B8" s="3"/>
      <c r="C8" s="26"/>
      <c r="D8" s="27"/>
      <c r="E8" s="27"/>
      <c r="F8" s="27"/>
      <c r="G8" s="27"/>
      <c r="H8" s="27"/>
      <c r="I8" s="27"/>
      <c r="J8" s="27"/>
      <c r="K8" s="27"/>
      <c r="L8" s="27"/>
      <c r="M8" s="27"/>
      <c r="N8" s="27"/>
      <c r="O8" s="28"/>
      <c r="P8" s="53"/>
      <c r="Q8" s="27"/>
      <c r="R8" s="29"/>
      <c r="S8" s="20"/>
      <c r="W8" s="34">
        <f>W7/Z7</f>
        <v>0.5266903914590747</v>
      </c>
      <c r="X8" s="34">
        <f>X7/Z7</f>
        <v>0.47330960854092524</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40</v>
      </c>
      <c r="V9" s="49" t="s">
        <v>382</v>
      </c>
      <c r="W9" s="45">
        <f>SUMIF(D17:D352,"=*34*",E17:E352)/U9</f>
        <v>4.6749999999999998</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v>
      </c>
      <c r="V10" s="44" t="s">
        <v>9</v>
      </c>
      <c r="W10" s="47">
        <f>COUNTIFS(D17:D352,"=*34*",Q17:Q352,"Alta")</f>
        <v>20</v>
      </c>
      <c r="X10" s="48">
        <f>U9-W10</f>
        <v>20</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545</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862</v>
      </c>
      <c r="S13" s="20"/>
    </row>
    <row r="14" spans="2:28" ht="15" customHeight="1" x14ac:dyDescent="0.25">
      <c r="B14" s="3"/>
      <c r="C14" s="39"/>
      <c r="D14" s="40"/>
      <c r="E14" s="40"/>
      <c r="F14" s="40"/>
      <c r="G14" s="40"/>
      <c r="H14" s="40"/>
      <c r="I14" s="40"/>
      <c r="J14" s="40"/>
      <c r="K14" s="40"/>
      <c r="L14" s="40"/>
      <c r="M14" s="40"/>
      <c r="N14" s="40"/>
      <c r="O14" s="40"/>
      <c r="P14" s="40"/>
      <c r="Q14" s="41"/>
      <c r="R14" s="42" t="s">
        <v>861</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46199</v>
      </c>
      <c r="S15" s="20"/>
      <c r="V15" s="1" t="s">
        <v>416</v>
      </c>
    </row>
    <row r="16" spans="2:28" ht="25.15" customHeight="1" x14ac:dyDescent="0.25">
      <c r="B16" s="3"/>
      <c r="C16" s="60" t="s">
        <v>0</v>
      </c>
      <c r="D16" s="60"/>
      <c r="E16" s="6" t="s">
        <v>449</v>
      </c>
      <c r="F16" s="60" t="s">
        <v>1</v>
      </c>
      <c r="G16" s="60"/>
      <c r="H16" s="60"/>
      <c r="I16" s="6"/>
      <c r="J16" s="61" t="s">
        <v>4</v>
      </c>
      <c r="K16" s="61"/>
      <c r="L16" s="61"/>
      <c r="M16" s="7"/>
      <c r="N16" s="7" t="s">
        <v>5</v>
      </c>
      <c r="O16" s="6" t="s">
        <v>6</v>
      </c>
      <c r="P16" s="6" t="s">
        <v>448</v>
      </c>
      <c r="Q16" s="5" t="s">
        <v>447</v>
      </c>
      <c r="R16" s="8" t="s">
        <v>8</v>
      </c>
      <c r="S16" s="4"/>
      <c r="V16" s="1" t="s">
        <v>215</v>
      </c>
      <c r="W16" s="1" t="str">
        <f>_xlfn.XLOOKUP(V16,D17:D352,R17:R352)</f>
        <v>MBRF3 apesar de estar em tendência de baixa no longo prazo pela média de 200 dias, no curto prazo está com sinal de recuperação favorecendo repiques de alta. Acima dos 16,99 pode seguir repique altista na direção resistências nos 18,23 ou 20,24. Caso perca os 16,14 teria sinal de baixa projetando de 14,98 a 14,35.</v>
      </c>
    </row>
    <row r="17" spans="2:260" s="12" customFormat="1" ht="65.099999999999994" customHeight="1" x14ac:dyDescent="0.25">
      <c r="B17" s="3"/>
      <c r="C17" s="9" t="s">
        <v>11</v>
      </c>
      <c r="D17" s="16" t="s">
        <v>12</v>
      </c>
      <c r="E17" s="16">
        <v>4</v>
      </c>
      <c r="F17" s="15">
        <v>14.61</v>
      </c>
      <c r="G17" s="15">
        <v>13.32</v>
      </c>
      <c r="H17" s="15">
        <v>12.04</v>
      </c>
      <c r="I17" s="14"/>
      <c r="J17" s="15">
        <v>17.899999999999999</v>
      </c>
      <c r="K17" s="15">
        <v>20.46</v>
      </c>
      <c r="L17" s="15">
        <v>24.61</v>
      </c>
      <c r="M17" s="54"/>
      <c r="N17" s="15">
        <v>49.91846194</v>
      </c>
      <c r="O17" s="15">
        <v>18.868184045000003</v>
      </c>
      <c r="P17" s="15" t="s">
        <v>13</v>
      </c>
      <c r="Q17" s="16" t="s">
        <v>16</v>
      </c>
      <c r="R17" s="37" t="s">
        <v>546</v>
      </c>
      <c r="S17" s="10"/>
      <c r="T17" s="11"/>
      <c r="U17" s="11"/>
      <c r="V17" s="11"/>
      <c r="W17" s="11" t="s">
        <v>359</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24.49</v>
      </c>
      <c r="G18" s="14">
        <v>22.99</v>
      </c>
      <c r="H18" s="14">
        <v>21.49</v>
      </c>
      <c r="I18" s="14"/>
      <c r="J18" s="14">
        <v>28.17</v>
      </c>
      <c r="K18" s="14">
        <v>31.16</v>
      </c>
      <c r="L18" s="14">
        <v>36.01</v>
      </c>
      <c r="M18" s="54"/>
      <c r="N18" s="14">
        <v>65.497004262000004</v>
      </c>
      <c r="O18" s="31">
        <v>21.036788135999998</v>
      </c>
      <c r="P18" s="31" t="s">
        <v>16</v>
      </c>
      <c r="Q18" s="17" t="s">
        <v>16</v>
      </c>
      <c r="R18" s="38" t="s">
        <v>547</v>
      </c>
      <c r="S18" s="10"/>
      <c r="T18" s="11"/>
      <c r="U18" s="11"/>
      <c r="V18" s="11"/>
      <c r="W18" s="36">
        <f>SUM(E17:E352)/X18</f>
        <v>4.6456140350877195</v>
      </c>
      <c r="X18" s="11">
        <f>COUNT(E17:E352)</f>
        <v>285</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366</v>
      </c>
      <c r="D19" s="16" t="s">
        <v>17</v>
      </c>
      <c r="E19" s="16">
        <v>9</v>
      </c>
      <c r="F19" s="15">
        <v>329.92</v>
      </c>
      <c r="G19" s="15">
        <v>256.14999999999998</v>
      </c>
      <c r="H19" s="15">
        <v>182.39</v>
      </c>
      <c r="I19" s="14"/>
      <c r="J19" s="15">
        <v>361.74</v>
      </c>
      <c r="K19" s="15">
        <v>509.26</v>
      </c>
      <c r="L19" s="15">
        <v>747.98</v>
      </c>
      <c r="M19" s="54"/>
      <c r="N19" s="15">
        <v>59.125632822999997</v>
      </c>
      <c r="O19" s="15">
        <v>31.644310970999999</v>
      </c>
      <c r="P19" s="15" t="s">
        <v>16</v>
      </c>
      <c r="Q19" s="16" t="s">
        <v>16</v>
      </c>
      <c r="R19" s="37" t="s">
        <v>548</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450</v>
      </c>
      <c r="D20" s="17" t="s">
        <v>451</v>
      </c>
      <c r="E20" s="17">
        <v>0</v>
      </c>
      <c r="F20" s="14">
        <v>17.559999999999999</v>
      </c>
      <c r="G20" s="14">
        <v>14.15</v>
      </c>
      <c r="H20" s="14">
        <v>10.74</v>
      </c>
      <c r="I20" s="14"/>
      <c r="J20" s="14">
        <v>18.2</v>
      </c>
      <c r="K20" s="14">
        <v>25.01</v>
      </c>
      <c r="L20" s="14">
        <v>36.03</v>
      </c>
      <c r="M20" s="54"/>
      <c r="N20" s="14">
        <v>15.246536907999999</v>
      </c>
      <c r="O20" s="31">
        <v>4.3322682754999997</v>
      </c>
      <c r="P20" s="31" t="s">
        <v>13</v>
      </c>
      <c r="Q20" s="17" t="s">
        <v>13</v>
      </c>
      <c r="R20" s="38" t="s">
        <v>549</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452</v>
      </c>
      <c r="D21" s="16" t="s">
        <v>453</v>
      </c>
      <c r="E21" s="16">
        <v>2</v>
      </c>
      <c r="F21" s="15">
        <v>4.84</v>
      </c>
      <c r="G21" s="15">
        <v>3.93</v>
      </c>
      <c r="H21" s="15">
        <v>3.02</v>
      </c>
      <c r="I21" s="14"/>
      <c r="J21" s="15">
        <v>4.95</v>
      </c>
      <c r="K21" s="15">
        <v>6.76</v>
      </c>
      <c r="L21" s="15">
        <v>9.6999999999999993</v>
      </c>
      <c r="M21" s="54"/>
      <c r="N21" s="15">
        <v>25.182603322999999</v>
      </c>
      <c r="O21" s="15">
        <v>1.8002286364</v>
      </c>
      <c r="P21" s="15" t="s">
        <v>13</v>
      </c>
      <c r="Q21" s="16" t="s">
        <v>13</v>
      </c>
      <c r="R21" s="37" t="s">
        <v>550</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10</v>
      </c>
      <c r="F22" s="14">
        <v>27.14</v>
      </c>
      <c r="G22" s="14">
        <v>24.89</v>
      </c>
      <c r="H22" s="14">
        <v>22.65</v>
      </c>
      <c r="I22" s="14"/>
      <c r="J22" s="14">
        <v>33.15</v>
      </c>
      <c r="K22" s="14">
        <v>37.630000000000003</v>
      </c>
      <c r="L22" s="14">
        <v>44.9</v>
      </c>
      <c r="M22" s="54"/>
      <c r="N22" s="14">
        <v>63.543706956000001</v>
      </c>
      <c r="O22" s="31">
        <v>180.63754727</v>
      </c>
      <c r="P22" s="31" t="s">
        <v>16</v>
      </c>
      <c r="Q22" s="17" t="s">
        <v>16</v>
      </c>
      <c r="R22" s="38" t="s">
        <v>551</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4</v>
      </c>
      <c r="F23" s="15">
        <v>12.3</v>
      </c>
      <c r="G23" s="15">
        <v>10.86</v>
      </c>
      <c r="H23" s="15">
        <v>9.42</v>
      </c>
      <c r="I23" s="14"/>
      <c r="J23" s="15">
        <v>13.39</v>
      </c>
      <c r="K23" s="15">
        <v>16.260000000000002</v>
      </c>
      <c r="L23" s="15">
        <v>20.91</v>
      </c>
      <c r="M23" s="54"/>
      <c r="N23" s="15">
        <v>37.442217532000001</v>
      </c>
      <c r="O23" s="15">
        <v>22.572987409</v>
      </c>
      <c r="P23" s="15" t="s">
        <v>16</v>
      </c>
      <c r="Q23" s="16" t="s">
        <v>13</v>
      </c>
      <c r="R23" s="37" t="s">
        <v>552</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369</v>
      </c>
      <c r="D24" s="17" t="s">
        <v>22</v>
      </c>
      <c r="E24" s="17">
        <v>3</v>
      </c>
      <c r="F24" s="14">
        <v>145.19999999999999</v>
      </c>
      <c r="G24" s="14">
        <v>129.30000000000001</v>
      </c>
      <c r="H24" s="14">
        <v>113.41</v>
      </c>
      <c r="I24" s="14"/>
      <c r="J24" s="14">
        <v>148.36000000000001</v>
      </c>
      <c r="K24" s="14">
        <v>180.14</v>
      </c>
      <c r="L24" s="14">
        <v>231.58</v>
      </c>
      <c r="M24" s="54"/>
      <c r="N24" s="14">
        <v>34.205146954999996</v>
      </c>
      <c r="O24" s="31">
        <v>41.077893539999998</v>
      </c>
      <c r="P24" s="31" t="s">
        <v>16</v>
      </c>
      <c r="Q24" s="17" t="s">
        <v>13</v>
      </c>
      <c r="R24" s="38" t="s">
        <v>553</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6</v>
      </c>
      <c r="F25" s="15">
        <v>32.22</v>
      </c>
      <c r="G25" s="15">
        <v>30.39</v>
      </c>
      <c r="H25" s="15">
        <v>28.56</v>
      </c>
      <c r="I25" s="14"/>
      <c r="J25" s="15">
        <v>36.869999999999997</v>
      </c>
      <c r="K25" s="15">
        <v>40.520000000000003</v>
      </c>
      <c r="L25" s="15">
        <v>46.44</v>
      </c>
      <c r="M25" s="54"/>
      <c r="N25" s="15">
        <v>54.056254731000003</v>
      </c>
      <c r="O25" s="15">
        <v>29.134361181999999</v>
      </c>
      <c r="P25" s="15" t="s">
        <v>13</v>
      </c>
      <c r="Q25" s="16" t="s">
        <v>16</v>
      </c>
      <c r="R25" s="37" t="s">
        <v>554</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0</v>
      </c>
      <c r="F26" s="14">
        <v>58.49</v>
      </c>
      <c r="G26" s="14">
        <v>53.16</v>
      </c>
      <c r="H26" s="14">
        <v>47.84</v>
      </c>
      <c r="I26" s="14"/>
      <c r="J26" s="14">
        <v>60.8</v>
      </c>
      <c r="K26" s="14">
        <v>71.44</v>
      </c>
      <c r="L26" s="14">
        <v>88.67</v>
      </c>
      <c r="M26" s="54"/>
      <c r="N26" s="14">
        <v>33.175196972999998</v>
      </c>
      <c r="O26" s="31">
        <v>50.622623848000003</v>
      </c>
      <c r="P26" s="31" t="s">
        <v>13</v>
      </c>
      <c r="Q26" s="17" t="s">
        <v>13</v>
      </c>
      <c r="R26" s="38" t="s">
        <v>555</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9</v>
      </c>
      <c r="F27" s="15">
        <v>16.23</v>
      </c>
      <c r="G27" s="15">
        <v>15.39</v>
      </c>
      <c r="H27" s="15">
        <v>14.55</v>
      </c>
      <c r="I27" s="14"/>
      <c r="J27" s="15">
        <v>16.989999999999998</v>
      </c>
      <c r="K27" s="15">
        <v>18.66</v>
      </c>
      <c r="L27" s="15">
        <v>21.37</v>
      </c>
      <c r="M27" s="54"/>
      <c r="N27" s="15">
        <v>56.358452872999997</v>
      </c>
      <c r="O27" s="15">
        <v>461.48911035999998</v>
      </c>
      <c r="P27" s="15" t="s">
        <v>16</v>
      </c>
      <c r="Q27" s="16" t="s">
        <v>16</v>
      </c>
      <c r="R27" s="37" t="s">
        <v>556</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0</v>
      </c>
      <c r="F28" s="14">
        <v>4.03</v>
      </c>
      <c r="G28" s="14">
        <v>2.83</v>
      </c>
      <c r="H28" s="14">
        <v>1.64</v>
      </c>
      <c r="I28" s="14"/>
      <c r="J28" s="14">
        <v>4.3099999999999996</v>
      </c>
      <c r="K28" s="14">
        <v>6.69</v>
      </c>
      <c r="L28" s="14">
        <v>10.55</v>
      </c>
      <c r="M28" s="54"/>
      <c r="N28" s="14">
        <v>21.904598539999999</v>
      </c>
      <c r="O28" s="31">
        <v>6.4706374091000001</v>
      </c>
      <c r="P28" s="31" t="s">
        <v>13</v>
      </c>
      <c r="Q28" s="17" t="s">
        <v>13</v>
      </c>
      <c r="R28" s="38" t="s">
        <v>557</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2</v>
      </c>
      <c r="F29" s="15">
        <v>2.64</v>
      </c>
      <c r="G29" s="15">
        <v>1.82</v>
      </c>
      <c r="H29" s="15">
        <v>1.01</v>
      </c>
      <c r="I29" s="14"/>
      <c r="J29" s="15">
        <v>2.79</v>
      </c>
      <c r="K29" s="15">
        <v>4.41</v>
      </c>
      <c r="L29" s="15">
        <v>7.04</v>
      </c>
      <c r="M29" s="54"/>
      <c r="N29" s="15">
        <v>31.306433780999999</v>
      </c>
      <c r="O29" s="15">
        <v>18.077514818000001</v>
      </c>
      <c r="P29" s="15" t="s">
        <v>13</v>
      </c>
      <c r="Q29" s="16" t="s">
        <v>13</v>
      </c>
      <c r="R29" s="37" t="s">
        <v>558</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4</v>
      </c>
      <c r="F30" s="14">
        <v>70.87</v>
      </c>
      <c r="G30" s="14">
        <v>65.03</v>
      </c>
      <c r="H30" s="14">
        <v>59.2</v>
      </c>
      <c r="I30" s="14"/>
      <c r="J30" s="14">
        <v>76.040000000000006</v>
      </c>
      <c r="K30" s="14">
        <v>87.7</v>
      </c>
      <c r="L30" s="14">
        <v>106.57</v>
      </c>
      <c r="M30" s="54"/>
      <c r="N30" s="14">
        <v>29.409571644</v>
      </c>
      <c r="O30" s="31">
        <v>19.641239745</v>
      </c>
      <c r="P30" s="31" t="s">
        <v>16</v>
      </c>
      <c r="Q30" s="17" t="s">
        <v>13</v>
      </c>
      <c r="R30" s="38" t="s">
        <v>559</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454</v>
      </c>
      <c r="D31" s="16" t="s">
        <v>455</v>
      </c>
      <c r="E31" s="16">
        <v>10</v>
      </c>
      <c r="F31" s="15">
        <v>318.42</v>
      </c>
      <c r="G31" s="15">
        <v>262.91000000000003</v>
      </c>
      <c r="H31" s="15">
        <v>207.4</v>
      </c>
      <c r="I31" s="14"/>
      <c r="J31" s="15">
        <v>345</v>
      </c>
      <c r="K31" s="15">
        <v>456.01</v>
      </c>
      <c r="L31" s="15">
        <v>635.66</v>
      </c>
      <c r="M31" s="54"/>
      <c r="N31" s="15">
        <v>71.167578278999997</v>
      </c>
      <c r="O31" s="15">
        <v>2.6078071764000001</v>
      </c>
      <c r="P31" s="15" t="s">
        <v>16</v>
      </c>
      <c r="Q31" s="16" t="s">
        <v>16</v>
      </c>
      <c r="R31" s="37" t="s">
        <v>560</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37</v>
      </c>
      <c r="D32" s="17" t="s">
        <v>38</v>
      </c>
      <c r="E32" s="17">
        <v>3</v>
      </c>
      <c r="F32" s="14">
        <v>2.85</v>
      </c>
      <c r="G32" s="14">
        <v>1.78</v>
      </c>
      <c r="H32" s="14">
        <v>0.71</v>
      </c>
      <c r="I32" s="14"/>
      <c r="J32" s="14">
        <v>2.98</v>
      </c>
      <c r="K32" s="14">
        <v>5.1100000000000003</v>
      </c>
      <c r="L32" s="14">
        <v>8.56</v>
      </c>
      <c r="M32" s="54"/>
      <c r="N32" s="14">
        <v>26.805853848999998</v>
      </c>
      <c r="O32" s="31">
        <v>2.8638266818</v>
      </c>
      <c r="P32" s="31" t="s">
        <v>13</v>
      </c>
      <c r="Q32" s="17" t="s">
        <v>13</v>
      </c>
      <c r="R32" s="38" t="s">
        <v>561</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456</v>
      </c>
      <c r="D33" s="16" t="s">
        <v>457</v>
      </c>
      <c r="E33" s="16">
        <v>9</v>
      </c>
      <c r="F33" s="15">
        <v>168.63</v>
      </c>
      <c r="G33" s="15">
        <v>146.59</v>
      </c>
      <c r="H33" s="15">
        <v>124.56</v>
      </c>
      <c r="I33" s="14"/>
      <c r="J33" s="15">
        <v>190.5</v>
      </c>
      <c r="K33" s="15">
        <v>234.56</v>
      </c>
      <c r="L33" s="15">
        <v>305.86</v>
      </c>
      <c r="M33" s="54"/>
      <c r="N33" s="15">
        <v>54.439303359</v>
      </c>
      <c r="O33" s="15">
        <v>5.2528426105000001</v>
      </c>
      <c r="P33" s="15" t="s">
        <v>16</v>
      </c>
      <c r="Q33" s="16" t="s">
        <v>16</v>
      </c>
      <c r="R33" s="37" t="s">
        <v>562</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39</v>
      </c>
      <c r="D34" s="17" t="s">
        <v>40</v>
      </c>
      <c r="E34" s="17">
        <v>7</v>
      </c>
      <c r="F34" s="14">
        <v>8.27</v>
      </c>
      <c r="G34" s="14">
        <v>7.39</v>
      </c>
      <c r="H34" s="14">
        <v>6.51</v>
      </c>
      <c r="I34" s="14"/>
      <c r="J34" s="14">
        <v>10.199999999999999</v>
      </c>
      <c r="K34" s="14">
        <v>11.95</v>
      </c>
      <c r="L34" s="14">
        <v>14.79</v>
      </c>
      <c r="M34" s="54"/>
      <c r="N34" s="14">
        <v>63.858068359000001</v>
      </c>
      <c r="O34" s="31">
        <v>123.79597890000001</v>
      </c>
      <c r="P34" s="31" t="s">
        <v>13</v>
      </c>
      <c r="Q34" s="17" t="s">
        <v>16</v>
      </c>
      <c r="R34" s="38" t="s">
        <v>563</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41</v>
      </c>
      <c r="D35" s="16" t="s">
        <v>42</v>
      </c>
      <c r="E35" s="16">
        <v>5</v>
      </c>
      <c r="F35" s="15">
        <v>100.11</v>
      </c>
      <c r="G35" s="15">
        <v>72.23</v>
      </c>
      <c r="H35" s="15">
        <v>44.36</v>
      </c>
      <c r="I35" s="14"/>
      <c r="J35" s="15">
        <v>105.75</v>
      </c>
      <c r="K35" s="15">
        <v>161.49</v>
      </c>
      <c r="L35" s="15">
        <v>251.68</v>
      </c>
      <c r="M35" s="54"/>
      <c r="N35" s="15">
        <v>44.691299931000003</v>
      </c>
      <c r="O35" s="15">
        <v>89.826115664</v>
      </c>
      <c r="P35" s="15" t="s">
        <v>16</v>
      </c>
      <c r="Q35" s="16" t="s">
        <v>13</v>
      </c>
      <c r="R35" s="37" t="s">
        <v>564</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43</v>
      </c>
      <c r="D36" s="17" t="s">
        <v>44</v>
      </c>
      <c r="E36" s="17">
        <v>2</v>
      </c>
      <c r="F36" s="14">
        <v>11.21</v>
      </c>
      <c r="G36" s="14">
        <v>10.119999999999999</v>
      </c>
      <c r="H36" s="14">
        <v>9.0399999999999991</v>
      </c>
      <c r="I36" s="14"/>
      <c r="J36" s="14">
        <v>11.45</v>
      </c>
      <c r="K36" s="14">
        <v>13.61</v>
      </c>
      <c r="L36" s="14">
        <v>17.11</v>
      </c>
      <c r="M36" s="54"/>
      <c r="N36" s="14">
        <v>41.038483323999998</v>
      </c>
      <c r="O36" s="31">
        <v>31.254943818000001</v>
      </c>
      <c r="P36" s="31" t="s">
        <v>13</v>
      </c>
      <c r="Q36" s="17" t="s">
        <v>13</v>
      </c>
      <c r="R36" s="38" t="s">
        <v>565</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45</v>
      </c>
      <c r="D37" s="16" t="s">
        <v>46</v>
      </c>
      <c r="E37" s="16">
        <v>9</v>
      </c>
      <c r="F37" s="15">
        <v>54.52</v>
      </c>
      <c r="G37" s="15">
        <v>48.93</v>
      </c>
      <c r="H37" s="15">
        <v>43.34</v>
      </c>
      <c r="I37" s="14"/>
      <c r="J37" s="15">
        <v>67.84</v>
      </c>
      <c r="K37" s="15">
        <v>79.010000000000005</v>
      </c>
      <c r="L37" s="15">
        <v>97.09</v>
      </c>
      <c r="M37" s="54"/>
      <c r="N37" s="15">
        <v>67.325794336000001</v>
      </c>
      <c r="O37" s="15">
        <v>580.43228185999999</v>
      </c>
      <c r="P37" s="15" t="s">
        <v>16</v>
      </c>
      <c r="Q37" s="16" t="s">
        <v>16</v>
      </c>
      <c r="R37" s="37" t="s">
        <v>566</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45</v>
      </c>
      <c r="D38" s="17" t="s">
        <v>47</v>
      </c>
      <c r="E38" s="17">
        <v>7</v>
      </c>
      <c r="F38" s="14">
        <v>52.32</v>
      </c>
      <c r="G38" s="14">
        <v>46.99</v>
      </c>
      <c r="H38" s="14">
        <v>41.66</v>
      </c>
      <c r="I38" s="14"/>
      <c r="J38" s="14">
        <v>65.25</v>
      </c>
      <c r="K38" s="14">
        <v>75.900000000000006</v>
      </c>
      <c r="L38" s="14">
        <v>93.14</v>
      </c>
      <c r="M38" s="54"/>
      <c r="N38" s="14">
        <v>69.035900103000003</v>
      </c>
      <c r="O38" s="31">
        <v>86.213615363999992</v>
      </c>
      <c r="P38" s="31" t="s">
        <v>13</v>
      </c>
      <c r="Q38" s="17" t="s">
        <v>16</v>
      </c>
      <c r="R38" s="38" t="s">
        <v>567</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397</v>
      </c>
      <c r="D39" s="16" t="s">
        <v>398</v>
      </c>
      <c r="E39" s="16">
        <v>5</v>
      </c>
      <c r="F39" s="15">
        <v>23.38</v>
      </c>
      <c r="G39" s="15">
        <v>11.99</v>
      </c>
      <c r="H39" s="15">
        <v>0.61</v>
      </c>
      <c r="I39" s="14"/>
      <c r="J39" s="15">
        <v>53.41</v>
      </c>
      <c r="K39" s="15">
        <v>76.17</v>
      </c>
      <c r="L39" s="15">
        <v>113</v>
      </c>
      <c r="M39" s="54"/>
      <c r="N39" s="15">
        <v>52.176885585999997</v>
      </c>
      <c r="O39" s="15">
        <v>3.9962110908999997</v>
      </c>
      <c r="P39" s="15" t="s">
        <v>13</v>
      </c>
      <c r="Q39" s="16" t="s">
        <v>16</v>
      </c>
      <c r="R39" s="37" t="s">
        <v>568</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48</v>
      </c>
      <c r="D40" s="17" t="s">
        <v>49</v>
      </c>
      <c r="E40" s="17">
        <v>6</v>
      </c>
      <c r="F40" s="14">
        <v>19.329999999999998</v>
      </c>
      <c r="G40" s="14">
        <v>15.38</v>
      </c>
      <c r="H40" s="14">
        <v>11.44</v>
      </c>
      <c r="I40" s="14"/>
      <c r="J40" s="14">
        <v>28.86</v>
      </c>
      <c r="K40" s="14">
        <v>36.74</v>
      </c>
      <c r="L40" s="14">
        <v>49.5</v>
      </c>
      <c r="M40" s="54"/>
      <c r="N40" s="14">
        <v>62.253338352</v>
      </c>
      <c r="O40" s="31">
        <v>58.572506226999998</v>
      </c>
      <c r="P40" s="31" t="s">
        <v>13</v>
      </c>
      <c r="Q40" s="17" t="s">
        <v>16</v>
      </c>
      <c r="R40" s="38" t="s">
        <v>569</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50</v>
      </c>
      <c r="D41" s="16" t="s">
        <v>51</v>
      </c>
      <c r="E41" s="16">
        <v>0</v>
      </c>
      <c r="F41" s="15">
        <v>14.61</v>
      </c>
      <c r="G41" s="15">
        <v>12.74</v>
      </c>
      <c r="H41" s="15">
        <v>10.88</v>
      </c>
      <c r="I41" s="14"/>
      <c r="J41" s="15">
        <v>15.07</v>
      </c>
      <c r="K41" s="15">
        <v>18.79</v>
      </c>
      <c r="L41" s="15">
        <v>24.82</v>
      </c>
      <c r="M41" s="54"/>
      <c r="N41" s="15">
        <v>39.651661836000002</v>
      </c>
      <c r="O41" s="15">
        <v>731.70372544999998</v>
      </c>
      <c r="P41" s="15" t="s">
        <v>13</v>
      </c>
      <c r="Q41" s="16" t="s">
        <v>13</v>
      </c>
      <c r="R41" s="37" t="s">
        <v>570</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52</v>
      </c>
      <c r="D42" s="17" t="s">
        <v>53</v>
      </c>
      <c r="E42" s="17">
        <v>9</v>
      </c>
      <c r="F42" s="14">
        <v>5.19</v>
      </c>
      <c r="G42" s="14">
        <v>4.8099999999999996</v>
      </c>
      <c r="H42" s="14">
        <v>4.4400000000000004</v>
      </c>
      <c r="I42" s="14"/>
      <c r="J42" s="14">
        <v>5.82</v>
      </c>
      <c r="K42" s="14">
        <v>6.56</v>
      </c>
      <c r="L42" s="14">
        <v>7.75</v>
      </c>
      <c r="M42" s="54"/>
      <c r="N42" s="14">
        <v>53.484137404999998</v>
      </c>
      <c r="O42" s="31">
        <v>5.6112286363999999</v>
      </c>
      <c r="P42" s="31" t="s">
        <v>16</v>
      </c>
      <c r="Q42" s="17" t="s">
        <v>16</v>
      </c>
      <c r="R42" s="38" t="s">
        <v>571</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54</v>
      </c>
      <c r="D43" s="16" t="s">
        <v>55</v>
      </c>
      <c r="E43" s="16">
        <v>0</v>
      </c>
      <c r="F43" s="15">
        <v>13.16</v>
      </c>
      <c r="G43" s="15">
        <v>11.47</v>
      </c>
      <c r="H43" s="15">
        <v>9.7799999999999994</v>
      </c>
      <c r="I43" s="14"/>
      <c r="J43" s="15">
        <v>13.51</v>
      </c>
      <c r="K43" s="15">
        <v>16.88</v>
      </c>
      <c r="L43" s="15">
        <v>22.35</v>
      </c>
      <c r="M43" s="54"/>
      <c r="N43" s="15">
        <v>26.163034070999998</v>
      </c>
      <c r="O43" s="15">
        <v>41.596040545000001</v>
      </c>
      <c r="P43" s="15" t="s">
        <v>13</v>
      </c>
      <c r="Q43" s="16" t="s">
        <v>13</v>
      </c>
      <c r="R43" s="37" t="s">
        <v>572</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56</v>
      </c>
      <c r="D44" s="17" t="s">
        <v>57</v>
      </c>
      <c r="E44" s="17">
        <v>9</v>
      </c>
      <c r="F44" s="14">
        <v>38.6</v>
      </c>
      <c r="G44" s="14">
        <v>36.54</v>
      </c>
      <c r="H44" s="14">
        <v>34.49</v>
      </c>
      <c r="I44" s="14"/>
      <c r="J44" s="14">
        <v>40.119999999999997</v>
      </c>
      <c r="K44" s="14">
        <v>44.22</v>
      </c>
      <c r="L44" s="14">
        <v>50.87</v>
      </c>
      <c r="M44" s="54"/>
      <c r="N44" s="14">
        <v>69.598805643999995</v>
      </c>
      <c r="O44" s="31">
        <v>280.89651891</v>
      </c>
      <c r="P44" s="31" t="s">
        <v>16</v>
      </c>
      <c r="Q44" s="17" t="s">
        <v>16</v>
      </c>
      <c r="R44" s="38" t="s">
        <v>573</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58</v>
      </c>
      <c r="D45" s="16" t="s">
        <v>59</v>
      </c>
      <c r="E45" s="16">
        <v>2</v>
      </c>
      <c r="F45" s="15">
        <v>23.01</v>
      </c>
      <c r="G45" s="15">
        <v>20.91</v>
      </c>
      <c r="H45" s="15">
        <v>18.809999999999999</v>
      </c>
      <c r="I45" s="14"/>
      <c r="J45" s="15">
        <v>23.64</v>
      </c>
      <c r="K45" s="15">
        <v>27.83</v>
      </c>
      <c r="L45" s="15">
        <v>34.619999999999997</v>
      </c>
      <c r="M45" s="54"/>
      <c r="N45" s="15">
        <v>39.291024833999998</v>
      </c>
      <c r="O45" s="15">
        <v>10.559822909000001</v>
      </c>
      <c r="P45" s="15" t="s">
        <v>13</v>
      </c>
      <c r="Q45" s="16" t="s">
        <v>13</v>
      </c>
      <c r="R45" s="37" t="s">
        <v>574</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458</v>
      </c>
      <c r="D46" s="17" t="s">
        <v>459</v>
      </c>
      <c r="E46" s="17">
        <v>4</v>
      </c>
      <c r="F46" s="14">
        <v>126.01</v>
      </c>
      <c r="G46" s="14">
        <v>120.37</v>
      </c>
      <c r="H46" s="14">
        <v>114.73</v>
      </c>
      <c r="I46" s="14"/>
      <c r="J46" s="14">
        <v>132.4</v>
      </c>
      <c r="K46" s="14">
        <v>143.66999999999999</v>
      </c>
      <c r="L46" s="14">
        <v>161.91999999999999</v>
      </c>
      <c r="M46" s="54"/>
      <c r="N46" s="14">
        <v>57.752217536000003</v>
      </c>
      <c r="O46" s="31">
        <v>4.9532491146000002</v>
      </c>
      <c r="P46" s="31" t="s">
        <v>13</v>
      </c>
      <c r="Q46" s="17" t="s">
        <v>16</v>
      </c>
      <c r="R46" s="38" t="s">
        <v>575</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60</v>
      </c>
      <c r="D47" s="16" t="s">
        <v>61</v>
      </c>
      <c r="E47" s="16">
        <v>5</v>
      </c>
      <c r="F47" s="15">
        <v>9.8699999999999992</v>
      </c>
      <c r="G47" s="15">
        <v>9.07</v>
      </c>
      <c r="H47" s="15">
        <v>8.2799999999999994</v>
      </c>
      <c r="I47" s="14"/>
      <c r="J47" s="15">
        <v>10.210000000000001</v>
      </c>
      <c r="K47" s="15">
        <v>11.79</v>
      </c>
      <c r="L47" s="15">
        <v>14.35</v>
      </c>
      <c r="M47" s="54"/>
      <c r="N47" s="15">
        <v>52.171048485</v>
      </c>
      <c r="O47" s="15">
        <v>2.5824289090999999</v>
      </c>
      <c r="P47" s="15" t="s">
        <v>16</v>
      </c>
      <c r="Q47" s="16" t="s">
        <v>13</v>
      </c>
      <c r="R47" s="37" t="s">
        <v>576</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62</v>
      </c>
      <c r="D48" s="17" t="s">
        <v>63</v>
      </c>
      <c r="E48" s="17">
        <v>0</v>
      </c>
      <c r="F48" s="14">
        <v>5.91</v>
      </c>
      <c r="G48" s="14">
        <v>5.0199999999999996</v>
      </c>
      <c r="H48" s="14">
        <v>4.13</v>
      </c>
      <c r="I48" s="14"/>
      <c r="J48" s="14">
        <v>6.07</v>
      </c>
      <c r="K48" s="14">
        <v>7.84</v>
      </c>
      <c r="L48" s="14">
        <v>10.71</v>
      </c>
      <c r="M48" s="54"/>
      <c r="N48" s="14">
        <v>40.852264376999997</v>
      </c>
      <c r="O48" s="31">
        <v>5.7737812272999998</v>
      </c>
      <c r="P48" s="31" t="s">
        <v>13</v>
      </c>
      <c r="Q48" s="17" t="s">
        <v>13</v>
      </c>
      <c r="R48" s="38" t="s">
        <v>577</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64</v>
      </c>
      <c r="D49" s="16" t="s">
        <v>65</v>
      </c>
      <c r="E49" s="16">
        <v>0</v>
      </c>
      <c r="F49" s="15">
        <v>14.1</v>
      </c>
      <c r="G49" s="15">
        <v>12.08</v>
      </c>
      <c r="H49" s="15">
        <v>10.06</v>
      </c>
      <c r="I49" s="14"/>
      <c r="J49" s="15">
        <v>14.68</v>
      </c>
      <c r="K49" s="15">
        <v>18.71</v>
      </c>
      <c r="L49" s="15">
        <v>25.25</v>
      </c>
      <c r="M49" s="54"/>
      <c r="N49" s="15">
        <v>26.808790415000001</v>
      </c>
      <c r="O49" s="15">
        <v>4.8500823635999994</v>
      </c>
      <c r="P49" s="15" t="s">
        <v>13</v>
      </c>
      <c r="Q49" s="16" t="s">
        <v>13</v>
      </c>
      <c r="R49" s="37" t="s">
        <v>578</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66</v>
      </c>
      <c r="D50" s="17" t="s">
        <v>67</v>
      </c>
      <c r="E50" s="17">
        <v>3</v>
      </c>
      <c r="F50" s="14">
        <v>15.35</v>
      </c>
      <c r="G50" s="14">
        <v>14.22</v>
      </c>
      <c r="H50" s="14">
        <v>13.1</v>
      </c>
      <c r="I50" s="14"/>
      <c r="J50" s="14">
        <v>18.59</v>
      </c>
      <c r="K50" s="14">
        <v>20.83</v>
      </c>
      <c r="L50" s="14">
        <v>24.45</v>
      </c>
      <c r="M50" s="54"/>
      <c r="N50" s="14">
        <v>48.769031118999997</v>
      </c>
      <c r="O50" s="31">
        <v>122.44508139999999</v>
      </c>
      <c r="P50" s="31" t="s">
        <v>13</v>
      </c>
      <c r="Q50" s="17" t="s">
        <v>16</v>
      </c>
      <c r="R50" s="38" t="s">
        <v>579</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66</v>
      </c>
      <c r="D51" s="16" t="s">
        <v>68</v>
      </c>
      <c r="E51" s="16">
        <v>3</v>
      </c>
      <c r="F51" s="15">
        <v>17.54</v>
      </c>
      <c r="G51" s="15">
        <v>16.18</v>
      </c>
      <c r="H51" s="15">
        <v>14.83</v>
      </c>
      <c r="I51" s="14"/>
      <c r="J51" s="15">
        <v>21.54</v>
      </c>
      <c r="K51" s="15">
        <v>24.24</v>
      </c>
      <c r="L51" s="15">
        <v>28.63</v>
      </c>
      <c r="M51" s="54"/>
      <c r="N51" s="15">
        <v>48.108544514999998</v>
      </c>
      <c r="O51" s="15">
        <v>518.06489105000003</v>
      </c>
      <c r="P51" s="15" t="s">
        <v>13</v>
      </c>
      <c r="Q51" s="16" t="s">
        <v>16</v>
      </c>
      <c r="R51" s="37" t="s">
        <v>580</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69</v>
      </c>
      <c r="D52" s="17" t="s">
        <v>70</v>
      </c>
      <c r="E52" s="17">
        <v>5</v>
      </c>
      <c r="F52" s="14">
        <v>22.1</v>
      </c>
      <c r="G52" s="14">
        <v>20.72</v>
      </c>
      <c r="H52" s="14">
        <v>19.34</v>
      </c>
      <c r="I52" s="14"/>
      <c r="J52" s="14">
        <v>22.55</v>
      </c>
      <c r="K52" s="14">
        <v>25.3</v>
      </c>
      <c r="L52" s="14">
        <v>29.75</v>
      </c>
      <c r="M52" s="54"/>
      <c r="N52" s="14">
        <v>44.017472152000003</v>
      </c>
      <c r="O52" s="31">
        <v>44.978656090999998</v>
      </c>
      <c r="P52" s="31" t="s">
        <v>16</v>
      </c>
      <c r="Q52" s="17" t="s">
        <v>13</v>
      </c>
      <c r="R52" s="38" t="s">
        <v>581</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363</v>
      </c>
      <c r="D53" s="16" t="s">
        <v>364</v>
      </c>
      <c r="E53" s="16">
        <v>9</v>
      </c>
      <c r="F53" s="15">
        <v>13.82</v>
      </c>
      <c r="G53" s="15">
        <v>12.44</v>
      </c>
      <c r="H53" s="15">
        <v>11.06</v>
      </c>
      <c r="I53" s="14"/>
      <c r="J53" s="15">
        <v>16.57</v>
      </c>
      <c r="K53" s="15">
        <v>19.32</v>
      </c>
      <c r="L53" s="15">
        <v>23.77</v>
      </c>
      <c r="M53" s="54"/>
      <c r="N53" s="15">
        <v>68.697765599999997</v>
      </c>
      <c r="O53" s="15">
        <v>80.685123227000005</v>
      </c>
      <c r="P53" s="15" t="s">
        <v>16</v>
      </c>
      <c r="Q53" s="16" t="s">
        <v>16</v>
      </c>
      <c r="R53" s="37" t="s">
        <v>582</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71</v>
      </c>
      <c r="D54" s="17" t="s">
        <v>72</v>
      </c>
      <c r="E54" s="17">
        <v>6</v>
      </c>
      <c r="F54" s="14">
        <v>19.829999999999998</v>
      </c>
      <c r="G54" s="14">
        <v>17.149999999999999</v>
      </c>
      <c r="H54" s="14">
        <v>14.47</v>
      </c>
      <c r="I54" s="14"/>
      <c r="J54" s="14">
        <v>27.54</v>
      </c>
      <c r="K54" s="14">
        <v>32.89</v>
      </c>
      <c r="L54" s="14">
        <v>41.57</v>
      </c>
      <c r="M54" s="54"/>
      <c r="N54" s="14">
        <v>60.195045710000002</v>
      </c>
      <c r="O54" s="31">
        <v>471.12283468000004</v>
      </c>
      <c r="P54" s="31" t="s">
        <v>13</v>
      </c>
      <c r="Q54" s="17" t="s">
        <v>16</v>
      </c>
      <c r="R54" s="38" t="s">
        <v>583</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386</v>
      </c>
      <c r="D55" s="16" t="s">
        <v>387</v>
      </c>
      <c r="E55" s="16">
        <v>2</v>
      </c>
      <c r="F55" s="15">
        <v>17.899999999999999</v>
      </c>
      <c r="G55" s="15">
        <v>16.38</v>
      </c>
      <c r="H55" s="15">
        <v>14.87</v>
      </c>
      <c r="I55" s="14"/>
      <c r="J55" s="15">
        <v>18.010000000000002</v>
      </c>
      <c r="K55" s="15">
        <v>21.03</v>
      </c>
      <c r="L55" s="15">
        <v>25.92</v>
      </c>
      <c r="M55" s="54"/>
      <c r="N55" s="15">
        <v>28.976871498000001</v>
      </c>
      <c r="O55" s="15">
        <v>2.1881227726999999</v>
      </c>
      <c r="P55" s="15" t="s">
        <v>13</v>
      </c>
      <c r="Q55" s="16" t="s">
        <v>13</v>
      </c>
      <c r="R55" s="37" t="s">
        <v>584</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73</v>
      </c>
      <c r="D56" s="17" t="s">
        <v>74</v>
      </c>
      <c r="E56" s="17">
        <v>0</v>
      </c>
      <c r="F56" s="14">
        <v>6.53</v>
      </c>
      <c r="G56" s="14">
        <v>4.28</v>
      </c>
      <c r="H56" s="14">
        <v>2.04</v>
      </c>
      <c r="I56" s="14"/>
      <c r="J56" s="14">
        <v>7.67</v>
      </c>
      <c r="K56" s="14">
        <v>12.15</v>
      </c>
      <c r="L56" s="14">
        <v>19.399999999999999</v>
      </c>
      <c r="M56" s="54"/>
      <c r="N56" s="14">
        <v>20.768399266999999</v>
      </c>
      <c r="O56" s="31">
        <v>72.929875499999994</v>
      </c>
      <c r="P56" s="31" t="s">
        <v>13</v>
      </c>
      <c r="Q56" s="17" t="s">
        <v>13</v>
      </c>
      <c r="R56" s="38" t="s">
        <v>585</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75</v>
      </c>
      <c r="D57" s="16" t="s">
        <v>76</v>
      </c>
      <c r="E57" s="16">
        <v>5</v>
      </c>
      <c r="F57" s="15">
        <v>19.05</v>
      </c>
      <c r="G57" s="15">
        <v>17.23</v>
      </c>
      <c r="H57" s="15">
        <v>15.42</v>
      </c>
      <c r="I57" s="14"/>
      <c r="J57" s="15">
        <v>19.48</v>
      </c>
      <c r="K57" s="15">
        <v>23.1</v>
      </c>
      <c r="L57" s="15">
        <v>28.96</v>
      </c>
      <c r="M57" s="54"/>
      <c r="N57" s="15">
        <v>39.212604970000001</v>
      </c>
      <c r="O57" s="15">
        <v>132.34224541</v>
      </c>
      <c r="P57" s="15" t="s">
        <v>16</v>
      </c>
      <c r="Q57" s="16" t="s">
        <v>13</v>
      </c>
      <c r="R57" s="37" t="s">
        <v>586</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460</v>
      </c>
      <c r="D58" s="17" t="s">
        <v>461</v>
      </c>
      <c r="E58" s="17">
        <v>3</v>
      </c>
      <c r="F58" s="14">
        <v>27.76</v>
      </c>
      <c r="G58" s="14">
        <v>23.44</v>
      </c>
      <c r="H58" s="14">
        <v>19.12</v>
      </c>
      <c r="I58" s="14"/>
      <c r="J58" s="14">
        <v>28.99</v>
      </c>
      <c r="K58" s="14">
        <v>37.619999999999997</v>
      </c>
      <c r="L58" s="14">
        <v>51.58</v>
      </c>
      <c r="M58" s="54"/>
      <c r="N58" s="14">
        <v>42.376921613999997</v>
      </c>
      <c r="O58" s="31">
        <v>8.474475463200001</v>
      </c>
      <c r="P58" s="31" t="s">
        <v>16</v>
      </c>
      <c r="Q58" s="17" t="s">
        <v>13</v>
      </c>
      <c r="R58" s="38" t="s">
        <v>587</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77</v>
      </c>
      <c r="D59" s="16" t="s">
        <v>78</v>
      </c>
      <c r="E59" s="16">
        <v>9</v>
      </c>
      <c r="F59" s="15">
        <v>53.78</v>
      </c>
      <c r="G59" s="15">
        <v>48.59</v>
      </c>
      <c r="H59" s="15">
        <v>43.41</v>
      </c>
      <c r="I59" s="14"/>
      <c r="J59" s="15">
        <v>65.5</v>
      </c>
      <c r="K59" s="15">
        <v>75.86</v>
      </c>
      <c r="L59" s="15">
        <v>92.63</v>
      </c>
      <c r="M59" s="54"/>
      <c r="N59" s="15">
        <v>67.881421940999999</v>
      </c>
      <c r="O59" s="15">
        <v>631.57973358999993</v>
      </c>
      <c r="P59" s="15" t="s">
        <v>16</v>
      </c>
      <c r="Q59" s="16" t="s">
        <v>16</v>
      </c>
      <c r="R59" s="37" t="s">
        <v>588</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79</v>
      </c>
      <c r="D60" s="17" t="s">
        <v>80</v>
      </c>
      <c r="E60" s="17">
        <v>7</v>
      </c>
      <c r="F60" s="14">
        <v>19.3</v>
      </c>
      <c r="G60" s="14">
        <v>18.41</v>
      </c>
      <c r="H60" s="14">
        <v>17.52</v>
      </c>
      <c r="I60" s="14"/>
      <c r="J60" s="14">
        <v>19.760000000000002</v>
      </c>
      <c r="K60" s="14">
        <v>21.53</v>
      </c>
      <c r="L60" s="14">
        <v>24.39</v>
      </c>
      <c r="M60" s="54"/>
      <c r="N60" s="14">
        <v>72.329825356000001</v>
      </c>
      <c r="O60" s="31">
        <v>84.092771999999997</v>
      </c>
      <c r="P60" s="31" t="s">
        <v>16</v>
      </c>
      <c r="Q60" s="17" t="s">
        <v>16</v>
      </c>
      <c r="R60" s="38" t="s">
        <v>589</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81</v>
      </c>
      <c r="D61" s="16" t="s">
        <v>82</v>
      </c>
      <c r="E61" s="16">
        <v>2</v>
      </c>
      <c r="F61" s="15">
        <v>5</v>
      </c>
      <c r="G61" s="15">
        <v>4.22</v>
      </c>
      <c r="H61" s="15">
        <v>3.44</v>
      </c>
      <c r="I61" s="14"/>
      <c r="J61" s="15">
        <v>5.16</v>
      </c>
      <c r="K61" s="15">
        <v>6.71</v>
      </c>
      <c r="L61" s="15">
        <v>9.2200000000000006</v>
      </c>
      <c r="M61" s="54"/>
      <c r="N61" s="15">
        <v>48.772777386000001</v>
      </c>
      <c r="O61" s="15">
        <v>6.5275908182000002</v>
      </c>
      <c r="P61" s="15" t="s">
        <v>13</v>
      </c>
      <c r="Q61" s="16" t="s">
        <v>13</v>
      </c>
      <c r="R61" s="37" t="s">
        <v>590</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83</v>
      </c>
      <c r="D62" s="17" t="s">
        <v>84</v>
      </c>
      <c r="E62" s="17">
        <v>0</v>
      </c>
      <c r="F62" s="14">
        <v>1.1100000000000001</v>
      </c>
      <c r="G62" s="14">
        <v>0.45</v>
      </c>
      <c r="H62" s="14">
        <v>-0.2</v>
      </c>
      <c r="I62" s="14"/>
      <c r="J62" s="14">
        <v>1.1599999999999999</v>
      </c>
      <c r="K62" s="14">
        <v>2.4700000000000002</v>
      </c>
      <c r="L62" s="14">
        <v>4.59</v>
      </c>
      <c r="M62" s="54"/>
      <c r="N62" s="14">
        <v>27.739182699000001</v>
      </c>
      <c r="O62" s="31">
        <v>4.2281274545</v>
      </c>
      <c r="P62" s="31" t="s">
        <v>13</v>
      </c>
      <c r="Q62" s="17" t="s">
        <v>13</v>
      </c>
      <c r="R62" s="38" t="s">
        <v>591</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85</v>
      </c>
      <c r="D63" s="16" t="s">
        <v>86</v>
      </c>
      <c r="E63" s="16">
        <v>8</v>
      </c>
      <c r="F63" s="15">
        <v>10.72</v>
      </c>
      <c r="G63" s="15">
        <v>10.41</v>
      </c>
      <c r="H63" s="15">
        <v>10.1</v>
      </c>
      <c r="I63" s="14"/>
      <c r="J63" s="15">
        <v>10.78</v>
      </c>
      <c r="K63" s="15">
        <v>11.39</v>
      </c>
      <c r="L63" s="15">
        <v>12.38</v>
      </c>
      <c r="M63" s="54"/>
      <c r="N63" s="15">
        <v>61.93053398</v>
      </c>
      <c r="O63" s="15">
        <v>26.573799636</v>
      </c>
      <c r="P63" s="15" t="s">
        <v>16</v>
      </c>
      <c r="Q63" s="16" t="s">
        <v>16</v>
      </c>
      <c r="R63" s="37" t="s">
        <v>592</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87</v>
      </c>
      <c r="D64" s="17" t="s">
        <v>88</v>
      </c>
      <c r="E64" s="17">
        <v>3</v>
      </c>
      <c r="F64" s="14">
        <v>10.42</v>
      </c>
      <c r="G64" s="14">
        <v>9.09</v>
      </c>
      <c r="H64" s="14">
        <v>7.76</v>
      </c>
      <c r="I64" s="14"/>
      <c r="J64" s="14">
        <v>10.87</v>
      </c>
      <c r="K64" s="14">
        <v>13.52</v>
      </c>
      <c r="L64" s="14">
        <v>17.809999999999999</v>
      </c>
      <c r="M64" s="54"/>
      <c r="N64" s="14">
        <v>52.755449808999998</v>
      </c>
      <c r="O64" s="31">
        <v>81.522443863999996</v>
      </c>
      <c r="P64" s="31" t="s">
        <v>13</v>
      </c>
      <c r="Q64" s="17" t="s">
        <v>13</v>
      </c>
      <c r="R64" s="38" t="s">
        <v>593</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89</v>
      </c>
      <c r="D65" s="16" t="s">
        <v>90</v>
      </c>
      <c r="E65" s="16">
        <v>6</v>
      </c>
      <c r="F65" s="15">
        <v>10.77</v>
      </c>
      <c r="G65" s="15">
        <v>9.85</v>
      </c>
      <c r="H65" s="15">
        <v>8.94</v>
      </c>
      <c r="I65" s="14"/>
      <c r="J65" s="15">
        <v>13.33</v>
      </c>
      <c r="K65" s="15">
        <v>15.15</v>
      </c>
      <c r="L65" s="15">
        <v>18.11</v>
      </c>
      <c r="M65" s="54"/>
      <c r="N65" s="15">
        <v>56.673881475000002</v>
      </c>
      <c r="O65" s="15">
        <v>178.82993617999998</v>
      </c>
      <c r="P65" s="15" t="s">
        <v>13</v>
      </c>
      <c r="Q65" s="16" t="s">
        <v>16</v>
      </c>
      <c r="R65" s="37" t="s">
        <v>594</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462</v>
      </c>
      <c r="D66" s="17" t="s">
        <v>463</v>
      </c>
      <c r="E66" s="17">
        <v>7</v>
      </c>
      <c r="F66" s="14">
        <v>69</v>
      </c>
      <c r="G66" s="14">
        <v>65.680000000000007</v>
      </c>
      <c r="H66" s="14">
        <v>62.37</v>
      </c>
      <c r="I66" s="14"/>
      <c r="J66" s="14">
        <v>72.13</v>
      </c>
      <c r="K66" s="14">
        <v>78.75</v>
      </c>
      <c r="L66" s="14">
        <v>89.46</v>
      </c>
      <c r="M66" s="54"/>
      <c r="N66" s="14">
        <v>57.674898333000002</v>
      </c>
      <c r="O66" s="31">
        <v>1.9843075050000001</v>
      </c>
      <c r="P66" s="31" t="s">
        <v>16</v>
      </c>
      <c r="Q66" s="17" t="s">
        <v>16</v>
      </c>
      <c r="R66" s="38" t="s">
        <v>595</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91</v>
      </c>
      <c r="D67" s="16" t="s">
        <v>92</v>
      </c>
      <c r="E67" s="16">
        <v>1</v>
      </c>
      <c r="F67" s="15">
        <v>2.25</v>
      </c>
      <c r="G67" s="15">
        <v>1.79</v>
      </c>
      <c r="H67" s="15">
        <v>1.34</v>
      </c>
      <c r="I67" s="14"/>
      <c r="J67" s="15">
        <v>2.33</v>
      </c>
      <c r="K67" s="15">
        <v>3.23</v>
      </c>
      <c r="L67" s="15">
        <v>4.71</v>
      </c>
      <c r="M67" s="54"/>
      <c r="N67" s="15">
        <v>33.197244570999999</v>
      </c>
      <c r="O67" s="15">
        <v>58.055343954999998</v>
      </c>
      <c r="P67" s="15" t="s">
        <v>13</v>
      </c>
      <c r="Q67" s="16" t="s">
        <v>13</v>
      </c>
      <c r="R67" s="37" t="s">
        <v>596</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514</v>
      </c>
      <c r="D68" s="17" t="s">
        <v>515</v>
      </c>
      <c r="E68" s="17">
        <v>0</v>
      </c>
      <c r="F68" s="14">
        <v>29.35</v>
      </c>
      <c r="G68" s="14">
        <v>24.62</v>
      </c>
      <c r="H68" s="14">
        <v>19.899999999999999</v>
      </c>
      <c r="I68" s="14"/>
      <c r="J68" s="14">
        <v>31.66</v>
      </c>
      <c r="K68" s="14">
        <v>41.1</v>
      </c>
      <c r="L68" s="14">
        <v>56.39</v>
      </c>
      <c r="M68" s="54"/>
      <c r="N68" s="14">
        <v>31.119951681</v>
      </c>
      <c r="O68" s="31">
        <v>2.5328539418</v>
      </c>
      <c r="P68" s="31" t="s">
        <v>13</v>
      </c>
      <c r="Q68" s="17" t="s">
        <v>13</v>
      </c>
      <c r="R68" s="38" t="s">
        <v>597</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391</v>
      </c>
      <c r="D69" s="16" t="s">
        <v>392</v>
      </c>
      <c r="E69" s="16">
        <v>6</v>
      </c>
      <c r="F69" s="15" t="s">
        <v>29</v>
      </c>
      <c r="G69" s="15" t="s">
        <v>29</v>
      </c>
      <c r="H69" s="15" t="s">
        <v>29</v>
      </c>
      <c r="I69" s="14"/>
      <c r="J69" s="15" t="s">
        <v>29</v>
      </c>
      <c r="K69" s="15" t="s">
        <v>29</v>
      </c>
      <c r="L69" s="15" t="s">
        <v>29</v>
      </c>
      <c r="M69" s="54"/>
      <c r="N69" s="15" t="s">
        <v>29</v>
      </c>
      <c r="O69" s="15" t="s">
        <v>29</v>
      </c>
      <c r="P69" s="15" t="s">
        <v>29</v>
      </c>
      <c r="Q69" s="16" t="s">
        <v>29</v>
      </c>
      <c r="R69" s="37" t="s">
        <v>30</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93</v>
      </c>
      <c r="D70" s="17" t="s">
        <v>94</v>
      </c>
      <c r="E70" s="17">
        <v>9</v>
      </c>
      <c r="F70" s="14">
        <v>58.42</v>
      </c>
      <c r="G70" s="14">
        <v>54.77</v>
      </c>
      <c r="H70" s="14">
        <v>51.13</v>
      </c>
      <c r="I70" s="14"/>
      <c r="J70" s="14">
        <v>60.84</v>
      </c>
      <c r="K70" s="14">
        <v>68.12</v>
      </c>
      <c r="L70" s="14">
        <v>79.92</v>
      </c>
      <c r="M70" s="54"/>
      <c r="N70" s="14">
        <v>66.906438046999995</v>
      </c>
      <c r="O70" s="31">
        <v>450.71171332</v>
      </c>
      <c r="P70" s="31" t="s">
        <v>16</v>
      </c>
      <c r="Q70" s="17" t="s">
        <v>16</v>
      </c>
      <c r="R70" s="38" t="s">
        <v>598</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95</v>
      </c>
      <c r="D71" s="16" t="s">
        <v>96</v>
      </c>
      <c r="E71" s="16">
        <v>9</v>
      </c>
      <c r="F71" s="15">
        <v>15.06</v>
      </c>
      <c r="G71" s="15">
        <v>14.1</v>
      </c>
      <c r="H71" s="15">
        <v>13.14</v>
      </c>
      <c r="I71" s="14"/>
      <c r="J71" s="15">
        <v>16.87</v>
      </c>
      <c r="K71" s="15">
        <v>18.78</v>
      </c>
      <c r="L71" s="15">
        <v>21.88</v>
      </c>
      <c r="M71" s="54"/>
      <c r="N71" s="15">
        <v>60.881822475</v>
      </c>
      <c r="O71" s="15">
        <v>329.70202405000003</v>
      </c>
      <c r="P71" s="15" t="s">
        <v>16</v>
      </c>
      <c r="Q71" s="16" t="s">
        <v>16</v>
      </c>
      <c r="R71" s="37" t="s">
        <v>599</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516</v>
      </c>
      <c r="D72" s="17" t="s">
        <v>517</v>
      </c>
      <c r="E72" s="17">
        <v>9</v>
      </c>
      <c r="F72" s="14">
        <v>1142</v>
      </c>
      <c r="G72" s="14">
        <v>977.18</v>
      </c>
      <c r="H72" s="14">
        <v>812.37</v>
      </c>
      <c r="I72" s="14"/>
      <c r="J72" s="14">
        <v>1178.07</v>
      </c>
      <c r="K72" s="14">
        <v>1507.69</v>
      </c>
      <c r="L72" s="14">
        <v>2041.06</v>
      </c>
      <c r="M72" s="54"/>
      <c r="N72" s="14">
        <v>69.505651584999995</v>
      </c>
      <c r="O72" s="31">
        <v>1.0971993517999998</v>
      </c>
      <c r="P72" s="31" t="s">
        <v>16</v>
      </c>
      <c r="Q72" s="17" t="s">
        <v>16</v>
      </c>
      <c r="R72" s="38" t="s">
        <v>600</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97</v>
      </c>
      <c r="D73" s="16" t="s">
        <v>98</v>
      </c>
      <c r="E73" s="16">
        <v>6</v>
      </c>
      <c r="F73" s="15">
        <v>3.7</v>
      </c>
      <c r="G73" s="15">
        <v>2.5499999999999998</v>
      </c>
      <c r="H73" s="15">
        <v>1.41</v>
      </c>
      <c r="I73" s="14"/>
      <c r="J73" s="15">
        <v>6.9</v>
      </c>
      <c r="K73" s="15">
        <v>9.18</v>
      </c>
      <c r="L73" s="15">
        <v>12.88</v>
      </c>
      <c r="M73" s="54"/>
      <c r="N73" s="15">
        <v>54.531128801999998</v>
      </c>
      <c r="O73" s="15">
        <v>171.98025294999999</v>
      </c>
      <c r="P73" s="15" t="s">
        <v>13</v>
      </c>
      <c r="Q73" s="16" t="s">
        <v>16</v>
      </c>
      <c r="R73" s="37" t="s">
        <v>601</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99</v>
      </c>
      <c r="D74" s="17" t="s">
        <v>100</v>
      </c>
      <c r="E74" s="17">
        <v>9</v>
      </c>
      <c r="F74" s="14">
        <v>44.38</v>
      </c>
      <c r="G74" s="14">
        <v>41.03</v>
      </c>
      <c r="H74" s="14">
        <v>37.68</v>
      </c>
      <c r="I74" s="14"/>
      <c r="J74" s="14">
        <v>52.99</v>
      </c>
      <c r="K74" s="14">
        <v>59.68</v>
      </c>
      <c r="L74" s="14">
        <v>70.5</v>
      </c>
      <c r="M74" s="54"/>
      <c r="N74" s="14">
        <v>63.371295554</v>
      </c>
      <c r="O74" s="31">
        <v>80.950189545000001</v>
      </c>
      <c r="P74" s="31" t="s">
        <v>16</v>
      </c>
      <c r="Q74" s="17" t="s">
        <v>16</v>
      </c>
      <c r="R74" s="38" t="s">
        <v>602</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603</v>
      </c>
      <c r="D75" s="16" t="s">
        <v>604</v>
      </c>
      <c r="E75" s="16">
        <v>2</v>
      </c>
      <c r="F75" s="15">
        <v>3.65</v>
      </c>
      <c r="G75" s="15">
        <v>2.6</v>
      </c>
      <c r="H75" s="15">
        <v>1.55</v>
      </c>
      <c r="I75" s="14"/>
      <c r="J75" s="15">
        <v>3.72</v>
      </c>
      <c r="K75" s="15">
        <v>5.81</v>
      </c>
      <c r="L75" s="15">
        <v>9.2100000000000009</v>
      </c>
      <c r="M75" s="54"/>
      <c r="N75" s="15">
        <v>44.609015040999999</v>
      </c>
      <c r="O75" s="15">
        <v>2.2658817273</v>
      </c>
      <c r="P75" s="15" t="s">
        <v>13</v>
      </c>
      <c r="Q75" s="16" t="s">
        <v>13</v>
      </c>
      <c r="R75" s="37" t="s">
        <v>605</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101</v>
      </c>
      <c r="D76" s="17" t="s">
        <v>102</v>
      </c>
      <c r="E76" s="17">
        <v>0</v>
      </c>
      <c r="F76" s="14">
        <v>4.17</v>
      </c>
      <c r="G76" s="14">
        <v>3.76</v>
      </c>
      <c r="H76" s="14">
        <v>3.35</v>
      </c>
      <c r="I76" s="14"/>
      <c r="J76" s="14">
        <v>4.33</v>
      </c>
      <c r="K76" s="14">
        <v>5.14</v>
      </c>
      <c r="L76" s="14">
        <v>6.46</v>
      </c>
      <c r="M76" s="54"/>
      <c r="N76" s="14">
        <v>38.816299291</v>
      </c>
      <c r="O76" s="31">
        <v>42.635428773000001</v>
      </c>
      <c r="P76" s="31" t="s">
        <v>13</v>
      </c>
      <c r="Q76" s="17" t="s">
        <v>13</v>
      </c>
      <c r="R76" s="38" t="s">
        <v>606</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103</v>
      </c>
      <c r="D77" s="16" t="s">
        <v>104</v>
      </c>
      <c r="E77" s="16">
        <v>7</v>
      </c>
      <c r="F77" s="15">
        <v>34.71</v>
      </c>
      <c r="G77" s="15">
        <v>30.82</v>
      </c>
      <c r="H77" s="15">
        <v>26.93</v>
      </c>
      <c r="I77" s="14"/>
      <c r="J77" s="15">
        <v>41.03</v>
      </c>
      <c r="K77" s="15">
        <v>48.8</v>
      </c>
      <c r="L77" s="15">
        <v>61.38</v>
      </c>
      <c r="M77" s="54"/>
      <c r="N77" s="15">
        <v>69.785621191000004</v>
      </c>
      <c r="O77" s="15">
        <v>136.80739527</v>
      </c>
      <c r="P77" s="15" t="s">
        <v>16</v>
      </c>
      <c r="Q77" s="16" t="s">
        <v>16</v>
      </c>
      <c r="R77" s="37" t="s">
        <v>607</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105</v>
      </c>
      <c r="D78" s="17" t="s">
        <v>106</v>
      </c>
      <c r="E78" s="17">
        <v>5</v>
      </c>
      <c r="F78" s="14">
        <v>1.37</v>
      </c>
      <c r="G78" s="14">
        <v>0.94</v>
      </c>
      <c r="H78" s="14">
        <v>0.52</v>
      </c>
      <c r="I78" s="14"/>
      <c r="J78" s="14">
        <v>2.57</v>
      </c>
      <c r="K78" s="14">
        <v>3.41</v>
      </c>
      <c r="L78" s="14">
        <v>4.78</v>
      </c>
      <c r="M78" s="54"/>
      <c r="N78" s="14">
        <v>51.093182673999998</v>
      </c>
      <c r="O78" s="31">
        <v>16.615260318000001</v>
      </c>
      <c r="P78" s="31" t="s">
        <v>13</v>
      </c>
      <c r="Q78" s="17" t="s">
        <v>16</v>
      </c>
      <c r="R78" s="38" t="s">
        <v>608</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107</v>
      </c>
      <c r="D79" s="16" t="s">
        <v>108</v>
      </c>
      <c r="E79" s="16">
        <v>7</v>
      </c>
      <c r="F79" s="15">
        <v>22.38</v>
      </c>
      <c r="G79" s="15">
        <v>18.54</v>
      </c>
      <c r="H79" s="15">
        <v>14.71</v>
      </c>
      <c r="I79" s="14"/>
      <c r="J79" s="15">
        <v>32.17</v>
      </c>
      <c r="K79" s="15">
        <v>39.83</v>
      </c>
      <c r="L79" s="15">
        <v>52.24</v>
      </c>
      <c r="M79" s="54"/>
      <c r="N79" s="15">
        <v>66.052156319000005</v>
      </c>
      <c r="O79" s="15">
        <v>169.51283708999998</v>
      </c>
      <c r="P79" s="15" t="s">
        <v>13</v>
      </c>
      <c r="Q79" s="16" t="s">
        <v>16</v>
      </c>
      <c r="R79" s="37" t="s">
        <v>609</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107</v>
      </c>
      <c r="D80" s="17" t="s">
        <v>109</v>
      </c>
      <c r="E80" s="17">
        <v>4</v>
      </c>
      <c r="F80" s="14">
        <v>20.6</v>
      </c>
      <c r="G80" s="14">
        <v>16.739999999999998</v>
      </c>
      <c r="H80" s="14">
        <v>12.89</v>
      </c>
      <c r="I80" s="14"/>
      <c r="J80" s="14">
        <v>30.6</v>
      </c>
      <c r="K80" s="14">
        <v>38.299999999999997</v>
      </c>
      <c r="L80" s="14">
        <v>50.76</v>
      </c>
      <c r="M80" s="54"/>
      <c r="N80" s="14">
        <v>64.140333390999999</v>
      </c>
      <c r="O80" s="31">
        <v>10.89604609</v>
      </c>
      <c r="P80" s="31" t="s">
        <v>13</v>
      </c>
      <c r="Q80" s="17" t="s">
        <v>16</v>
      </c>
      <c r="R80" s="38" t="s">
        <v>610</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110</v>
      </c>
      <c r="D81" s="16" t="s">
        <v>111</v>
      </c>
      <c r="E81" s="16">
        <v>2</v>
      </c>
      <c r="F81" s="15">
        <v>2.75</v>
      </c>
      <c r="G81" s="15">
        <v>2.12</v>
      </c>
      <c r="H81" s="15">
        <v>1.49</v>
      </c>
      <c r="I81" s="14"/>
      <c r="J81" s="15">
        <v>2.85</v>
      </c>
      <c r="K81" s="15">
        <v>4.0999999999999996</v>
      </c>
      <c r="L81" s="15">
        <v>6.13</v>
      </c>
      <c r="M81" s="54"/>
      <c r="N81" s="15">
        <v>51.762862339000002</v>
      </c>
      <c r="O81" s="15">
        <v>3.1542111818</v>
      </c>
      <c r="P81" s="15" t="s">
        <v>13</v>
      </c>
      <c r="Q81" s="16" t="s">
        <v>13</v>
      </c>
      <c r="R81" s="37" t="s">
        <v>611</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464</v>
      </c>
      <c r="D82" s="17" t="s">
        <v>465</v>
      </c>
      <c r="E82" s="17">
        <v>4</v>
      </c>
      <c r="F82" s="14">
        <v>111.68</v>
      </c>
      <c r="G82" s="14">
        <v>84.31</v>
      </c>
      <c r="H82" s="14">
        <v>56.94</v>
      </c>
      <c r="I82" s="14"/>
      <c r="J82" s="14">
        <v>115.62</v>
      </c>
      <c r="K82" s="14">
        <v>170.35</v>
      </c>
      <c r="L82" s="14">
        <v>258.92</v>
      </c>
      <c r="M82" s="54"/>
      <c r="N82" s="14">
        <v>48.992136819999999</v>
      </c>
      <c r="O82" s="31">
        <v>1.4156739468000001</v>
      </c>
      <c r="P82" s="31" t="s">
        <v>16</v>
      </c>
      <c r="Q82" s="17" t="s">
        <v>13</v>
      </c>
      <c r="R82" s="38" t="s">
        <v>612</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466</v>
      </c>
      <c r="D83" s="16" t="s">
        <v>467</v>
      </c>
      <c r="E83" s="16">
        <v>7</v>
      </c>
      <c r="F83" s="15">
        <v>2034.85</v>
      </c>
      <c r="G83" s="15">
        <v>1482.51</v>
      </c>
      <c r="H83" s="15">
        <v>930.18</v>
      </c>
      <c r="I83" s="14"/>
      <c r="J83" s="15">
        <v>2389.9499999999998</v>
      </c>
      <c r="K83" s="15">
        <v>3494.61</v>
      </c>
      <c r="L83" s="15">
        <v>5282.1</v>
      </c>
      <c r="M83" s="54"/>
      <c r="N83" s="15">
        <v>56.053116134</v>
      </c>
      <c r="O83" s="15">
        <v>7.6756417809000004</v>
      </c>
      <c r="P83" s="15" t="s">
        <v>16</v>
      </c>
      <c r="Q83" s="16" t="s">
        <v>16</v>
      </c>
      <c r="R83" s="37" t="s">
        <v>613</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112</v>
      </c>
      <c r="D84" s="17" t="s">
        <v>113</v>
      </c>
      <c r="E84" s="17">
        <v>4</v>
      </c>
      <c r="F84" s="14">
        <v>17.5</v>
      </c>
      <c r="G84" s="14">
        <v>15.45</v>
      </c>
      <c r="H84" s="14">
        <v>13.41</v>
      </c>
      <c r="I84" s="14"/>
      <c r="J84" s="14">
        <v>17.79</v>
      </c>
      <c r="K84" s="14">
        <v>21.87</v>
      </c>
      <c r="L84" s="14">
        <v>28.47</v>
      </c>
      <c r="M84" s="54"/>
      <c r="N84" s="14">
        <v>46.272268185999998</v>
      </c>
      <c r="O84" s="31">
        <v>7.5611645454999996</v>
      </c>
      <c r="P84" s="31" t="s">
        <v>16</v>
      </c>
      <c r="Q84" s="17" t="s">
        <v>13</v>
      </c>
      <c r="R84" s="38" t="s">
        <v>614</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114</v>
      </c>
      <c r="D85" s="16" t="s">
        <v>115</v>
      </c>
      <c r="E85" s="16">
        <v>7</v>
      </c>
      <c r="F85" s="15">
        <v>4.88</v>
      </c>
      <c r="G85" s="15">
        <v>4.4000000000000004</v>
      </c>
      <c r="H85" s="15">
        <v>3.93</v>
      </c>
      <c r="I85" s="14"/>
      <c r="J85" s="15">
        <v>5.98</v>
      </c>
      <c r="K85" s="15">
        <v>6.92</v>
      </c>
      <c r="L85" s="15">
        <v>8.4499999999999993</v>
      </c>
      <c r="M85" s="54"/>
      <c r="N85" s="15">
        <v>70.127220527000006</v>
      </c>
      <c r="O85" s="15">
        <v>9.5607603636</v>
      </c>
      <c r="P85" s="15" t="s">
        <v>13</v>
      </c>
      <c r="Q85" s="16" t="s">
        <v>16</v>
      </c>
      <c r="R85" s="37" t="s">
        <v>615</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116</v>
      </c>
      <c r="D86" s="17" t="s">
        <v>117</v>
      </c>
      <c r="E86" s="17">
        <v>7</v>
      </c>
      <c r="F86" s="14">
        <v>11.26</v>
      </c>
      <c r="G86" s="14">
        <v>9.3800000000000008</v>
      </c>
      <c r="H86" s="14">
        <v>7.51</v>
      </c>
      <c r="I86" s="14"/>
      <c r="J86" s="14">
        <v>16.47</v>
      </c>
      <c r="K86" s="14">
        <v>20.21</v>
      </c>
      <c r="L86" s="14">
        <v>26.27</v>
      </c>
      <c r="M86" s="54"/>
      <c r="N86" s="14">
        <v>53.669073779000001</v>
      </c>
      <c r="O86" s="31">
        <v>11.121950045</v>
      </c>
      <c r="P86" s="31" t="s">
        <v>13</v>
      </c>
      <c r="Q86" s="17" t="s">
        <v>16</v>
      </c>
      <c r="R86" s="38" t="s">
        <v>616</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118</v>
      </c>
      <c r="D87" s="16" t="s">
        <v>119</v>
      </c>
      <c r="E87" s="16">
        <v>4</v>
      </c>
      <c r="F87" s="15">
        <v>13.7</v>
      </c>
      <c r="G87" s="15">
        <v>12.21</v>
      </c>
      <c r="H87" s="15">
        <v>10.73</v>
      </c>
      <c r="I87" s="14"/>
      <c r="J87" s="15">
        <v>16.940000000000001</v>
      </c>
      <c r="K87" s="15">
        <v>19.899999999999999</v>
      </c>
      <c r="L87" s="15">
        <v>24.69</v>
      </c>
      <c r="M87" s="54"/>
      <c r="N87" s="15">
        <v>62.748471625999997</v>
      </c>
      <c r="O87" s="15">
        <v>95.616306136000006</v>
      </c>
      <c r="P87" s="15" t="s">
        <v>13</v>
      </c>
      <c r="Q87" s="16" t="s">
        <v>16</v>
      </c>
      <c r="R87" s="37" t="s">
        <v>617</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120</v>
      </c>
      <c r="D88" s="17" t="s">
        <v>121</v>
      </c>
      <c r="E88" s="17">
        <v>6</v>
      </c>
      <c r="F88" s="14">
        <v>7.16</v>
      </c>
      <c r="G88" s="14">
        <v>5.94</v>
      </c>
      <c r="H88" s="14">
        <v>4.7300000000000004</v>
      </c>
      <c r="I88" s="14"/>
      <c r="J88" s="14">
        <v>10.57</v>
      </c>
      <c r="K88" s="14">
        <v>12.99</v>
      </c>
      <c r="L88" s="14">
        <v>16.91</v>
      </c>
      <c r="M88" s="54"/>
      <c r="N88" s="14">
        <v>52.829090010000002</v>
      </c>
      <c r="O88" s="31">
        <v>39.786822409000003</v>
      </c>
      <c r="P88" s="31" t="s">
        <v>13</v>
      </c>
      <c r="Q88" s="17" t="s">
        <v>16</v>
      </c>
      <c r="R88" s="38" t="s">
        <v>618</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361</v>
      </c>
      <c r="D89" s="16" t="s">
        <v>362</v>
      </c>
      <c r="E89" s="16">
        <v>9</v>
      </c>
      <c r="F89" s="15">
        <v>193</v>
      </c>
      <c r="G89" s="15">
        <v>173.73</v>
      </c>
      <c r="H89" s="15">
        <v>154.46</v>
      </c>
      <c r="I89" s="14"/>
      <c r="J89" s="15">
        <v>204.19</v>
      </c>
      <c r="K89" s="15">
        <v>242.72</v>
      </c>
      <c r="L89" s="15">
        <v>305.07</v>
      </c>
      <c r="M89" s="54"/>
      <c r="N89" s="15">
        <v>66.561553603999997</v>
      </c>
      <c r="O89" s="15">
        <v>4.5097536195999997</v>
      </c>
      <c r="P89" s="15" t="s">
        <v>16</v>
      </c>
      <c r="Q89" s="16" t="s">
        <v>16</v>
      </c>
      <c r="R89" s="37" t="s">
        <v>619</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122</v>
      </c>
      <c r="D90" s="17" t="s">
        <v>123</v>
      </c>
      <c r="E90" s="17">
        <v>4</v>
      </c>
      <c r="F90" s="14">
        <v>150</v>
      </c>
      <c r="G90" s="14" t="s">
        <v>29</v>
      </c>
      <c r="H90" s="14" t="s">
        <v>29</v>
      </c>
      <c r="I90" s="14"/>
      <c r="J90" s="14" t="s">
        <v>29</v>
      </c>
      <c r="K90" s="14" t="s">
        <v>29</v>
      </c>
      <c r="L90" s="14" t="s">
        <v>29</v>
      </c>
      <c r="M90" s="54"/>
      <c r="N90" s="14">
        <v>94.064508982000007</v>
      </c>
      <c r="O90" s="31">
        <v>1.0764285713999999</v>
      </c>
      <c r="P90" s="31" t="s">
        <v>13</v>
      </c>
      <c r="Q90" s="17" t="s">
        <v>16</v>
      </c>
      <c r="R90" s="38" t="s">
        <v>29</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124</v>
      </c>
      <c r="D91" s="16" t="s">
        <v>125</v>
      </c>
      <c r="E91" s="16">
        <v>7</v>
      </c>
      <c r="F91" s="15">
        <v>80.63</v>
      </c>
      <c r="G91" s="15">
        <v>71.819999999999993</v>
      </c>
      <c r="H91" s="15">
        <v>63.01</v>
      </c>
      <c r="I91" s="14"/>
      <c r="J91" s="15">
        <v>96.34</v>
      </c>
      <c r="K91" s="15">
        <v>113.95</v>
      </c>
      <c r="L91" s="15">
        <v>142.44999999999999</v>
      </c>
      <c r="M91" s="54"/>
      <c r="N91" s="15">
        <v>70.897280081000005</v>
      </c>
      <c r="O91" s="15">
        <v>388.83688517999997</v>
      </c>
      <c r="P91" s="15" t="s">
        <v>13</v>
      </c>
      <c r="Q91" s="16" t="s">
        <v>16</v>
      </c>
      <c r="R91" s="37" t="s">
        <v>620</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126</v>
      </c>
      <c r="D92" s="17" t="s">
        <v>127</v>
      </c>
      <c r="E92" s="17">
        <v>6</v>
      </c>
      <c r="F92" s="14">
        <v>46.72</v>
      </c>
      <c r="G92" s="14">
        <v>42.39</v>
      </c>
      <c r="H92" s="14">
        <v>38.06</v>
      </c>
      <c r="I92" s="14"/>
      <c r="J92" s="14">
        <v>59.25</v>
      </c>
      <c r="K92" s="14">
        <v>67.900000000000006</v>
      </c>
      <c r="L92" s="14">
        <v>81.91</v>
      </c>
      <c r="M92" s="54"/>
      <c r="N92" s="14">
        <v>50.994493575</v>
      </c>
      <c r="O92" s="31">
        <v>100.49098863</v>
      </c>
      <c r="P92" s="31" t="s">
        <v>13</v>
      </c>
      <c r="Q92" s="17" t="s">
        <v>16</v>
      </c>
      <c r="R92" s="38" t="s">
        <v>621</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128</v>
      </c>
      <c r="D93" s="16" t="s">
        <v>129</v>
      </c>
      <c r="E93" s="16">
        <v>10</v>
      </c>
      <c r="F93" s="15">
        <v>25.99</v>
      </c>
      <c r="G93" s="15">
        <v>23.4</v>
      </c>
      <c r="H93" s="15">
        <v>20.82</v>
      </c>
      <c r="I93" s="14"/>
      <c r="J93" s="15">
        <v>28.12</v>
      </c>
      <c r="K93" s="15">
        <v>33.28</v>
      </c>
      <c r="L93" s="15">
        <v>41.64</v>
      </c>
      <c r="M93" s="54"/>
      <c r="N93" s="15">
        <v>67.175207456999999</v>
      </c>
      <c r="O93" s="15">
        <v>200.78681309000001</v>
      </c>
      <c r="P93" s="15" t="s">
        <v>16</v>
      </c>
      <c r="Q93" s="16" t="s">
        <v>16</v>
      </c>
      <c r="R93" s="37" t="s">
        <v>622</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130</v>
      </c>
      <c r="D94" s="17" t="s">
        <v>131</v>
      </c>
      <c r="E94" s="17">
        <v>5</v>
      </c>
      <c r="F94" s="14">
        <v>33.69</v>
      </c>
      <c r="G94" s="14">
        <v>31.14</v>
      </c>
      <c r="H94" s="14">
        <v>28.6</v>
      </c>
      <c r="I94" s="14"/>
      <c r="J94" s="14">
        <v>34.32</v>
      </c>
      <c r="K94" s="14">
        <v>39.4</v>
      </c>
      <c r="L94" s="14">
        <v>47.62</v>
      </c>
      <c r="M94" s="54"/>
      <c r="N94" s="14">
        <v>47.471085742</v>
      </c>
      <c r="O94" s="31">
        <v>85.325869772999994</v>
      </c>
      <c r="P94" s="31" t="s">
        <v>16</v>
      </c>
      <c r="Q94" s="17" t="s">
        <v>13</v>
      </c>
      <c r="R94" s="38" t="s">
        <v>623</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132</v>
      </c>
      <c r="D95" s="16" t="s">
        <v>133</v>
      </c>
      <c r="E95" s="16">
        <v>8</v>
      </c>
      <c r="F95" s="15">
        <v>38.25</v>
      </c>
      <c r="G95" s="15">
        <v>35.18</v>
      </c>
      <c r="H95" s="15">
        <v>32.11</v>
      </c>
      <c r="I95" s="14"/>
      <c r="J95" s="15">
        <v>46.32</v>
      </c>
      <c r="K95" s="15">
        <v>52.45</v>
      </c>
      <c r="L95" s="15">
        <v>62.38</v>
      </c>
      <c r="M95" s="54"/>
      <c r="N95" s="15">
        <v>59.956593910000002</v>
      </c>
      <c r="O95" s="15">
        <v>381.50450536</v>
      </c>
      <c r="P95" s="15" t="s">
        <v>16</v>
      </c>
      <c r="Q95" s="16" t="s">
        <v>16</v>
      </c>
      <c r="R95" s="37" t="s">
        <v>624</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367</v>
      </c>
      <c r="D96" s="17" t="s">
        <v>368</v>
      </c>
      <c r="E96" s="17">
        <v>5</v>
      </c>
      <c r="F96" s="14">
        <v>23.42</v>
      </c>
      <c r="G96" s="14">
        <v>20.78</v>
      </c>
      <c r="H96" s="14">
        <v>18.14</v>
      </c>
      <c r="I96" s="14"/>
      <c r="J96" s="14">
        <v>24.09</v>
      </c>
      <c r="K96" s="14">
        <v>29.36</v>
      </c>
      <c r="L96" s="14">
        <v>37.89</v>
      </c>
      <c r="M96" s="54"/>
      <c r="N96" s="14">
        <v>37.995684371999999</v>
      </c>
      <c r="O96" s="31">
        <v>2.5101845908999998</v>
      </c>
      <c r="P96" s="31" t="s">
        <v>16</v>
      </c>
      <c r="Q96" s="17" t="s">
        <v>13</v>
      </c>
      <c r="R96" s="38" t="s">
        <v>625</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134</v>
      </c>
      <c r="D97" s="16" t="s">
        <v>135</v>
      </c>
      <c r="E97" s="16">
        <v>6</v>
      </c>
      <c r="F97" s="15">
        <v>5.56</v>
      </c>
      <c r="G97" s="15">
        <v>4.5599999999999996</v>
      </c>
      <c r="H97" s="15">
        <v>3.57</v>
      </c>
      <c r="I97" s="14"/>
      <c r="J97" s="15">
        <v>8.32</v>
      </c>
      <c r="K97" s="15">
        <v>10.3</v>
      </c>
      <c r="L97" s="15">
        <v>13.5</v>
      </c>
      <c r="M97" s="54"/>
      <c r="N97" s="15">
        <v>51.717254681</v>
      </c>
      <c r="O97" s="15">
        <v>7.2162714545000002</v>
      </c>
      <c r="P97" s="15" t="s">
        <v>13</v>
      </c>
      <c r="Q97" s="16" t="s">
        <v>16</v>
      </c>
      <c r="R97" s="37" t="s">
        <v>626</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136</v>
      </c>
      <c r="D98" s="17" t="s">
        <v>137</v>
      </c>
      <c r="E98" s="17">
        <v>4</v>
      </c>
      <c r="F98" s="14">
        <v>13.1</v>
      </c>
      <c r="G98" s="14">
        <v>11.79</v>
      </c>
      <c r="H98" s="14">
        <v>10.48</v>
      </c>
      <c r="I98" s="14"/>
      <c r="J98" s="14">
        <v>16.39</v>
      </c>
      <c r="K98" s="14">
        <v>19</v>
      </c>
      <c r="L98" s="14">
        <v>23.23</v>
      </c>
      <c r="M98" s="54"/>
      <c r="N98" s="14">
        <v>57.165018990999997</v>
      </c>
      <c r="O98" s="31">
        <v>27.164888545</v>
      </c>
      <c r="P98" s="31" t="s">
        <v>13</v>
      </c>
      <c r="Q98" s="17" t="s">
        <v>16</v>
      </c>
      <c r="R98" s="38" t="s">
        <v>627</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138</v>
      </c>
      <c r="D99" s="16" t="s">
        <v>139</v>
      </c>
      <c r="E99" s="16">
        <v>2</v>
      </c>
      <c r="F99" s="15">
        <v>6.02</v>
      </c>
      <c r="G99" s="15">
        <v>5.17</v>
      </c>
      <c r="H99" s="15">
        <v>4.33</v>
      </c>
      <c r="I99" s="14"/>
      <c r="J99" s="15">
        <v>6.12</v>
      </c>
      <c r="K99" s="15">
        <v>7.8</v>
      </c>
      <c r="L99" s="15">
        <v>10.52</v>
      </c>
      <c r="M99" s="54"/>
      <c r="N99" s="15">
        <v>39.590879137000002</v>
      </c>
      <c r="O99" s="15">
        <v>4.7402199545000006</v>
      </c>
      <c r="P99" s="15" t="s">
        <v>13</v>
      </c>
      <c r="Q99" s="16" t="s">
        <v>13</v>
      </c>
      <c r="R99" s="37" t="s">
        <v>628</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140</v>
      </c>
      <c r="D100" s="17" t="s">
        <v>141</v>
      </c>
      <c r="E100" s="17">
        <v>7</v>
      </c>
      <c r="F100" s="14">
        <v>15.2</v>
      </c>
      <c r="G100" s="14">
        <v>14.02</v>
      </c>
      <c r="H100" s="14">
        <v>12.85</v>
      </c>
      <c r="I100" s="14"/>
      <c r="J100" s="14">
        <v>18.100000000000001</v>
      </c>
      <c r="K100" s="14">
        <v>20.440000000000001</v>
      </c>
      <c r="L100" s="14">
        <v>24.23</v>
      </c>
      <c r="M100" s="54"/>
      <c r="N100" s="14">
        <v>61.167790953000001</v>
      </c>
      <c r="O100" s="31">
        <v>35.333324044999998</v>
      </c>
      <c r="P100" s="31" t="s">
        <v>13</v>
      </c>
      <c r="Q100" s="17" t="s">
        <v>16</v>
      </c>
      <c r="R100" s="38" t="s">
        <v>629</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142</v>
      </c>
      <c r="D101" s="16" t="s">
        <v>143</v>
      </c>
      <c r="E101" s="16">
        <v>3</v>
      </c>
      <c r="F101" s="15">
        <v>20.39</v>
      </c>
      <c r="G101" s="15">
        <v>18.850000000000001</v>
      </c>
      <c r="H101" s="15">
        <v>17.32</v>
      </c>
      <c r="I101" s="14"/>
      <c r="J101" s="15">
        <v>21.4</v>
      </c>
      <c r="K101" s="15">
        <v>24.46</v>
      </c>
      <c r="L101" s="15">
        <v>29.42</v>
      </c>
      <c r="M101" s="54"/>
      <c r="N101" s="15">
        <v>43.760723523999999</v>
      </c>
      <c r="O101" s="15">
        <v>4.1235556817999992</v>
      </c>
      <c r="P101" s="15" t="s">
        <v>13</v>
      </c>
      <c r="Q101" s="16" t="s">
        <v>13</v>
      </c>
      <c r="R101" s="37" t="s">
        <v>630</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468</v>
      </c>
      <c r="D102" s="17" t="s">
        <v>469</v>
      </c>
      <c r="E102" s="17">
        <v>5</v>
      </c>
      <c r="F102" s="14">
        <v>107.2</v>
      </c>
      <c r="G102" s="14">
        <v>97.2</v>
      </c>
      <c r="H102" s="14">
        <v>87.2</v>
      </c>
      <c r="I102" s="14"/>
      <c r="J102" s="14">
        <v>109.98</v>
      </c>
      <c r="K102" s="14">
        <v>129.97</v>
      </c>
      <c r="L102" s="14">
        <v>162.32</v>
      </c>
      <c r="M102" s="54"/>
      <c r="N102" s="14">
        <v>39.498201152</v>
      </c>
      <c r="O102" s="31">
        <v>1.8857172495000001</v>
      </c>
      <c r="P102" s="31" t="s">
        <v>16</v>
      </c>
      <c r="Q102" s="17" t="s">
        <v>13</v>
      </c>
      <c r="R102" s="38" t="s">
        <v>631</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632</v>
      </c>
      <c r="D103" s="16" t="s">
        <v>633</v>
      </c>
      <c r="E103" s="16">
        <v>4</v>
      </c>
      <c r="F103" s="15">
        <v>1.21</v>
      </c>
      <c r="G103" s="15">
        <v>0.61</v>
      </c>
      <c r="H103" s="15">
        <v>0.02</v>
      </c>
      <c r="I103" s="14"/>
      <c r="J103" s="15">
        <v>2.87</v>
      </c>
      <c r="K103" s="15">
        <v>4.05</v>
      </c>
      <c r="L103" s="15">
        <v>5.96</v>
      </c>
      <c r="M103" s="54"/>
      <c r="N103" s="15">
        <v>52.787952291000003</v>
      </c>
      <c r="O103" s="15">
        <v>1.7059530000000001</v>
      </c>
      <c r="P103" s="15" t="s">
        <v>13</v>
      </c>
      <c r="Q103" s="16" t="s">
        <v>16</v>
      </c>
      <c r="R103" s="37" t="s">
        <v>634</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144</v>
      </c>
      <c r="D104" s="17" t="s">
        <v>145</v>
      </c>
      <c r="E104" s="17">
        <v>5</v>
      </c>
      <c r="F104" s="14">
        <v>21.43</v>
      </c>
      <c r="G104" s="14">
        <v>18.96</v>
      </c>
      <c r="H104" s="14">
        <v>16.489999999999998</v>
      </c>
      <c r="I104" s="14"/>
      <c r="J104" s="14">
        <v>21.88</v>
      </c>
      <c r="K104" s="14">
        <v>26.81</v>
      </c>
      <c r="L104" s="14">
        <v>34.799999999999997</v>
      </c>
      <c r="M104" s="54"/>
      <c r="N104" s="14">
        <v>29.159817935</v>
      </c>
      <c r="O104" s="31">
        <v>274.07441081999997</v>
      </c>
      <c r="P104" s="31" t="s">
        <v>16</v>
      </c>
      <c r="Q104" s="17" t="s">
        <v>13</v>
      </c>
      <c r="R104" s="38" t="s">
        <v>635</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146</v>
      </c>
      <c r="D105" s="16" t="s">
        <v>147</v>
      </c>
      <c r="E105" s="16">
        <v>5</v>
      </c>
      <c r="F105" s="15">
        <v>9.5</v>
      </c>
      <c r="G105" s="15">
        <v>8.49</v>
      </c>
      <c r="H105" s="15">
        <v>7.49</v>
      </c>
      <c r="I105" s="14"/>
      <c r="J105" s="15">
        <v>9.67</v>
      </c>
      <c r="K105" s="15">
        <v>11.67</v>
      </c>
      <c r="L105" s="15">
        <v>14.91</v>
      </c>
      <c r="M105" s="54"/>
      <c r="N105" s="15">
        <v>34.428880548000002</v>
      </c>
      <c r="O105" s="15">
        <v>103.79858059</v>
      </c>
      <c r="P105" s="15" t="s">
        <v>16</v>
      </c>
      <c r="Q105" s="16" t="s">
        <v>13</v>
      </c>
      <c r="R105" s="37" t="s">
        <v>636</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148</v>
      </c>
      <c r="D106" s="17" t="s">
        <v>149</v>
      </c>
      <c r="E106" s="17">
        <v>2</v>
      </c>
      <c r="F106" s="14">
        <v>11.71</v>
      </c>
      <c r="G106" s="14">
        <v>9.07</v>
      </c>
      <c r="H106" s="14">
        <v>6.43</v>
      </c>
      <c r="I106" s="14"/>
      <c r="J106" s="14">
        <v>12.03</v>
      </c>
      <c r="K106" s="14">
        <v>17.3</v>
      </c>
      <c r="L106" s="14">
        <v>25.83</v>
      </c>
      <c r="M106" s="54"/>
      <c r="N106" s="14">
        <v>47.787362592999997</v>
      </c>
      <c r="O106" s="31">
        <v>42.401915273</v>
      </c>
      <c r="P106" s="31" t="s">
        <v>13</v>
      </c>
      <c r="Q106" s="17" t="s">
        <v>13</v>
      </c>
      <c r="R106" s="38" t="s">
        <v>637</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150</v>
      </c>
      <c r="D107" s="16" t="s">
        <v>151</v>
      </c>
      <c r="E107" s="16">
        <v>0</v>
      </c>
      <c r="F107" s="15">
        <v>3.81</v>
      </c>
      <c r="G107" s="15">
        <v>3.43</v>
      </c>
      <c r="H107" s="15">
        <v>3.06</v>
      </c>
      <c r="I107" s="14"/>
      <c r="J107" s="15">
        <v>3.93</v>
      </c>
      <c r="K107" s="15">
        <v>4.67</v>
      </c>
      <c r="L107" s="15">
        <v>5.87</v>
      </c>
      <c r="M107" s="54"/>
      <c r="N107" s="15">
        <v>40.128209605999999</v>
      </c>
      <c r="O107" s="15">
        <v>10.960915818</v>
      </c>
      <c r="P107" s="15" t="s">
        <v>13</v>
      </c>
      <c r="Q107" s="16" t="s">
        <v>13</v>
      </c>
      <c r="R107" s="37" t="s">
        <v>638</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152</v>
      </c>
      <c r="D108" s="17" t="s">
        <v>153</v>
      </c>
      <c r="E108" s="17">
        <v>3</v>
      </c>
      <c r="F108" s="14">
        <v>3.8</v>
      </c>
      <c r="G108" s="14">
        <v>3.09</v>
      </c>
      <c r="H108" s="14">
        <v>2.39</v>
      </c>
      <c r="I108" s="14"/>
      <c r="J108" s="14">
        <v>3.91</v>
      </c>
      <c r="K108" s="14">
        <v>5.31</v>
      </c>
      <c r="L108" s="14">
        <v>7.58</v>
      </c>
      <c r="M108" s="54"/>
      <c r="N108" s="14">
        <v>38.094542265000001</v>
      </c>
      <c r="O108" s="31">
        <v>20.536784454999999</v>
      </c>
      <c r="P108" s="31" t="s">
        <v>13</v>
      </c>
      <c r="Q108" s="17" t="s">
        <v>13</v>
      </c>
      <c r="R108" s="38" t="s">
        <v>639</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154</v>
      </c>
      <c r="D109" s="16" t="s">
        <v>155</v>
      </c>
      <c r="E109" s="16">
        <v>7</v>
      </c>
      <c r="F109" s="15">
        <v>10.58</v>
      </c>
      <c r="G109" s="15">
        <v>9.48</v>
      </c>
      <c r="H109" s="15">
        <v>8.3800000000000008</v>
      </c>
      <c r="I109" s="14"/>
      <c r="J109" s="15">
        <v>13.19</v>
      </c>
      <c r="K109" s="15">
        <v>15.38</v>
      </c>
      <c r="L109" s="15">
        <v>18.93</v>
      </c>
      <c r="M109" s="54"/>
      <c r="N109" s="15">
        <v>55.461510293000003</v>
      </c>
      <c r="O109" s="15">
        <v>26.362054455000003</v>
      </c>
      <c r="P109" s="15" t="s">
        <v>13</v>
      </c>
      <c r="Q109" s="16" t="s">
        <v>16</v>
      </c>
      <c r="R109" s="37" t="s">
        <v>640</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370</v>
      </c>
      <c r="D110" s="17" t="s">
        <v>371</v>
      </c>
      <c r="E110" s="17">
        <v>0</v>
      </c>
      <c r="F110" s="14" t="s">
        <v>29</v>
      </c>
      <c r="G110" s="14" t="s">
        <v>29</v>
      </c>
      <c r="H110" s="14" t="s">
        <v>29</v>
      </c>
      <c r="I110" s="14"/>
      <c r="J110" s="14" t="s">
        <v>29</v>
      </c>
      <c r="K110" s="14" t="s">
        <v>29</v>
      </c>
      <c r="L110" s="14" t="s">
        <v>29</v>
      </c>
      <c r="M110" s="54"/>
      <c r="N110" s="14" t="s">
        <v>29</v>
      </c>
      <c r="O110" s="31" t="s">
        <v>29</v>
      </c>
      <c r="P110" s="31" t="s">
        <v>29</v>
      </c>
      <c r="Q110" s="17" t="s">
        <v>29</v>
      </c>
      <c r="R110" s="38" t="s">
        <v>30</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518</v>
      </c>
      <c r="D111" s="16" t="s">
        <v>519</v>
      </c>
      <c r="E111" s="16">
        <v>0</v>
      </c>
      <c r="F111" s="15">
        <v>2.16</v>
      </c>
      <c r="G111" s="15">
        <v>1.74</v>
      </c>
      <c r="H111" s="15">
        <v>1.33</v>
      </c>
      <c r="I111" s="14"/>
      <c r="J111" s="15">
        <v>2.2599999999999998</v>
      </c>
      <c r="K111" s="15">
        <v>3.08</v>
      </c>
      <c r="L111" s="15">
        <v>4.4000000000000004</v>
      </c>
      <c r="M111" s="54"/>
      <c r="N111" s="15">
        <v>38.981360541999997</v>
      </c>
      <c r="O111" s="15">
        <v>1.9333460909</v>
      </c>
      <c r="P111" s="15" t="s">
        <v>13</v>
      </c>
      <c r="Q111" s="16" t="s">
        <v>13</v>
      </c>
      <c r="R111" s="37" t="s">
        <v>520</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156</v>
      </c>
      <c r="D112" s="17" t="s">
        <v>157</v>
      </c>
      <c r="E112" s="17">
        <v>6</v>
      </c>
      <c r="F112" s="14">
        <v>3.61</v>
      </c>
      <c r="G112" s="14">
        <v>3.15</v>
      </c>
      <c r="H112" s="14">
        <v>2.69</v>
      </c>
      <c r="I112" s="14"/>
      <c r="J112" s="14">
        <v>4.3899999999999997</v>
      </c>
      <c r="K112" s="14">
        <v>5.3</v>
      </c>
      <c r="L112" s="14">
        <v>6.78</v>
      </c>
      <c r="M112" s="54"/>
      <c r="N112" s="14">
        <v>68.266491450999993</v>
      </c>
      <c r="O112" s="31">
        <v>9.7106075000000001</v>
      </c>
      <c r="P112" s="31" t="s">
        <v>13</v>
      </c>
      <c r="Q112" s="17" t="s">
        <v>16</v>
      </c>
      <c r="R112" s="38" t="s">
        <v>641</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158</v>
      </c>
      <c r="D113" s="16" t="s">
        <v>159</v>
      </c>
      <c r="E113" s="16">
        <v>6</v>
      </c>
      <c r="F113" s="15">
        <v>21.06</v>
      </c>
      <c r="G113" s="15">
        <v>19.670000000000002</v>
      </c>
      <c r="H113" s="15">
        <v>18.29</v>
      </c>
      <c r="I113" s="14"/>
      <c r="J113" s="15">
        <v>24.35</v>
      </c>
      <c r="K113" s="15">
        <v>27.11</v>
      </c>
      <c r="L113" s="15">
        <v>31.58</v>
      </c>
      <c r="M113" s="54"/>
      <c r="N113" s="15">
        <v>52.713981998000001</v>
      </c>
      <c r="O113" s="15">
        <v>57.158481408999997</v>
      </c>
      <c r="P113" s="15" t="s">
        <v>13</v>
      </c>
      <c r="Q113" s="16" t="s">
        <v>16</v>
      </c>
      <c r="R113" s="37" t="s">
        <v>642</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160</v>
      </c>
      <c r="D114" s="17" t="s">
        <v>161</v>
      </c>
      <c r="E114" s="17">
        <v>5</v>
      </c>
      <c r="F114" s="14">
        <v>24.65</v>
      </c>
      <c r="G114" s="14">
        <v>22.39</v>
      </c>
      <c r="H114" s="14">
        <v>20.13</v>
      </c>
      <c r="I114" s="14"/>
      <c r="J114" s="14">
        <v>30.62</v>
      </c>
      <c r="K114" s="14">
        <v>35.130000000000003</v>
      </c>
      <c r="L114" s="14">
        <v>42.43</v>
      </c>
      <c r="M114" s="54"/>
      <c r="N114" s="14">
        <v>58.701629449000002</v>
      </c>
      <c r="O114" s="31">
        <v>60.926008226999997</v>
      </c>
      <c r="P114" s="31" t="s">
        <v>13</v>
      </c>
      <c r="Q114" s="17" t="s">
        <v>16</v>
      </c>
      <c r="R114" s="38" t="s">
        <v>643</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162</v>
      </c>
      <c r="D115" s="16" t="s">
        <v>163</v>
      </c>
      <c r="E115" s="16">
        <v>8</v>
      </c>
      <c r="F115" s="15">
        <v>109</v>
      </c>
      <c r="G115" s="15">
        <v>82.42</v>
      </c>
      <c r="H115" s="15">
        <v>55.84</v>
      </c>
      <c r="I115" s="14"/>
      <c r="J115" s="15">
        <v>121.67</v>
      </c>
      <c r="K115" s="15">
        <v>174.82</v>
      </c>
      <c r="L115" s="15">
        <v>260.83</v>
      </c>
      <c r="M115" s="54"/>
      <c r="N115" s="15">
        <v>62.451005828</v>
      </c>
      <c r="O115" s="15">
        <v>32.826145287999999</v>
      </c>
      <c r="P115" s="15" t="s">
        <v>16</v>
      </c>
      <c r="Q115" s="16" t="s">
        <v>16</v>
      </c>
      <c r="R115" s="37" t="s">
        <v>644</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164</v>
      </c>
      <c r="D116" s="17" t="s">
        <v>165</v>
      </c>
      <c r="E116" s="17">
        <v>7</v>
      </c>
      <c r="F116" s="14">
        <v>13.46</v>
      </c>
      <c r="G116" s="14">
        <v>12.34</v>
      </c>
      <c r="H116" s="14">
        <v>11.22</v>
      </c>
      <c r="I116" s="14"/>
      <c r="J116" s="14">
        <v>15.97</v>
      </c>
      <c r="K116" s="14">
        <v>18.2</v>
      </c>
      <c r="L116" s="14">
        <v>21.81</v>
      </c>
      <c r="M116" s="54"/>
      <c r="N116" s="14">
        <v>55.037601199000001</v>
      </c>
      <c r="O116" s="31">
        <v>29.667615182000002</v>
      </c>
      <c r="P116" s="31" t="s">
        <v>16</v>
      </c>
      <c r="Q116" s="17" t="s">
        <v>16</v>
      </c>
      <c r="R116" s="38" t="s">
        <v>645</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166</v>
      </c>
      <c r="D117" s="16" t="s">
        <v>167</v>
      </c>
      <c r="E117" s="16">
        <v>0</v>
      </c>
      <c r="F117" s="15">
        <v>27.11</v>
      </c>
      <c r="G117" s="15">
        <v>20.74</v>
      </c>
      <c r="H117" s="15">
        <v>14.37</v>
      </c>
      <c r="I117" s="14"/>
      <c r="J117" s="15">
        <v>28.16</v>
      </c>
      <c r="K117" s="15">
        <v>40.89</v>
      </c>
      <c r="L117" s="15">
        <v>61.49</v>
      </c>
      <c r="M117" s="54"/>
      <c r="N117" s="15">
        <v>29.580575527000001</v>
      </c>
      <c r="O117" s="15">
        <v>66.757632583000003</v>
      </c>
      <c r="P117" s="15" t="s">
        <v>13</v>
      </c>
      <c r="Q117" s="16" t="s">
        <v>13</v>
      </c>
      <c r="R117" s="37" t="s">
        <v>646</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168</v>
      </c>
      <c r="D118" s="17" t="s">
        <v>169</v>
      </c>
      <c r="E118" s="17">
        <v>5</v>
      </c>
      <c r="F118" s="14">
        <v>9</v>
      </c>
      <c r="G118" s="14">
        <v>8.27</v>
      </c>
      <c r="H118" s="14">
        <v>7.54</v>
      </c>
      <c r="I118" s="14"/>
      <c r="J118" s="14">
        <v>10.95</v>
      </c>
      <c r="K118" s="14">
        <v>12.4</v>
      </c>
      <c r="L118" s="14">
        <v>14.76</v>
      </c>
      <c r="M118" s="54"/>
      <c r="N118" s="14">
        <v>49.457538507000002</v>
      </c>
      <c r="O118" s="31">
        <v>9.1679844544999991</v>
      </c>
      <c r="P118" s="31" t="s">
        <v>13</v>
      </c>
      <c r="Q118" s="17" t="s">
        <v>16</v>
      </c>
      <c r="R118" s="38" t="s">
        <v>647</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170</v>
      </c>
      <c r="D119" s="16" t="s">
        <v>171</v>
      </c>
      <c r="E119" s="16">
        <v>0</v>
      </c>
      <c r="F119" s="15">
        <v>7.75</v>
      </c>
      <c r="G119" s="15">
        <v>7.07</v>
      </c>
      <c r="H119" s="15">
        <v>6.39</v>
      </c>
      <c r="I119" s="14"/>
      <c r="J119" s="15">
        <v>7.88</v>
      </c>
      <c r="K119" s="15">
        <v>9.23</v>
      </c>
      <c r="L119" s="15">
        <v>11.42</v>
      </c>
      <c r="M119" s="54"/>
      <c r="N119" s="15">
        <v>44.511296780999999</v>
      </c>
      <c r="O119" s="15">
        <v>5.5419613182000003</v>
      </c>
      <c r="P119" s="15" t="s">
        <v>13</v>
      </c>
      <c r="Q119" s="16" t="s">
        <v>13</v>
      </c>
      <c r="R119" s="37" t="s">
        <v>648</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172</v>
      </c>
      <c r="D120" s="17" t="s">
        <v>173</v>
      </c>
      <c r="E120" s="17">
        <v>10</v>
      </c>
      <c r="F120" s="14">
        <v>54.16</v>
      </c>
      <c r="G120" s="14">
        <v>49.56</v>
      </c>
      <c r="H120" s="14">
        <v>44.96</v>
      </c>
      <c r="I120" s="14"/>
      <c r="J120" s="14">
        <v>65.099999999999994</v>
      </c>
      <c r="K120" s="14">
        <v>74.290000000000006</v>
      </c>
      <c r="L120" s="14">
        <v>89.16</v>
      </c>
      <c r="M120" s="54"/>
      <c r="N120" s="14">
        <v>77.534801827999999</v>
      </c>
      <c r="O120" s="31">
        <v>18.450442455000001</v>
      </c>
      <c r="P120" s="31" t="s">
        <v>16</v>
      </c>
      <c r="Q120" s="17" t="s">
        <v>16</v>
      </c>
      <c r="R120" s="38" t="s">
        <v>649</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174</v>
      </c>
      <c r="D121" s="16" t="s">
        <v>175</v>
      </c>
      <c r="E121" s="16">
        <v>9</v>
      </c>
      <c r="F121" s="15">
        <v>27.81</v>
      </c>
      <c r="G121" s="15">
        <v>26.11</v>
      </c>
      <c r="H121" s="15">
        <v>24.42</v>
      </c>
      <c r="I121" s="14"/>
      <c r="J121" s="15">
        <v>32.04</v>
      </c>
      <c r="K121" s="15">
        <v>35.42</v>
      </c>
      <c r="L121" s="15">
        <v>40.89</v>
      </c>
      <c r="M121" s="54"/>
      <c r="N121" s="15">
        <v>56.908726348999998</v>
      </c>
      <c r="O121" s="15">
        <v>72.117622363999999</v>
      </c>
      <c r="P121" s="15" t="s">
        <v>16</v>
      </c>
      <c r="Q121" s="16" t="s">
        <v>16</v>
      </c>
      <c r="R121" s="37" t="s">
        <v>650</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176</v>
      </c>
      <c r="D122" s="17" t="s">
        <v>402</v>
      </c>
      <c r="E122" s="17">
        <v>10</v>
      </c>
      <c r="F122" s="14">
        <v>13.19</v>
      </c>
      <c r="G122" s="14">
        <v>12.45</v>
      </c>
      <c r="H122" s="14">
        <v>11.71</v>
      </c>
      <c r="I122" s="14"/>
      <c r="J122" s="14">
        <v>14.8</v>
      </c>
      <c r="K122" s="14">
        <v>16.27</v>
      </c>
      <c r="L122" s="14">
        <v>18.66</v>
      </c>
      <c r="M122" s="54"/>
      <c r="N122" s="14">
        <v>68.597599531</v>
      </c>
      <c r="O122" s="31">
        <v>1.3697544091</v>
      </c>
      <c r="P122" s="31" t="s">
        <v>16</v>
      </c>
      <c r="Q122" s="17" t="s">
        <v>16</v>
      </c>
      <c r="R122" s="38" t="s">
        <v>651</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176</v>
      </c>
      <c r="D123" s="16" t="s">
        <v>177</v>
      </c>
      <c r="E123" s="16">
        <v>9</v>
      </c>
      <c r="F123" s="15">
        <v>13.12</v>
      </c>
      <c r="G123" s="15">
        <v>12.25</v>
      </c>
      <c r="H123" s="15">
        <v>11.38</v>
      </c>
      <c r="I123" s="14"/>
      <c r="J123" s="15">
        <v>15.05</v>
      </c>
      <c r="K123" s="15">
        <v>16.78</v>
      </c>
      <c r="L123" s="15">
        <v>19.579999999999998</v>
      </c>
      <c r="M123" s="54"/>
      <c r="N123" s="15">
        <v>71.104181045999994</v>
      </c>
      <c r="O123" s="15">
        <v>533.05487604999996</v>
      </c>
      <c r="P123" s="15" t="s">
        <v>16</v>
      </c>
      <c r="Q123" s="16" t="s">
        <v>16</v>
      </c>
      <c r="R123" s="37" t="s">
        <v>652</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178</v>
      </c>
      <c r="D124" s="17" t="s">
        <v>179</v>
      </c>
      <c r="E124" s="17">
        <v>9</v>
      </c>
      <c r="F124" s="14">
        <v>43.42</v>
      </c>
      <c r="G124" s="14">
        <v>40.799999999999997</v>
      </c>
      <c r="H124" s="14">
        <v>38.19</v>
      </c>
      <c r="I124" s="14"/>
      <c r="J124" s="14">
        <v>47.35</v>
      </c>
      <c r="K124" s="14">
        <v>52.57</v>
      </c>
      <c r="L124" s="14">
        <v>61.02</v>
      </c>
      <c r="M124" s="54"/>
      <c r="N124" s="14">
        <v>74.733423082000002</v>
      </c>
      <c r="O124" s="31">
        <v>287.51007118000001</v>
      </c>
      <c r="P124" s="31" t="s">
        <v>16</v>
      </c>
      <c r="Q124" s="17" t="s">
        <v>16</v>
      </c>
      <c r="R124" s="38" t="s">
        <v>653</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178</v>
      </c>
      <c r="D125" s="16" t="s">
        <v>180</v>
      </c>
      <c r="E125" s="16">
        <v>9</v>
      </c>
      <c r="F125" s="15">
        <v>41.22</v>
      </c>
      <c r="G125" s="15">
        <v>38.04</v>
      </c>
      <c r="H125" s="15">
        <v>34.86</v>
      </c>
      <c r="I125" s="14"/>
      <c r="J125" s="15">
        <v>48.36</v>
      </c>
      <c r="K125" s="15">
        <v>54.71</v>
      </c>
      <c r="L125" s="15">
        <v>64.989999999999995</v>
      </c>
      <c r="M125" s="54"/>
      <c r="N125" s="15">
        <v>71.022975110000004</v>
      </c>
      <c r="O125" s="15">
        <v>1250.1387176999999</v>
      </c>
      <c r="P125" s="15" t="s">
        <v>16</v>
      </c>
      <c r="Q125" s="16" t="s">
        <v>16</v>
      </c>
      <c r="R125" s="37" t="s">
        <v>654</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372</v>
      </c>
      <c r="D126" s="17" t="s">
        <v>181</v>
      </c>
      <c r="E126" s="17">
        <v>0</v>
      </c>
      <c r="F126" s="14">
        <v>2.14</v>
      </c>
      <c r="G126" s="14">
        <v>1.6</v>
      </c>
      <c r="H126" s="14">
        <v>1.07</v>
      </c>
      <c r="I126" s="14"/>
      <c r="J126" s="14">
        <v>2.21</v>
      </c>
      <c r="K126" s="14">
        <v>3.27</v>
      </c>
      <c r="L126" s="14">
        <v>5</v>
      </c>
      <c r="M126" s="54"/>
      <c r="N126" s="14">
        <v>23.761758561000001</v>
      </c>
      <c r="O126" s="31">
        <v>2.9389183182000003</v>
      </c>
      <c r="P126" s="31" t="s">
        <v>13</v>
      </c>
      <c r="Q126" s="17" t="s">
        <v>13</v>
      </c>
      <c r="R126" s="38" t="s">
        <v>655</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182</v>
      </c>
      <c r="D127" s="16" t="s">
        <v>183</v>
      </c>
      <c r="E127" s="16">
        <v>4</v>
      </c>
      <c r="F127" s="15">
        <v>62.13</v>
      </c>
      <c r="G127" s="15">
        <v>53.31</v>
      </c>
      <c r="H127" s="15">
        <v>44.5</v>
      </c>
      <c r="I127" s="14"/>
      <c r="J127" s="15">
        <v>88.02</v>
      </c>
      <c r="K127" s="15">
        <v>105.64</v>
      </c>
      <c r="L127" s="15">
        <v>134.16</v>
      </c>
      <c r="M127" s="54"/>
      <c r="N127" s="15">
        <v>47.540617724000001</v>
      </c>
      <c r="O127" s="15">
        <v>99.139157229000006</v>
      </c>
      <c r="P127" s="15" t="s">
        <v>13</v>
      </c>
      <c r="Q127" s="16" t="s">
        <v>16</v>
      </c>
      <c r="R127" s="37" t="s">
        <v>656</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184</v>
      </c>
      <c r="D128" s="17" t="s">
        <v>185</v>
      </c>
      <c r="E128" s="17">
        <v>8</v>
      </c>
      <c r="F128" s="14">
        <v>10.78</v>
      </c>
      <c r="G128" s="14">
        <v>8.86</v>
      </c>
      <c r="H128" s="14">
        <v>6.94</v>
      </c>
      <c r="I128" s="14"/>
      <c r="J128" s="14">
        <v>14.33</v>
      </c>
      <c r="K128" s="14">
        <v>18.16</v>
      </c>
      <c r="L128" s="14">
        <v>24.36</v>
      </c>
      <c r="M128" s="54"/>
      <c r="N128" s="14">
        <v>54.770304582000001</v>
      </c>
      <c r="O128" s="31">
        <v>57.857507044999998</v>
      </c>
      <c r="P128" s="31" t="s">
        <v>16</v>
      </c>
      <c r="Q128" s="17" t="s">
        <v>16</v>
      </c>
      <c r="R128" s="38" t="s">
        <v>657</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373</v>
      </c>
      <c r="D129" s="16" t="s">
        <v>186</v>
      </c>
      <c r="E129" s="16">
        <v>10</v>
      </c>
      <c r="F129" s="15">
        <v>173.38</v>
      </c>
      <c r="G129" s="15">
        <v>163.18</v>
      </c>
      <c r="H129" s="15">
        <v>152.97999999999999</v>
      </c>
      <c r="I129" s="14"/>
      <c r="J129" s="15">
        <v>178</v>
      </c>
      <c r="K129" s="15">
        <v>198.39</v>
      </c>
      <c r="L129" s="15">
        <v>231.39</v>
      </c>
      <c r="M129" s="54"/>
      <c r="N129" s="15">
        <v>78.820683058</v>
      </c>
      <c r="O129" s="15">
        <v>6.0846009959000007</v>
      </c>
      <c r="P129" s="15" t="s">
        <v>16</v>
      </c>
      <c r="Q129" s="16" t="s">
        <v>16</v>
      </c>
      <c r="R129" s="37" t="s">
        <v>658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187</v>
      </c>
      <c r="D130" s="17" t="s">
        <v>188</v>
      </c>
      <c r="E130" s="17">
        <v>3</v>
      </c>
      <c r="F130" s="14">
        <v>5.44</v>
      </c>
      <c r="G130" s="14">
        <v>4.3499999999999996</v>
      </c>
      <c r="H130" s="14">
        <v>3.26</v>
      </c>
      <c r="I130" s="14"/>
      <c r="J130" s="14">
        <v>5.74</v>
      </c>
      <c r="K130" s="14">
        <v>7.91</v>
      </c>
      <c r="L130" s="14">
        <v>11.43</v>
      </c>
      <c r="M130" s="54"/>
      <c r="N130" s="14">
        <v>42.281754219</v>
      </c>
      <c r="O130" s="31">
        <v>4.9154763181999996</v>
      </c>
      <c r="P130" s="31" t="s">
        <v>13</v>
      </c>
      <c r="Q130" s="17" t="s">
        <v>13</v>
      </c>
      <c r="R130" s="38" t="s">
        <v>659</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189</v>
      </c>
      <c r="D131" s="16" t="s">
        <v>190</v>
      </c>
      <c r="E131" s="16">
        <v>6</v>
      </c>
      <c r="F131" s="15">
        <v>6.59</v>
      </c>
      <c r="G131" s="15">
        <v>5.36</v>
      </c>
      <c r="H131" s="15">
        <v>4.1399999999999997</v>
      </c>
      <c r="I131" s="14"/>
      <c r="J131" s="15">
        <v>10.16</v>
      </c>
      <c r="K131" s="15">
        <v>12.6</v>
      </c>
      <c r="L131" s="15">
        <v>16.559999999999999</v>
      </c>
      <c r="M131" s="54"/>
      <c r="N131" s="15">
        <v>53.457871365000003</v>
      </c>
      <c r="O131" s="15">
        <v>8.1565413636000006</v>
      </c>
      <c r="P131" s="15" t="s">
        <v>13</v>
      </c>
      <c r="Q131" s="16" t="s">
        <v>16</v>
      </c>
      <c r="R131" s="37" t="s">
        <v>660</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191</v>
      </c>
      <c r="D132" s="17" t="s">
        <v>192</v>
      </c>
      <c r="E132" s="17">
        <v>5</v>
      </c>
      <c r="F132" s="14">
        <v>3.39</v>
      </c>
      <c r="G132" s="14">
        <v>3.08</v>
      </c>
      <c r="H132" s="14">
        <v>2.78</v>
      </c>
      <c r="I132" s="14"/>
      <c r="J132" s="14">
        <v>4.21</v>
      </c>
      <c r="K132" s="14">
        <v>4.8099999999999996</v>
      </c>
      <c r="L132" s="14">
        <v>5.79</v>
      </c>
      <c r="M132" s="54"/>
      <c r="N132" s="14">
        <v>54.220736111999997</v>
      </c>
      <c r="O132" s="31">
        <v>3.7305736818000002</v>
      </c>
      <c r="P132" s="31" t="s">
        <v>13</v>
      </c>
      <c r="Q132" s="17" t="s">
        <v>16</v>
      </c>
      <c r="R132" s="38" t="s">
        <v>661</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191</v>
      </c>
      <c r="D133" s="16" t="s">
        <v>193</v>
      </c>
      <c r="E133" s="16">
        <v>6</v>
      </c>
      <c r="F133" s="15">
        <v>3.39</v>
      </c>
      <c r="G133" s="15">
        <v>3.09</v>
      </c>
      <c r="H133" s="15">
        <v>2.8</v>
      </c>
      <c r="I133" s="14"/>
      <c r="J133" s="15">
        <v>4.18</v>
      </c>
      <c r="K133" s="15">
        <v>4.76</v>
      </c>
      <c r="L133" s="15">
        <v>5.7</v>
      </c>
      <c r="M133" s="54"/>
      <c r="N133" s="15">
        <v>56.425289954</v>
      </c>
      <c r="O133" s="15">
        <v>18.225622591</v>
      </c>
      <c r="P133" s="15" t="s">
        <v>13</v>
      </c>
      <c r="Q133" s="16" t="s">
        <v>16</v>
      </c>
      <c r="R133" s="37" t="s">
        <v>662</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191</v>
      </c>
      <c r="D134" s="17" t="s">
        <v>194</v>
      </c>
      <c r="E134" s="17">
        <v>6</v>
      </c>
      <c r="F134" s="14">
        <v>16.93</v>
      </c>
      <c r="G134" s="14">
        <v>15.41</v>
      </c>
      <c r="H134" s="14">
        <v>13.9</v>
      </c>
      <c r="I134" s="14"/>
      <c r="J134" s="14">
        <v>20.99</v>
      </c>
      <c r="K134" s="14">
        <v>24.01</v>
      </c>
      <c r="L134" s="14">
        <v>28.9</v>
      </c>
      <c r="M134" s="54"/>
      <c r="N134" s="14">
        <v>54.044776900999999</v>
      </c>
      <c r="O134" s="31">
        <v>88.715196364000008</v>
      </c>
      <c r="P134" s="31" t="s">
        <v>13</v>
      </c>
      <c r="Q134" s="17" t="s">
        <v>16</v>
      </c>
      <c r="R134" s="38" t="s">
        <v>663</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470</v>
      </c>
      <c r="D135" s="16" t="s">
        <v>471</v>
      </c>
      <c r="E135" s="16">
        <v>10</v>
      </c>
      <c r="F135" s="15">
        <v>44.4</v>
      </c>
      <c r="G135" s="15">
        <v>36.11</v>
      </c>
      <c r="H135" s="15">
        <v>27.82</v>
      </c>
      <c r="I135" s="14"/>
      <c r="J135" s="15">
        <v>50.01</v>
      </c>
      <c r="K135" s="15">
        <v>66.58</v>
      </c>
      <c r="L135" s="15">
        <v>93.4</v>
      </c>
      <c r="M135" s="54"/>
      <c r="N135" s="15">
        <v>59.121622895999998</v>
      </c>
      <c r="O135" s="15">
        <v>1.7372665414000001</v>
      </c>
      <c r="P135" s="15" t="s">
        <v>16</v>
      </c>
      <c r="Q135" s="16" t="s">
        <v>16</v>
      </c>
      <c r="R135" s="37" t="s">
        <v>664</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195</v>
      </c>
      <c r="D136" s="17" t="s">
        <v>196</v>
      </c>
      <c r="E136" s="17">
        <v>6</v>
      </c>
      <c r="F136" s="14">
        <v>11.18</v>
      </c>
      <c r="G136" s="14">
        <v>8.59</v>
      </c>
      <c r="H136" s="14">
        <v>6</v>
      </c>
      <c r="I136" s="14"/>
      <c r="J136" s="14">
        <v>18.98</v>
      </c>
      <c r="K136" s="14">
        <v>24.15</v>
      </c>
      <c r="L136" s="14">
        <v>32.520000000000003</v>
      </c>
      <c r="M136" s="54"/>
      <c r="N136" s="14">
        <v>56.588037661000001</v>
      </c>
      <c r="O136" s="31">
        <v>5.3843989545000008</v>
      </c>
      <c r="P136" s="31" t="s">
        <v>13</v>
      </c>
      <c r="Q136" s="17" t="s">
        <v>16</v>
      </c>
      <c r="R136" s="38" t="s">
        <v>665</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197</v>
      </c>
      <c r="D137" s="16" t="s">
        <v>198</v>
      </c>
      <c r="E137" s="16">
        <v>7</v>
      </c>
      <c r="F137" s="15">
        <v>2.97</v>
      </c>
      <c r="G137" s="15">
        <v>1.89</v>
      </c>
      <c r="H137" s="15">
        <v>0.81</v>
      </c>
      <c r="I137" s="14"/>
      <c r="J137" s="15">
        <v>5.9</v>
      </c>
      <c r="K137" s="15">
        <v>8.0500000000000007</v>
      </c>
      <c r="L137" s="15">
        <v>11.54</v>
      </c>
      <c r="M137" s="54"/>
      <c r="N137" s="15">
        <v>67.751811270000005</v>
      </c>
      <c r="O137" s="15">
        <v>11.485509409000001</v>
      </c>
      <c r="P137" s="15" t="s">
        <v>13</v>
      </c>
      <c r="Q137" s="16" t="s">
        <v>16</v>
      </c>
      <c r="R137" s="37" t="s">
        <v>666</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199</v>
      </c>
      <c r="D138" s="17" t="s">
        <v>200</v>
      </c>
      <c r="E138" s="17">
        <v>6</v>
      </c>
      <c r="F138" s="14">
        <v>41.82</v>
      </c>
      <c r="G138" s="14">
        <v>37.4</v>
      </c>
      <c r="H138" s="14">
        <v>32.979999999999997</v>
      </c>
      <c r="I138" s="14"/>
      <c r="J138" s="14">
        <v>53.35</v>
      </c>
      <c r="K138" s="14">
        <v>62.18</v>
      </c>
      <c r="L138" s="14">
        <v>76.48</v>
      </c>
      <c r="M138" s="54"/>
      <c r="N138" s="14">
        <v>59.610233162999997</v>
      </c>
      <c r="O138" s="31">
        <v>390.64510799999999</v>
      </c>
      <c r="P138" s="31" t="s">
        <v>13</v>
      </c>
      <c r="Q138" s="17" t="s">
        <v>16</v>
      </c>
      <c r="R138" s="38" t="s">
        <v>667</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199</v>
      </c>
      <c r="D139" s="16" t="s">
        <v>406</v>
      </c>
      <c r="E139" s="16">
        <v>6</v>
      </c>
      <c r="F139" s="15">
        <v>40.33</v>
      </c>
      <c r="G139" s="15">
        <v>36.200000000000003</v>
      </c>
      <c r="H139" s="15">
        <v>32.07</v>
      </c>
      <c r="I139" s="14"/>
      <c r="J139" s="15">
        <v>51.34</v>
      </c>
      <c r="K139" s="15">
        <v>59.59</v>
      </c>
      <c r="L139" s="15">
        <v>72.95</v>
      </c>
      <c r="M139" s="54"/>
      <c r="N139" s="15">
        <v>58.259816274999999</v>
      </c>
      <c r="O139" s="15">
        <v>10.175816909</v>
      </c>
      <c r="P139" s="15" t="s">
        <v>13</v>
      </c>
      <c r="Q139" s="16" t="s">
        <v>16</v>
      </c>
      <c r="R139" s="37" t="s">
        <v>668</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201</v>
      </c>
      <c r="D140" s="17" t="s">
        <v>202</v>
      </c>
      <c r="E140" s="17">
        <v>9</v>
      </c>
      <c r="F140" s="14">
        <v>27.15</v>
      </c>
      <c r="G140" s="14">
        <v>25.2</v>
      </c>
      <c r="H140" s="14">
        <v>23.25</v>
      </c>
      <c r="I140" s="14"/>
      <c r="J140" s="14">
        <v>28.63</v>
      </c>
      <c r="K140" s="14">
        <v>32.520000000000003</v>
      </c>
      <c r="L140" s="14">
        <v>38.82</v>
      </c>
      <c r="M140" s="54"/>
      <c r="N140" s="14">
        <v>65.304756190999996</v>
      </c>
      <c r="O140" s="31">
        <v>30.062046318</v>
      </c>
      <c r="P140" s="31" t="s">
        <v>16</v>
      </c>
      <c r="Q140" s="17" t="s">
        <v>16</v>
      </c>
      <c r="R140" s="38" t="s">
        <v>669</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203</v>
      </c>
      <c r="D141" s="16" t="s">
        <v>204</v>
      </c>
      <c r="E141" s="16">
        <v>6</v>
      </c>
      <c r="F141" s="15">
        <v>14.44</v>
      </c>
      <c r="G141" s="15">
        <v>13.46</v>
      </c>
      <c r="H141" s="15">
        <v>12.49</v>
      </c>
      <c r="I141" s="14"/>
      <c r="J141" s="15">
        <v>14.82</v>
      </c>
      <c r="K141" s="15">
        <v>16.760000000000002</v>
      </c>
      <c r="L141" s="15">
        <v>19.899999999999999</v>
      </c>
      <c r="M141" s="54"/>
      <c r="N141" s="15">
        <v>51.372032716</v>
      </c>
      <c r="O141" s="15">
        <v>220.56128514</v>
      </c>
      <c r="P141" s="15" t="s">
        <v>16</v>
      </c>
      <c r="Q141" s="16" t="s">
        <v>13</v>
      </c>
      <c r="R141" s="37" t="s">
        <v>670</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205</v>
      </c>
      <c r="D142" s="17" t="s">
        <v>206</v>
      </c>
      <c r="E142" s="17">
        <v>10</v>
      </c>
      <c r="F142" s="14">
        <v>3.86</v>
      </c>
      <c r="G142" s="14">
        <v>3.54</v>
      </c>
      <c r="H142" s="14">
        <v>3.22</v>
      </c>
      <c r="I142" s="14"/>
      <c r="J142" s="14">
        <v>4.3099999999999996</v>
      </c>
      <c r="K142" s="14">
        <v>4.9400000000000004</v>
      </c>
      <c r="L142" s="14">
        <v>5.97</v>
      </c>
      <c r="M142" s="54"/>
      <c r="N142" s="14">
        <v>64.428234294999996</v>
      </c>
      <c r="O142" s="31">
        <v>16.038093227000001</v>
      </c>
      <c r="P142" s="31" t="s">
        <v>16</v>
      </c>
      <c r="Q142" s="17" t="s">
        <v>16</v>
      </c>
      <c r="R142" s="38" t="s">
        <v>671</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207</v>
      </c>
      <c r="D143" s="16" t="s">
        <v>208</v>
      </c>
      <c r="E143" s="16">
        <v>3</v>
      </c>
      <c r="F143" s="15">
        <v>17.38</v>
      </c>
      <c r="G143" s="15">
        <v>14.52</v>
      </c>
      <c r="H143" s="15">
        <v>11.66</v>
      </c>
      <c r="I143" s="14"/>
      <c r="J143" s="15">
        <v>17.62</v>
      </c>
      <c r="K143" s="15">
        <v>23.33</v>
      </c>
      <c r="L143" s="15">
        <v>32.590000000000003</v>
      </c>
      <c r="M143" s="54"/>
      <c r="N143" s="15">
        <v>26.382684853000001</v>
      </c>
      <c r="O143" s="15">
        <v>12.033768500000001</v>
      </c>
      <c r="P143" s="15" t="s">
        <v>13</v>
      </c>
      <c r="Q143" s="16" t="s">
        <v>13</v>
      </c>
      <c r="R143" s="37" t="s">
        <v>672</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209</v>
      </c>
      <c r="D144" s="17" t="s">
        <v>210</v>
      </c>
      <c r="E144" s="17">
        <v>3</v>
      </c>
      <c r="F144" s="14">
        <v>4.03</v>
      </c>
      <c r="G144" s="14">
        <v>1.94</v>
      </c>
      <c r="H144" s="14">
        <v>-0.13</v>
      </c>
      <c r="I144" s="14"/>
      <c r="J144" s="14">
        <v>4.51</v>
      </c>
      <c r="K144" s="14">
        <v>8.67</v>
      </c>
      <c r="L144" s="14">
        <v>15.41</v>
      </c>
      <c r="M144" s="54"/>
      <c r="N144" s="14">
        <v>25.494541747</v>
      </c>
      <c r="O144" s="31">
        <v>118.73251871999999</v>
      </c>
      <c r="P144" s="31" t="s">
        <v>13</v>
      </c>
      <c r="Q144" s="17" t="s">
        <v>13</v>
      </c>
      <c r="R144" s="38" t="s">
        <v>673</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211</v>
      </c>
      <c r="D145" s="16" t="s">
        <v>212</v>
      </c>
      <c r="E145" s="16">
        <v>0</v>
      </c>
      <c r="F145" s="15">
        <v>5.47</v>
      </c>
      <c r="G145" s="15">
        <v>5.04</v>
      </c>
      <c r="H145" s="15">
        <v>4.62</v>
      </c>
      <c r="I145" s="14"/>
      <c r="J145" s="15">
        <v>5.66</v>
      </c>
      <c r="K145" s="15">
        <v>6.5</v>
      </c>
      <c r="L145" s="15">
        <v>7.86</v>
      </c>
      <c r="M145" s="54"/>
      <c r="N145" s="15">
        <v>30.077149973000001</v>
      </c>
      <c r="O145" s="15">
        <v>4.0955768182000005</v>
      </c>
      <c r="P145" s="15" t="s">
        <v>13</v>
      </c>
      <c r="Q145" s="16" t="s">
        <v>13</v>
      </c>
      <c r="R145" s="37" t="s">
        <v>674</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211</v>
      </c>
      <c r="D146" s="17" t="s">
        <v>213</v>
      </c>
      <c r="E146" s="17">
        <v>0</v>
      </c>
      <c r="F146" s="14">
        <v>5.74</v>
      </c>
      <c r="G146" s="14">
        <v>5.29</v>
      </c>
      <c r="H146" s="14">
        <v>4.84</v>
      </c>
      <c r="I146" s="14"/>
      <c r="J146" s="14">
        <v>5.93</v>
      </c>
      <c r="K146" s="14">
        <v>6.82</v>
      </c>
      <c r="L146" s="14">
        <v>8.27</v>
      </c>
      <c r="M146" s="54"/>
      <c r="N146" s="14">
        <v>39.636800622000003</v>
      </c>
      <c r="O146" s="31">
        <v>43.044419544999997</v>
      </c>
      <c r="P146" s="31" t="s">
        <v>13</v>
      </c>
      <c r="Q146" s="17" t="s">
        <v>13</v>
      </c>
      <c r="R146" s="38" t="s">
        <v>675</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214</v>
      </c>
      <c r="D147" s="16" t="s">
        <v>215</v>
      </c>
      <c r="E147" s="16">
        <v>6</v>
      </c>
      <c r="F147" s="15">
        <v>16.14</v>
      </c>
      <c r="G147" s="15">
        <v>13.72</v>
      </c>
      <c r="H147" s="15">
        <v>11.3</v>
      </c>
      <c r="I147" s="14"/>
      <c r="J147" s="15">
        <v>22.81</v>
      </c>
      <c r="K147" s="15">
        <v>27.64</v>
      </c>
      <c r="L147" s="15">
        <v>35.47</v>
      </c>
      <c r="M147" s="54"/>
      <c r="N147" s="15">
        <v>60.038942898999998</v>
      </c>
      <c r="O147" s="15">
        <v>124.96878645</v>
      </c>
      <c r="P147" s="15" t="s">
        <v>13</v>
      </c>
      <c r="Q147" s="16" t="s">
        <v>16</v>
      </c>
      <c r="R147" s="37" t="s">
        <v>676</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384</v>
      </c>
      <c r="D148" s="17" t="s">
        <v>385</v>
      </c>
      <c r="E148" s="17">
        <v>7</v>
      </c>
      <c r="F148" s="14">
        <v>137.21</v>
      </c>
      <c r="G148" s="14">
        <v>96.49</v>
      </c>
      <c r="H148" s="14">
        <v>55.77</v>
      </c>
      <c r="I148" s="14"/>
      <c r="J148" s="14">
        <v>171.15</v>
      </c>
      <c r="K148" s="14">
        <v>252.58</v>
      </c>
      <c r="L148" s="14">
        <v>384.34</v>
      </c>
      <c r="M148" s="54"/>
      <c r="N148" s="14">
        <v>51.706475984999997</v>
      </c>
      <c r="O148" s="31">
        <v>13.859922548</v>
      </c>
      <c r="P148" s="31" t="s">
        <v>16</v>
      </c>
      <c r="Q148" s="17" t="s">
        <v>16</v>
      </c>
      <c r="R148" s="38" t="s">
        <v>677</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216</v>
      </c>
      <c r="D149" s="16" t="s">
        <v>217</v>
      </c>
      <c r="E149" s="16">
        <v>2</v>
      </c>
      <c r="F149" s="15">
        <v>3.87</v>
      </c>
      <c r="G149" s="15">
        <v>3.44</v>
      </c>
      <c r="H149" s="15">
        <v>3.01</v>
      </c>
      <c r="I149" s="14"/>
      <c r="J149" s="15">
        <v>3.96</v>
      </c>
      <c r="K149" s="15">
        <v>4.8099999999999996</v>
      </c>
      <c r="L149" s="15">
        <v>6.2</v>
      </c>
      <c r="M149" s="54"/>
      <c r="N149" s="15">
        <v>43.647207600000002</v>
      </c>
      <c r="O149" s="15">
        <v>4.4998274090999999</v>
      </c>
      <c r="P149" s="15" t="s">
        <v>13</v>
      </c>
      <c r="Q149" s="16" t="s">
        <v>13</v>
      </c>
      <c r="R149" s="37" t="s">
        <v>678</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218</v>
      </c>
      <c r="D150" s="17" t="s">
        <v>219</v>
      </c>
      <c r="E150" s="17">
        <v>4</v>
      </c>
      <c r="F150" s="14">
        <v>69.8</v>
      </c>
      <c r="G150" s="14">
        <v>61.75</v>
      </c>
      <c r="H150" s="14">
        <v>53.71</v>
      </c>
      <c r="I150" s="14"/>
      <c r="J150" s="14">
        <v>87.37</v>
      </c>
      <c r="K150" s="14">
        <v>103.45</v>
      </c>
      <c r="L150" s="14">
        <v>129.47</v>
      </c>
      <c r="M150" s="54"/>
      <c r="N150" s="14">
        <v>51.497866842000001</v>
      </c>
      <c r="O150" s="31">
        <v>37.046997990999998</v>
      </c>
      <c r="P150" s="31" t="s">
        <v>13</v>
      </c>
      <c r="Q150" s="17" t="s">
        <v>16</v>
      </c>
      <c r="R150" s="38" t="s">
        <v>679</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408</v>
      </c>
      <c r="D151" s="16" t="s">
        <v>409</v>
      </c>
      <c r="E151" s="16">
        <v>6</v>
      </c>
      <c r="F151" s="15">
        <v>67.260000000000005</v>
      </c>
      <c r="G151" s="15">
        <v>59.95</v>
      </c>
      <c r="H151" s="15">
        <v>52.64</v>
      </c>
      <c r="I151" s="14"/>
      <c r="J151" s="15">
        <v>69.61</v>
      </c>
      <c r="K151" s="15">
        <v>84.22</v>
      </c>
      <c r="L151" s="15">
        <v>107.87</v>
      </c>
      <c r="M151" s="54"/>
      <c r="N151" s="15">
        <v>41.175974981000003</v>
      </c>
      <c r="O151" s="15">
        <v>2.5488494999999998</v>
      </c>
      <c r="P151" s="15" t="s">
        <v>16</v>
      </c>
      <c r="Q151" s="16" t="s">
        <v>13</v>
      </c>
      <c r="R151" s="37" t="s">
        <v>680</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220</v>
      </c>
      <c r="D152" s="17" t="s">
        <v>221</v>
      </c>
      <c r="E152" s="17">
        <v>0</v>
      </c>
      <c r="F152" s="14">
        <v>100.34</v>
      </c>
      <c r="G152" s="14">
        <v>91.74</v>
      </c>
      <c r="H152" s="14">
        <v>83.15</v>
      </c>
      <c r="I152" s="14"/>
      <c r="J152" s="14">
        <v>103.49</v>
      </c>
      <c r="K152" s="14">
        <v>120.67</v>
      </c>
      <c r="L152" s="14">
        <v>148.49</v>
      </c>
      <c r="M152" s="54"/>
      <c r="N152" s="14">
        <v>35.526253633000003</v>
      </c>
      <c r="O152" s="31">
        <v>25.550904895999999</v>
      </c>
      <c r="P152" s="31" t="s">
        <v>13</v>
      </c>
      <c r="Q152" s="17" t="s">
        <v>13</v>
      </c>
      <c r="R152" s="38" t="s">
        <v>681</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222</v>
      </c>
      <c r="D153" s="16" t="s">
        <v>223</v>
      </c>
      <c r="E153" s="16">
        <v>8</v>
      </c>
      <c r="F153" s="15">
        <v>32.54</v>
      </c>
      <c r="G153" s="15">
        <v>31.13</v>
      </c>
      <c r="H153" s="15">
        <v>29.72</v>
      </c>
      <c r="I153" s="14"/>
      <c r="J153" s="15">
        <v>36.21</v>
      </c>
      <c r="K153" s="15">
        <v>39.020000000000003</v>
      </c>
      <c r="L153" s="15">
        <v>43.58</v>
      </c>
      <c r="M153" s="54"/>
      <c r="N153" s="15">
        <v>53.578735852999998</v>
      </c>
      <c r="O153" s="15">
        <v>7.0717340000000002</v>
      </c>
      <c r="P153" s="15" t="s">
        <v>16</v>
      </c>
      <c r="Q153" s="16" t="s">
        <v>16</v>
      </c>
      <c r="R153" s="37" t="s">
        <v>682</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374</v>
      </c>
      <c r="D154" s="17" t="s">
        <v>224</v>
      </c>
      <c r="E154" s="17">
        <v>10</v>
      </c>
      <c r="F154" s="14">
        <v>985</v>
      </c>
      <c r="G154" s="14">
        <v>734.3</v>
      </c>
      <c r="H154" s="14">
        <v>483.6</v>
      </c>
      <c r="I154" s="14"/>
      <c r="J154" s="14">
        <v>1083.08</v>
      </c>
      <c r="K154" s="14">
        <v>1584.47</v>
      </c>
      <c r="L154" s="14">
        <v>2395.79</v>
      </c>
      <c r="M154" s="54"/>
      <c r="N154" s="14">
        <v>66.229525855000006</v>
      </c>
      <c r="O154" s="31">
        <v>128.30282749</v>
      </c>
      <c r="P154" s="31" t="s">
        <v>16</v>
      </c>
      <c r="Q154" s="17" t="s">
        <v>16</v>
      </c>
      <c r="R154" s="38" t="s">
        <v>683</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225</v>
      </c>
      <c r="D155" s="16" t="s">
        <v>226</v>
      </c>
      <c r="E155" s="16">
        <v>0</v>
      </c>
      <c r="F155" s="15">
        <v>75.400000000000006</v>
      </c>
      <c r="G155" s="15">
        <v>68.430000000000007</v>
      </c>
      <c r="H155" s="15">
        <v>61.47</v>
      </c>
      <c r="I155" s="14"/>
      <c r="J155" s="15">
        <v>79.02</v>
      </c>
      <c r="K155" s="15">
        <v>92.94</v>
      </c>
      <c r="L155" s="15">
        <v>115.48</v>
      </c>
      <c r="M155" s="54"/>
      <c r="N155" s="15">
        <v>29.378799639</v>
      </c>
      <c r="O155" s="15">
        <v>43.424555288000001</v>
      </c>
      <c r="P155" s="15" t="s">
        <v>13</v>
      </c>
      <c r="Q155" s="16" t="s">
        <v>13</v>
      </c>
      <c r="R155" s="37" t="s">
        <v>684</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227</v>
      </c>
      <c r="D156" s="17" t="s">
        <v>228</v>
      </c>
      <c r="E156" s="17">
        <v>9</v>
      </c>
      <c r="F156" s="14">
        <v>15.33</v>
      </c>
      <c r="G156" s="14">
        <v>14.36</v>
      </c>
      <c r="H156" s="14">
        <v>13.4</v>
      </c>
      <c r="I156" s="14"/>
      <c r="J156" s="14">
        <v>15.46</v>
      </c>
      <c r="K156" s="14">
        <v>17.38</v>
      </c>
      <c r="L156" s="14">
        <v>20.5</v>
      </c>
      <c r="M156" s="54"/>
      <c r="N156" s="14">
        <v>75.544209374000005</v>
      </c>
      <c r="O156" s="31">
        <v>20.244878544999999</v>
      </c>
      <c r="P156" s="31" t="s">
        <v>16</v>
      </c>
      <c r="Q156" s="17" t="s">
        <v>16</v>
      </c>
      <c r="R156" s="38" t="s">
        <v>685</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229</v>
      </c>
      <c r="D157" s="16" t="s">
        <v>230</v>
      </c>
      <c r="E157" s="16">
        <v>0</v>
      </c>
      <c r="F157" s="15">
        <v>3.5</v>
      </c>
      <c r="G157" s="15">
        <v>2.77</v>
      </c>
      <c r="H157" s="15">
        <v>2.0499999999999998</v>
      </c>
      <c r="I157" s="14"/>
      <c r="J157" s="15">
        <v>3.62</v>
      </c>
      <c r="K157" s="15">
        <v>5.0599999999999996</v>
      </c>
      <c r="L157" s="15">
        <v>7.41</v>
      </c>
      <c r="M157" s="54"/>
      <c r="N157" s="15">
        <v>35.294890920999997</v>
      </c>
      <c r="O157" s="15">
        <v>54.043497727000002</v>
      </c>
      <c r="P157" s="15" t="s">
        <v>13</v>
      </c>
      <c r="Q157" s="16" t="s">
        <v>13</v>
      </c>
      <c r="R157" s="37" t="s">
        <v>686</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472</v>
      </c>
      <c r="D158" s="17" t="s">
        <v>473</v>
      </c>
      <c r="E158" s="17">
        <v>0</v>
      </c>
      <c r="F158" s="14">
        <v>3.29</v>
      </c>
      <c r="G158" s="14">
        <v>3</v>
      </c>
      <c r="H158" s="14">
        <v>2.71</v>
      </c>
      <c r="I158" s="14"/>
      <c r="J158" s="14">
        <v>3.34</v>
      </c>
      <c r="K158" s="14">
        <v>3.91</v>
      </c>
      <c r="L158" s="14">
        <v>4.83</v>
      </c>
      <c r="M158" s="54"/>
      <c r="N158" s="14">
        <v>35.567096747000001</v>
      </c>
      <c r="O158" s="31">
        <v>2.1991497727000002</v>
      </c>
      <c r="P158" s="31" t="s">
        <v>13</v>
      </c>
      <c r="Q158" s="17" t="s">
        <v>13</v>
      </c>
      <c r="R158" s="38" t="s">
        <v>687</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231</v>
      </c>
      <c r="D159" s="16" t="s">
        <v>232</v>
      </c>
      <c r="E159" s="16">
        <v>7</v>
      </c>
      <c r="F159" s="15">
        <v>14.33</v>
      </c>
      <c r="G159" s="15">
        <v>13.02</v>
      </c>
      <c r="H159" s="15">
        <v>11.72</v>
      </c>
      <c r="I159" s="14"/>
      <c r="J159" s="15">
        <v>17.75</v>
      </c>
      <c r="K159" s="15">
        <v>20.350000000000001</v>
      </c>
      <c r="L159" s="15">
        <v>24.57</v>
      </c>
      <c r="M159" s="54"/>
      <c r="N159" s="15">
        <v>60.215260745999998</v>
      </c>
      <c r="O159" s="15">
        <v>140.92317359</v>
      </c>
      <c r="P159" s="15" t="s">
        <v>13</v>
      </c>
      <c r="Q159" s="16" t="s">
        <v>16</v>
      </c>
      <c r="R159" s="37" t="s">
        <v>688</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233</v>
      </c>
      <c r="D160" s="17" t="s">
        <v>234</v>
      </c>
      <c r="E160" s="17">
        <v>7</v>
      </c>
      <c r="F160" s="14">
        <v>28.29</v>
      </c>
      <c r="G160" s="14">
        <v>25.56</v>
      </c>
      <c r="H160" s="14">
        <v>22.83</v>
      </c>
      <c r="I160" s="14"/>
      <c r="J160" s="14">
        <v>34.28</v>
      </c>
      <c r="K160" s="14">
        <v>39.729999999999997</v>
      </c>
      <c r="L160" s="14">
        <v>48.55</v>
      </c>
      <c r="M160" s="54"/>
      <c r="N160" s="14">
        <v>65.264666392999999</v>
      </c>
      <c r="O160" s="31">
        <v>27.056129318</v>
      </c>
      <c r="P160" s="31" t="s">
        <v>16</v>
      </c>
      <c r="Q160" s="17" t="s">
        <v>16</v>
      </c>
      <c r="R160" s="38" t="s">
        <v>689</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235</v>
      </c>
      <c r="D161" s="16" t="s">
        <v>236</v>
      </c>
      <c r="E161" s="16">
        <v>7</v>
      </c>
      <c r="F161" s="15">
        <v>9.61</v>
      </c>
      <c r="G161" s="15">
        <v>7.71</v>
      </c>
      <c r="H161" s="15">
        <v>5.82</v>
      </c>
      <c r="I161" s="14"/>
      <c r="J161" s="15">
        <v>14.85</v>
      </c>
      <c r="K161" s="15">
        <v>18.63</v>
      </c>
      <c r="L161" s="15">
        <v>24.75</v>
      </c>
      <c r="M161" s="54"/>
      <c r="N161" s="15">
        <v>55.283497466999997</v>
      </c>
      <c r="O161" s="15">
        <v>49.059421090999997</v>
      </c>
      <c r="P161" s="15" t="s">
        <v>13</v>
      </c>
      <c r="Q161" s="16" t="s">
        <v>16</v>
      </c>
      <c r="R161" s="37" t="s">
        <v>690</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237</v>
      </c>
      <c r="D162" s="17" t="s">
        <v>238</v>
      </c>
      <c r="E162" s="17">
        <v>2</v>
      </c>
      <c r="F162" s="14">
        <v>5.01</v>
      </c>
      <c r="G162" s="14">
        <v>3.24</v>
      </c>
      <c r="H162" s="14">
        <v>1.48</v>
      </c>
      <c r="I162" s="14"/>
      <c r="J162" s="14">
        <v>5.21</v>
      </c>
      <c r="K162" s="14">
        <v>8.73</v>
      </c>
      <c r="L162" s="14">
        <v>14.43</v>
      </c>
      <c r="M162" s="54"/>
      <c r="N162" s="14">
        <v>45.139486677999997</v>
      </c>
      <c r="O162" s="31">
        <v>54.406483364000003</v>
      </c>
      <c r="P162" s="31" t="s">
        <v>13</v>
      </c>
      <c r="Q162" s="17" t="s">
        <v>13</v>
      </c>
      <c r="R162" s="38" t="s">
        <v>691</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403</v>
      </c>
      <c r="D163" s="16" t="s">
        <v>404</v>
      </c>
      <c r="E163" s="16">
        <v>7</v>
      </c>
      <c r="F163" s="15">
        <v>1.64</v>
      </c>
      <c r="G163" s="15">
        <v>1.42</v>
      </c>
      <c r="H163" s="15">
        <v>1.21</v>
      </c>
      <c r="I163" s="14"/>
      <c r="J163" s="15">
        <v>1.86</v>
      </c>
      <c r="K163" s="15">
        <v>2.2799999999999998</v>
      </c>
      <c r="L163" s="15">
        <v>2.97</v>
      </c>
      <c r="M163" s="54"/>
      <c r="N163" s="15">
        <v>52.812728118999999</v>
      </c>
      <c r="O163" s="15">
        <v>2.1448743636000001</v>
      </c>
      <c r="P163" s="15" t="s">
        <v>16</v>
      </c>
      <c r="Q163" s="16" t="s">
        <v>16</v>
      </c>
      <c r="R163" s="37" t="s">
        <v>692</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239</v>
      </c>
      <c r="D164" s="17" t="s">
        <v>240</v>
      </c>
      <c r="E164" s="17">
        <v>6</v>
      </c>
      <c r="F164" s="14">
        <v>28.9</v>
      </c>
      <c r="G164" s="14">
        <v>26.39</v>
      </c>
      <c r="H164" s="14">
        <v>23.88</v>
      </c>
      <c r="I164" s="14"/>
      <c r="J164" s="14">
        <v>35.619999999999997</v>
      </c>
      <c r="K164" s="14">
        <v>40.630000000000003</v>
      </c>
      <c r="L164" s="14">
        <v>48.75</v>
      </c>
      <c r="M164" s="54"/>
      <c r="N164" s="14">
        <v>63.450418911</v>
      </c>
      <c r="O164" s="31">
        <v>97.221170818000004</v>
      </c>
      <c r="P164" s="31" t="s">
        <v>13</v>
      </c>
      <c r="Q164" s="17" t="s">
        <v>16</v>
      </c>
      <c r="R164" s="38" t="s">
        <v>693</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241</v>
      </c>
      <c r="D165" s="16" t="s">
        <v>242</v>
      </c>
      <c r="E165" s="16">
        <v>2</v>
      </c>
      <c r="F165" s="15">
        <v>7.81</v>
      </c>
      <c r="G165" s="15">
        <v>6.63</v>
      </c>
      <c r="H165" s="15">
        <v>5.46</v>
      </c>
      <c r="I165" s="14"/>
      <c r="J165" s="15">
        <v>7.97</v>
      </c>
      <c r="K165" s="15">
        <v>10.31</v>
      </c>
      <c r="L165" s="15">
        <v>14.1</v>
      </c>
      <c r="M165" s="54"/>
      <c r="N165" s="15">
        <v>29.320776379000002</v>
      </c>
      <c r="O165" s="15">
        <v>129.61486118000002</v>
      </c>
      <c r="P165" s="15" t="s">
        <v>13</v>
      </c>
      <c r="Q165" s="16" t="s">
        <v>13</v>
      </c>
      <c r="R165" s="37" t="s">
        <v>694</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695</v>
      </c>
      <c r="D166" s="17" t="s">
        <v>696</v>
      </c>
      <c r="E166" s="17">
        <v>7</v>
      </c>
      <c r="F166" s="14">
        <v>33.880000000000003</v>
      </c>
      <c r="G166" s="14">
        <v>30.98</v>
      </c>
      <c r="H166" s="14">
        <v>28.08</v>
      </c>
      <c r="I166" s="14"/>
      <c r="J166" s="14">
        <v>34.270000000000003</v>
      </c>
      <c r="K166" s="14">
        <v>40.06</v>
      </c>
      <c r="L166" s="14">
        <v>49.44</v>
      </c>
      <c r="M166" s="54"/>
      <c r="N166" s="14">
        <v>72.435885002000006</v>
      </c>
      <c r="O166" s="31">
        <v>2.3718604999999999</v>
      </c>
      <c r="P166" s="31" t="s">
        <v>16</v>
      </c>
      <c r="Q166" s="17" t="s">
        <v>16</v>
      </c>
      <c r="R166" s="38" t="s">
        <v>697</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474</v>
      </c>
      <c r="D167" s="16" t="s">
        <v>475</v>
      </c>
      <c r="E167" s="16">
        <v>0</v>
      </c>
      <c r="F167" s="15">
        <v>7.38</v>
      </c>
      <c r="G167" s="15">
        <v>6.29</v>
      </c>
      <c r="H167" s="15">
        <v>5.21</v>
      </c>
      <c r="I167" s="14"/>
      <c r="J167" s="15">
        <v>7.56</v>
      </c>
      <c r="K167" s="15">
        <v>9.7200000000000006</v>
      </c>
      <c r="L167" s="15">
        <v>13.23</v>
      </c>
      <c r="M167" s="54"/>
      <c r="N167" s="15">
        <v>25.578741977</v>
      </c>
      <c r="O167" s="15">
        <v>6.1554730809000002</v>
      </c>
      <c r="P167" s="15" t="s">
        <v>13</v>
      </c>
      <c r="Q167" s="16" t="s">
        <v>13</v>
      </c>
      <c r="R167" s="37" t="s">
        <v>698</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243</v>
      </c>
      <c r="D168" s="17" t="s">
        <v>244</v>
      </c>
      <c r="E168" s="17">
        <v>4</v>
      </c>
      <c r="F168" s="14">
        <v>10.63</v>
      </c>
      <c r="G168" s="14">
        <v>8.83</v>
      </c>
      <c r="H168" s="14">
        <v>7.04</v>
      </c>
      <c r="I168" s="14"/>
      <c r="J168" s="14">
        <v>15.27</v>
      </c>
      <c r="K168" s="14">
        <v>18.850000000000001</v>
      </c>
      <c r="L168" s="14">
        <v>24.65</v>
      </c>
      <c r="M168" s="54"/>
      <c r="N168" s="14">
        <v>49.553092628000002</v>
      </c>
      <c r="O168" s="31">
        <v>73.62710442800001</v>
      </c>
      <c r="P168" s="31" t="s">
        <v>13</v>
      </c>
      <c r="Q168" s="17" t="s">
        <v>16</v>
      </c>
      <c r="R168" s="38" t="s">
        <v>699</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245</v>
      </c>
      <c r="D169" s="16" t="s">
        <v>246</v>
      </c>
      <c r="E169" s="16">
        <v>3</v>
      </c>
      <c r="F169" s="15">
        <v>20.82</v>
      </c>
      <c r="G169" s="15">
        <v>18.79</v>
      </c>
      <c r="H169" s="15">
        <v>16.760000000000002</v>
      </c>
      <c r="I169" s="14"/>
      <c r="J169" s="15">
        <v>21.89</v>
      </c>
      <c r="K169" s="15">
        <v>25.94</v>
      </c>
      <c r="L169" s="15">
        <v>32.51</v>
      </c>
      <c r="M169" s="54"/>
      <c r="N169" s="15">
        <v>34.174607123000001</v>
      </c>
      <c r="O169" s="15">
        <v>96.25817801800001</v>
      </c>
      <c r="P169" s="15" t="s">
        <v>16</v>
      </c>
      <c r="Q169" s="16" t="s">
        <v>13</v>
      </c>
      <c r="R169" s="37" t="s">
        <v>700</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247</v>
      </c>
      <c r="D170" s="17" t="s">
        <v>248</v>
      </c>
      <c r="E170" s="17">
        <v>4</v>
      </c>
      <c r="F170" s="14">
        <v>10.11</v>
      </c>
      <c r="G170" s="14">
        <v>9.4</v>
      </c>
      <c r="H170" s="14">
        <v>8.69</v>
      </c>
      <c r="I170" s="14"/>
      <c r="J170" s="14">
        <v>10.5</v>
      </c>
      <c r="K170" s="14">
        <v>11.91</v>
      </c>
      <c r="L170" s="14">
        <v>14.2</v>
      </c>
      <c r="M170" s="54"/>
      <c r="N170" s="14">
        <v>51.152018671</v>
      </c>
      <c r="O170" s="31">
        <v>7.2440233182</v>
      </c>
      <c r="P170" s="31" t="s">
        <v>16</v>
      </c>
      <c r="Q170" s="17" t="s">
        <v>13</v>
      </c>
      <c r="R170" s="38" t="s">
        <v>701</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249</v>
      </c>
      <c r="D171" s="16" t="s">
        <v>250</v>
      </c>
      <c r="E171" s="16">
        <v>7</v>
      </c>
      <c r="F171" s="15">
        <v>1.38</v>
      </c>
      <c r="G171" s="15">
        <v>0.78</v>
      </c>
      <c r="H171" s="15">
        <v>0.18</v>
      </c>
      <c r="I171" s="14"/>
      <c r="J171" s="15">
        <v>2.92</v>
      </c>
      <c r="K171" s="15">
        <v>4.1100000000000003</v>
      </c>
      <c r="L171" s="15">
        <v>6.04</v>
      </c>
      <c r="M171" s="54"/>
      <c r="N171" s="15">
        <v>62.494711701</v>
      </c>
      <c r="O171" s="15">
        <v>11.590229227</v>
      </c>
      <c r="P171" s="15" t="s">
        <v>13</v>
      </c>
      <c r="Q171" s="16" t="s">
        <v>16</v>
      </c>
      <c r="R171" s="37" t="s">
        <v>702</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476</v>
      </c>
      <c r="D172" s="17" t="s">
        <v>477</v>
      </c>
      <c r="E172" s="17">
        <v>0</v>
      </c>
      <c r="F172" s="14">
        <v>130.30000000000001</v>
      </c>
      <c r="G172" s="14">
        <v>100.54</v>
      </c>
      <c r="H172" s="14">
        <v>70.78</v>
      </c>
      <c r="I172" s="14"/>
      <c r="J172" s="14">
        <v>138.32</v>
      </c>
      <c r="K172" s="14">
        <v>197.83</v>
      </c>
      <c r="L172" s="14">
        <v>294.14</v>
      </c>
      <c r="M172" s="54"/>
      <c r="N172" s="14">
        <v>22.683318675999999</v>
      </c>
      <c r="O172" s="31">
        <v>20.064158804999998</v>
      </c>
      <c r="P172" s="31" t="s">
        <v>13</v>
      </c>
      <c r="Q172" s="17" t="s">
        <v>13</v>
      </c>
      <c r="R172" s="38" t="s">
        <v>703</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521</v>
      </c>
      <c r="D173" s="16" t="s">
        <v>522</v>
      </c>
      <c r="E173" s="16">
        <v>0</v>
      </c>
      <c r="F173" s="15">
        <v>5.85</v>
      </c>
      <c r="G173" s="15">
        <v>5.16</v>
      </c>
      <c r="H173" s="15">
        <v>4.47</v>
      </c>
      <c r="I173" s="14"/>
      <c r="J173" s="15">
        <v>5.98</v>
      </c>
      <c r="K173" s="15">
        <v>7.35</v>
      </c>
      <c r="L173" s="15">
        <v>9.58</v>
      </c>
      <c r="M173" s="54"/>
      <c r="N173" s="15">
        <v>39.191644502999999</v>
      </c>
      <c r="O173" s="15">
        <v>2.0281273635999999</v>
      </c>
      <c r="P173" s="15" t="s">
        <v>13</v>
      </c>
      <c r="Q173" s="16" t="s">
        <v>13</v>
      </c>
      <c r="R173" s="37" t="s">
        <v>704</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251</v>
      </c>
      <c r="D174" s="17" t="s">
        <v>252</v>
      </c>
      <c r="E174" s="17">
        <v>9</v>
      </c>
      <c r="F174" s="14">
        <v>77.849999999999994</v>
      </c>
      <c r="G174" s="14">
        <v>71.19</v>
      </c>
      <c r="H174" s="14">
        <v>64.53</v>
      </c>
      <c r="I174" s="14"/>
      <c r="J174" s="14">
        <v>84.9</v>
      </c>
      <c r="K174" s="14">
        <v>98.21</v>
      </c>
      <c r="L174" s="14">
        <v>119.76</v>
      </c>
      <c r="M174" s="54"/>
      <c r="N174" s="14">
        <v>59.387139617999999</v>
      </c>
      <c r="O174" s="31">
        <v>59.460559727000003</v>
      </c>
      <c r="P174" s="31" t="s">
        <v>16</v>
      </c>
      <c r="Q174" s="17" t="s">
        <v>16</v>
      </c>
      <c r="R174" s="38" t="s">
        <v>705</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253</v>
      </c>
      <c r="D175" s="16" t="s">
        <v>254</v>
      </c>
      <c r="E175" s="16">
        <v>7</v>
      </c>
      <c r="F175" s="15">
        <v>2.1</v>
      </c>
      <c r="G175" s="15">
        <v>1.5</v>
      </c>
      <c r="H175" s="15">
        <v>0.9</v>
      </c>
      <c r="I175" s="14"/>
      <c r="J175" s="15">
        <v>3.33</v>
      </c>
      <c r="K175" s="15">
        <v>4.5199999999999996</v>
      </c>
      <c r="L175" s="15">
        <v>6.45</v>
      </c>
      <c r="M175" s="54"/>
      <c r="N175" s="15">
        <v>69.415429584999998</v>
      </c>
      <c r="O175" s="15">
        <v>10.430004953999999</v>
      </c>
      <c r="P175" s="15" t="s">
        <v>13</v>
      </c>
      <c r="Q175" s="16" t="s">
        <v>16</v>
      </c>
      <c r="R175" s="37" t="s">
        <v>706</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255</v>
      </c>
      <c r="D176" s="17" t="s">
        <v>256</v>
      </c>
      <c r="E176" s="17">
        <v>2</v>
      </c>
      <c r="F176" s="14">
        <v>3.78</v>
      </c>
      <c r="G176" s="14">
        <v>2.54</v>
      </c>
      <c r="H176" s="14">
        <v>1.3</v>
      </c>
      <c r="I176" s="14"/>
      <c r="J176" s="14">
        <v>3.85</v>
      </c>
      <c r="K176" s="14">
        <v>6.32</v>
      </c>
      <c r="L176" s="14">
        <v>10.33</v>
      </c>
      <c r="M176" s="54"/>
      <c r="N176" s="14">
        <v>38.998671881</v>
      </c>
      <c r="O176" s="31">
        <v>20.608370727</v>
      </c>
      <c r="P176" s="31" t="s">
        <v>13</v>
      </c>
      <c r="Q176" s="17" t="s">
        <v>13</v>
      </c>
      <c r="R176" s="38" t="s">
        <v>707</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478</v>
      </c>
      <c r="D177" s="16" t="s">
        <v>479</v>
      </c>
      <c r="E177" s="16">
        <v>0</v>
      </c>
      <c r="F177" s="15">
        <v>184</v>
      </c>
      <c r="G177" s="15">
        <v>152.58000000000001</v>
      </c>
      <c r="H177" s="15">
        <v>121.16</v>
      </c>
      <c r="I177" s="14"/>
      <c r="J177" s="15">
        <v>195.5</v>
      </c>
      <c r="K177" s="15">
        <v>258.33</v>
      </c>
      <c r="L177" s="15">
        <v>360</v>
      </c>
      <c r="M177" s="54"/>
      <c r="N177" s="15">
        <v>22.429753257000002</v>
      </c>
      <c r="O177" s="15">
        <v>6.2953115226999996</v>
      </c>
      <c r="P177" s="15" t="s">
        <v>13</v>
      </c>
      <c r="Q177" s="16" t="s">
        <v>13</v>
      </c>
      <c r="R177" s="37" t="s">
        <v>708</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257</v>
      </c>
      <c r="D178" s="17" t="s">
        <v>258</v>
      </c>
      <c r="E178" s="17">
        <v>3</v>
      </c>
      <c r="F178" s="14">
        <v>42.09</v>
      </c>
      <c r="G178" s="14">
        <v>37.35</v>
      </c>
      <c r="H178" s="14">
        <v>32.619999999999997</v>
      </c>
      <c r="I178" s="14"/>
      <c r="J178" s="14">
        <v>42.94</v>
      </c>
      <c r="K178" s="14">
        <v>52.4</v>
      </c>
      <c r="L178" s="14">
        <v>67.709999999999994</v>
      </c>
      <c r="M178" s="54"/>
      <c r="N178" s="14">
        <v>27.00498589</v>
      </c>
      <c r="O178" s="31">
        <v>497.34667486000001</v>
      </c>
      <c r="P178" s="31" t="s">
        <v>16</v>
      </c>
      <c r="Q178" s="17" t="s">
        <v>13</v>
      </c>
      <c r="R178" s="38" t="s">
        <v>709</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257</v>
      </c>
      <c r="D179" s="16" t="s">
        <v>260</v>
      </c>
      <c r="E179" s="16">
        <v>5</v>
      </c>
      <c r="F179" s="15">
        <v>37.92</v>
      </c>
      <c r="G179" s="15">
        <v>33.950000000000003</v>
      </c>
      <c r="H179" s="15">
        <v>29.98</v>
      </c>
      <c r="I179" s="14"/>
      <c r="J179" s="15">
        <v>38.67</v>
      </c>
      <c r="K179" s="15">
        <v>46.6</v>
      </c>
      <c r="L179" s="15">
        <v>59.44</v>
      </c>
      <c r="M179" s="54"/>
      <c r="N179" s="15">
        <v>29.011616608000001</v>
      </c>
      <c r="O179" s="15">
        <v>1849.7886488000001</v>
      </c>
      <c r="P179" s="15" t="s">
        <v>16</v>
      </c>
      <c r="Q179" s="16" t="s">
        <v>13</v>
      </c>
      <c r="R179" s="37" t="s">
        <v>710</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261</v>
      </c>
      <c r="D180" s="17" t="s">
        <v>262</v>
      </c>
      <c r="E180" s="17">
        <v>0</v>
      </c>
      <c r="F180" s="14">
        <v>9.98</v>
      </c>
      <c r="G180" s="14">
        <v>8.6</v>
      </c>
      <c r="H180" s="14">
        <v>7.22</v>
      </c>
      <c r="I180" s="14"/>
      <c r="J180" s="14">
        <v>10.11</v>
      </c>
      <c r="K180" s="14">
        <v>12.86</v>
      </c>
      <c r="L180" s="14">
        <v>17.309999999999999</v>
      </c>
      <c r="M180" s="54"/>
      <c r="N180" s="14">
        <v>30.131759085999999</v>
      </c>
      <c r="O180" s="31">
        <v>27.197560955</v>
      </c>
      <c r="P180" s="31" t="s">
        <v>13</v>
      </c>
      <c r="Q180" s="17" t="s">
        <v>13</v>
      </c>
      <c r="R180" s="38" t="s">
        <v>711</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355</v>
      </c>
      <c r="D181" s="16" t="s">
        <v>263</v>
      </c>
      <c r="E181" s="16">
        <v>3</v>
      </c>
      <c r="F181" s="15">
        <v>53.36</v>
      </c>
      <c r="G181" s="15">
        <v>46.91</v>
      </c>
      <c r="H181" s="15">
        <v>40.47</v>
      </c>
      <c r="I181" s="14"/>
      <c r="J181" s="15">
        <v>54.57</v>
      </c>
      <c r="K181" s="15">
        <v>67.45</v>
      </c>
      <c r="L181" s="15">
        <v>88.3</v>
      </c>
      <c r="M181" s="54"/>
      <c r="N181" s="15">
        <v>18.303301855000001</v>
      </c>
      <c r="O181" s="15">
        <v>572.61666068</v>
      </c>
      <c r="P181" s="15" t="s">
        <v>16</v>
      </c>
      <c r="Q181" s="16" t="s">
        <v>13</v>
      </c>
      <c r="R181" s="37" t="s">
        <v>712</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381</v>
      </c>
      <c r="D182" s="17" t="s">
        <v>264</v>
      </c>
      <c r="E182" s="17">
        <v>2</v>
      </c>
      <c r="F182" s="14">
        <v>3.16</v>
      </c>
      <c r="G182" s="14">
        <v>2.77</v>
      </c>
      <c r="H182" s="14">
        <v>2.39</v>
      </c>
      <c r="I182" s="14"/>
      <c r="J182" s="14">
        <v>3.23</v>
      </c>
      <c r="K182" s="14">
        <v>3.99</v>
      </c>
      <c r="L182" s="14">
        <v>5.23</v>
      </c>
      <c r="M182" s="54"/>
      <c r="N182" s="14">
        <v>47.139591697999997</v>
      </c>
      <c r="O182" s="31">
        <v>8.4986759999999997</v>
      </c>
      <c r="P182" s="31" t="s">
        <v>13</v>
      </c>
      <c r="Q182" s="17" t="s">
        <v>13</v>
      </c>
      <c r="R182" s="38" t="s">
        <v>713</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365</v>
      </c>
      <c r="D183" s="16" t="s">
        <v>265</v>
      </c>
      <c r="E183" s="16">
        <v>3</v>
      </c>
      <c r="F183" s="15">
        <v>12.26</v>
      </c>
      <c r="G183" s="15">
        <v>10.52</v>
      </c>
      <c r="H183" s="15">
        <v>8.7799999999999994</v>
      </c>
      <c r="I183" s="14"/>
      <c r="J183" s="15">
        <v>12.95</v>
      </c>
      <c r="K183" s="15">
        <v>16.420000000000002</v>
      </c>
      <c r="L183" s="15">
        <v>22.04</v>
      </c>
      <c r="M183" s="54"/>
      <c r="N183" s="15">
        <v>33.282069128000003</v>
      </c>
      <c r="O183" s="15">
        <v>16.621745136000001</v>
      </c>
      <c r="P183" s="15" t="s">
        <v>16</v>
      </c>
      <c r="Q183" s="16" t="s">
        <v>13</v>
      </c>
      <c r="R183" s="37" t="s">
        <v>714</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390</v>
      </c>
      <c r="D184" s="17" t="s">
        <v>266</v>
      </c>
      <c r="E184" s="17">
        <v>0</v>
      </c>
      <c r="F184" s="14">
        <v>8.34</v>
      </c>
      <c r="G184" s="14">
        <v>5.7</v>
      </c>
      <c r="H184" s="14">
        <v>3.06</v>
      </c>
      <c r="I184" s="14"/>
      <c r="J184" s="14">
        <v>8.85</v>
      </c>
      <c r="K184" s="14">
        <v>14.12</v>
      </c>
      <c r="L184" s="14">
        <v>22.65</v>
      </c>
      <c r="M184" s="54"/>
      <c r="N184" s="14">
        <v>42.312285281000001</v>
      </c>
      <c r="O184" s="31">
        <v>30.700429909</v>
      </c>
      <c r="P184" s="31" t="s">
        <v>13</v>
      </c>
      <c r="Q184" s="17" t="s">
        <v>13</v>
      </c>
      <c r="R184" s="38" t="s">
        <v>715</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388</v>
      </c>
      <c r="D185" s="16" t="s">
        <v>267</v>
      </c>
      <c r="E185" s="16">
        <v>9</v>
      </c>
      <c r="F185" s="15">
        <v>52.37</v>
      </c>
      <c r="G185" s="15">
        <v>49.09</v>
      </c>
      <c r="H185" s="15">
        <v>45.81</v>
      </c>
      <c r="I185" s="14"/>
      <c r="J185" s="15">
        <v>55.18</v>
      </c>
      <c r="K185" s="15">
        <v>61.73</v>
      </c>
      <c r="L185" s="15">
        <v>72.34</v>
      </c>
      <c r="M185" s="54"/>
      <c r="N185" s="15">
        <v>72.811069059999994</v>
      </c>
      <c r="O185" s="15">
        <v>70.644144635999993</v>
      </c>
      <c r="P185" s="15" t="s">
        <v>16</v>
      </c>
      <c r="Q185" s="16" t="s">
        <v>16</v>
      </c>
      <c r="R185" s="37" t="s">
        <v>716</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358</v>
      </c>
      <c r="D186" s="17" t="s">
        <v>268</v>
      </c>
      <c r="E186" s="17">
        <v>4</v>
      </c>
      <c r="F186" s="14">
        <v>3.9</v>
      </c>
      <c r="G186" s="14">
        <v>3.43</v>
      </c>
      <c r="H186" s="14">
        <v>2.97</v>
      </c>
      <c r="I186" s="14"/>
      <c r="J186" s="14">
        <v>4.8</v>
      </c>
      <c r="K186" s="14">
        <v>5.72</v>
      </c>
      <c r="L186" s="14">
        <v>7.22</v>
      </c>
      <c r="M186" s="54"/>
      <c r="N186" s="14">
        <v>55.543014401000001</v>
      </c>
      <c r="O186" s="31">
        <v>4.6075944545</v>
      </c>
      <c r="P186" s="31" t="s">
        <v>13</v>
      </c>
      <c r="Q186" s="17" t="s">
        <v>16</v>
      </c>
      <c r="R186" s="38" t="s">
        <v>717</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383</v>
      </c>
      <c r="D187" s="16" t="s">
        <v>269</v>
      </c>
      <c r="E187" s="16">
        <v>5</v>
      </c>
      <c r="F187" s="15">
        <v>17.489999999999998</v>
      </c>
      <c r="G187" s="15">
        <v>15.96</v>
      </c>
      <c r="H187" s="15">
        <v>14.43</v>
      </c>
      <c r="I187" s="14"/>
      <c r="J187" s="15">
        <v>18.09</v>
      </c>
      <c r="K187" s="15">
        <v>21.14</v>
      </c>
      <c r="L187" s="15">
        <v>26.08</v>
      </c>
      <c r="M187" s="54"/>
      <c r="N187" s="15">
        <v>46.228983978000002</v>
      </c>
      <c r="O187" s="15">
        <v>7.7524939091</v>
      </c>
      <c r="P187" s="15" t="s">
        <v>16</v>
      </c>
      <c r="Q187" s="16" t="s">
        <v>13</v>
      </c>
      <c r="R187" s="37" t="s">
        <v>718</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719</v>
      </c>
      <c r="D188" s="17" t="s">
        <v>720</v>
      </c>
      <c r="E188" s="17">
        <v>6</v>
      </c>
      <c r="F188" s="14">
        <v>6.36</v>
      </c>
      <c r="G188" s="14">
        <v>5.32</v>
      </c>
      <c r="H188" s="14">
        <v>4.29</v>
      </c>
      <c r="I188" s="14"/>
      <c r="J188" s="14">
        <v>9.5</v>
      </c>
      <c r="K188" s="14">
        <v>11.56</v>
      </c>
      <c r="L188" s="14">
        <v>14.9</v>
      </c>
      <c r="M188" s="54"/>
      <c r="N188" s="14">
        <v>52.202706255999999</v>
      </c>
      <c r="O188" s="31">
        <v>1.0468718636000001</v>
      </c>
      <c r="P188" s="31" t="s">
        <v>13</v>
      </c>
      <c r="Q188" s="17" t="s">
        <v>16</v>
      </c>
      <c r="R188" s="38" t="s">
        <v>721</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722</v>
      </c>
      <c r="D189" s="16" t="s">
        <v>480</v>
      </c>
      <c r="E189" s="16">
        <v>6</v>
      </c>
      <c r="F189" s="15">
        <v>87</v>
      </c>
      <c r="G189" s="15">
        <v>69.33</v>
      </c>
      <c r="H189" s="15">
        <v>51.67</v>
      </c>
      <c r="I189" s="14"/>
      <c r="J189" s="15">
        <v>95.15</v>
      </c>
      <c r="K189" s="15">
        <v>130.47</v>
      </c>
      <c r="L189" s="15">
        <v>187.62</v>
      </c>
      <c r="M189" s="54"/>
      <c r="N189" s="15">
        <v>45.103729387999998</v>
      </c>
      <c r="O189" s="15">
        <v>4.3640166135999996</v>
      </c>
      <c r="P189" s="15" t="s">
        <v>16</v>
      </c>
      <c r="Q189" s="16" t="s">
        <v>13</v>
      </c>
      <c r="R189" s="37" t="s">
        <v>723</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389</v>
      </c>
      <c r="D190" s="17" t="s">
        <v>270</v>
      </c>
      <c r="E190" s="17">
        <v>4</v>
      </c>
      <c r="F190" s="14">
        <v>1.81</v>
      </c>
      <c r="G190" s="14">
        <v>1.45</v>
      </c>
      <c r="H190" s="14">
        <v>1.0900000000000001</v>
      </c>
      <c r="I190" s="14"/>
      <c r="J190" s="14">
        <v>2.64</v>
      </c>
      <c r="K190" s="14">
        <v>3.35</v>
      </c>
      <c r="L190" s="14">
        <v>4.5</v>
      </c>
      <c r="M190" s="54"/>
      <c r="N190" s="14">
        <v>60.807762576000002</v>
      </c>
      <c r="O190" s="31">
        <v>6.7097918182000003</v>
      </c>
      <c r="P190" s="31" t="s">
        <v>13</v>
      </c>
      <c r="Q190" s="17" t="s">
        <v>16</v>
      </c>
      <c r="R190" s="38" t="s">
        <v>724</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407</v>
      </c>
      <c r="D191" s="16" t="s">
        <v>271</v>
      </c>
      <c r="E191" s="16">
        <v>1</v>
      </c>
      <c r="F191" s="15">
        <v>1.3</v>
      </c>
      <c r="G191" s="15">
        <v>0.91</v>
      </c>
      <c r="H191" s="15">
        <v>0.53</v>
      </c>
      <c r="I191" s="14"/>
      <c r="J191" s="15">
        <v>1.41</v>
      </c>
      <c r="K191" s="15">
        <v>2.17</v>
      </c>
      <c r="L191" s="15">
        <v>3.4</v>
      </c>
      <c r="M191" s="54"/>
      <c r="N191" s="15">
        <v>41.500561425000001</v>
      </c>
      <c r="O191" s="15">
        <v>4.0267864091000005</v>
      </c>
      <c r="P191" s="15" t="s">
        <v>13</v>
      </c>
      <c r="Q191" s="16" t="s">
        <v>13</v>
      </c>
      <c r="R191" s="37" t="s">
        <v>725</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259</v>
      </c>
      <c r="D192" s="17" t="s">
        <v>272</v>
      </c>
      <c r="E192" s="17">
        <v>2</v>
      </c>
      <c r="F192" s="14">
        <v>17.149999999999999</v>
      </c>
      <c r="G192" s="14">
        <v>13.95</v>
      </c>
      <c r="H192" s="14">
        <v>10.76</v>
      </c>
      <c r="I192" s="14"/>
      <c r="J192" s="14">
        <v>17.52</v>
      </c>
      <c r="K192" s="14">
        <v>23.9</v>
      </c>
      <c r="L192" s="14">
        <v>34.24</v>
      </c>
      <c r="M192" s="54"/>
      <c r="N192" s="14">
        <v>44.838963073000002</v>
      </c>
      <c r="O192" s="31">
        <v>217.98348886000002</v>
      </c>
      <c r="P192" s="31" t="s">
        <v>13</v>
      </c>
      <c r="Q192" s="17" t="s">
        <v>13</v>
      </c>
      <c r="R192" s="38" t="s">
        <v>726</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399</v>
      </c>
      <c r="D193" s="16" t="s">
        <v>273</v>
      </c>
      <c r="E193" s="16">
        <v>4</v>
      </c>
      <c r="F193" s="15">
        <v>0.42</v>
      </c>
      <c r="G193" s="15">
        <v>0.3</v>
      </c>
      <c r="H193" s="15">
        <v>0.18</v>
      </c>
      <c r="I193" s="14"/>
      <c r="J193" s="15">
        <v>0.71</v>
      </c>
      <c r="K193" s="15">
        <v>0.94</v>
      </c>
      <c r="L193" s="15">
        <v>1.32</v>
      </c>
      <c r="M193" s="54"/>
      <c r="N193" s="15">
        <v>49.712845424000001</v>
      </c>
      <c r="O193" s="15">
        <v>8.6379301363999996</v>
      </c>
      <c r="P193" s="15" t="s">
        <v>13</v>
      </c>
      <c r="Q193" s="16" t="s">
        <v>16</v>
      </c>
      <c r="R193" s="37" t="s">
        <v>523</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405</v>
      </c>
      <c r="D194" s="17" t="s">
        <v>274</v>
      </c>
      <c r="E194" s="17">
        <v>3</v>
      </c>
      <c r="F194" s="14">
        <v>4.34</v>
      </c>
      <c r="G194" s="14">
        <v>3.49</v>
      </c>
      <c r="H194" s="14">
        <v>2.65</v>
      </c>
      <c r="I194" s="14"/>
      <c r="J194" s="14">
        <v>4.5599999999999996</v>
      </c>
      <c r="K194" s="14">
        <v>6.24</v>
      </c>
      <c r="L194" s="14">
        <v>8.9700000000000006</v>
      </c>
      <c r="M194" s="54"/>
      <c r="N194" s="14">
        <v>28.118522066000001</v>
      </c>
      <c r="O194" s="31">
        <v>15.510855408999999</v>
      </c>
      <c r="P194" s="31" t="s">
        <v>13</v>
      </c>
      <c r="Q194" s="17" t="s">
        <v>13</v>
      </c>
      <c r="R194" s="38" t="s">
        <v>727</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481</v>
      </c>
      <c r="D195" s="16" t="s">
        <v>482</v>
      </c>
      <c r="E195" s="16">
        <v>4</v>
      </c>
      <c r="F195" s="15">
        <v>0.61</v>
      </c>
      <c r="G195" s="15">
        <v>0.1</v>
      </c>
      <c r="H195" s="15">
        <v>-0.39</v>
      </c>
      <c r="I195" s="14"/>
      <c r="J195" s="15">
        <v>2.08</v>
      </c>
      <c r="K195" s="15">
        <v>3.08</v>
      </c>
      <c r="L195" s="15">
        <v>4.71</v>
      </c>
      <c r="M195" s="54"/>
      <c r="N195" s="15">
        <v>68.338183588999996</v>
      </c>
      <c r="O195" s="15">
        <v>2.3377050000000001</v>
      </c>
      <c r="P195" s="15" t="s">
        <v>13</v>
      </c>
      <c r="Q195" s="16" t="s">
        <v>16</v>
      </c>
      <c r="R195" s="37" t="s">
        <v>728</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524</v>
      </c>
      <c r="D196" s="17" t="s">
        <v>275</v>
      </c>
      <c r="E196" s="17">
        <v>6</v>
      </c>
      <c r="F196" s="14">
        <v>34.25</v>
      </c>
      <c r="G196" s="14">
        <v>30.27</v>
      </c>
      <c r="H196" s="14">
        <v>26.3</v>
      </c>
      <c r="I196" s="14"/>
      <c r="J196" s="14">
        <v>45.19</v>
      </c>
      <c r="K196" s="14">
        <v>53.13</v>
      </c>
      <c r="L196" s="14">
        <v>65.98</v>
      </c>
      <c r="M196" s="54"/>
      <c r="N196" s="14">
        <v>57.924907965999999</v>
      </c>
      <c r="O196" s="31">
        <v>285.73422340999997</v>
      </c>
      <c r="P196" s="31" t="s">
        <v>13</v>
      </c>
      <c r="Q196" s="17" t="s">
        <v>16</v>
      </c>
      <c r="R196" s="38" t="s">
        <v>729</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357</v>
      </c>
      <c r="D197" s="16" t="s">
        <v>276</v>
      </c>
      <c r="E197" s="16">
        <v>7</v>
      </c>
      <c r="F197" s="15">
        <v>9.02</v>
      </c>
      <c r="G197" s="15">
        <v>8.1</v>
      </c>
      <c r="H197" s="15">
        <v>7.19</v>
      </c>
      <c r="I197" s="14"/>
      <c r="J197" s="15">
        <v>10.96</v>
      </c>
      <c r="K197" s="15">
        <v>12.78</v>
      </c>
      <c r="L197" s="15">
        <v>15.75</v>
      </c>
      <c r="M197" s="54"/>
      <c r="N197" s="15">
        <v>61.990782635000002</v>
      </c>
      <c r="O197" s="15">
        <v>10.784482454000001</v>
      </c>
      <c r="P197" s="15" t="s">
        <v>16</v>
      </c>
      <c r="Q197" s="16" t="s">
        <v>16</v>
      </c>
      <c r="R197" s="37" t="s">
        <v>730</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360</v>
      </c>
      <c r="D198" s="17" t="s">
        <v>277</v>
      </c>
      <c r="E198" s="17">
        <v>5</v>
      </c>
      <c r="F198" s="14">
        <v>13.12</v>
      </c>
      <c r="G198" s="14">
        <v>11.53</v>
      </c>
      <c r="H198" s="14">
        <v>9.9499999999999993</v>
      </c>
      <c r="I198" s="14"/>
      <c r="J198" s="14">
        <v>17.27</v>
      </c>
      <c r="K198" s="14">
        <v>20.43</v>
      </c>
      <c r="L198" s="14">
        <v>25.55</v>
      </c>
      <c r="M198" s="54"/>
      <c r="N198" s="14">
        <v>55.383802089</v>
      </c>
      <c r="O198" s="31">
        <v>168.49554909</v>
      </c>
      <c r="P198" s="31" t="s">
        <v>13</v>
      </c>
      <c r="Q198" s="17" t="s">
        <v>16</v>
      </c>
      <c r="R198" s="38" t="s">
        <v>731</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278</v>
      </c>
      <c r="D199" s="16" t="s">
        <v>279</v>
      </c>
      <c r="E199" s="16">
        <v>10</v>
      </c>
      <c r="F199" s="15">
        <v>28.57</v>
      </c>
      <c r="G199" s="15">
        <v>25.91</v>
      </c>
      <c r="H199" s="15">
        <v>23.25</v>
      </c>
      <c r="I199" s="14"/>
      <c r="J199" s="15">
        <v>35.31</v>
      </c>
      <c r="K199" s="15">
        <v>40.619999999999997</v>
      </c>
      <c r="L199" s="15">
        <v>49.23</v>
      </c>
      <c r="M199" s="54"/>
      <c r="N199" s="15">
        <v>64.478390464</v>
      </c>
      <c r="O199" s="15">
        <v>441.27760135999995</v>
      </c>
      <c r="P199" s="15" t="s">
        <v>16</v>
      </c>
      <c r="Q199" s="16" t="s">
        <v>16</v>
      </c>
      <c r="R199" s="37" t="s">
        <v>732</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280</v>
      </c>
      <c r="D200" s="17" t="s">
        <v>281</v>
      </c>
      <c r="E200" s="17">
        <v>3</v>
      </c>
      <c r="F200" s="14">
        <v>7.07</v>
      </c>
      <c r="G200" s="14">
        <v>6.43</v>
      </c>
      <c r="H200" s="14">
        <v>5.79</v>
      </c>
      <c r="I200" s="14"/>
      <c r="J200" s="14">
        <v>7.3</v>
      </c>
      <c r="K200" s="14">
        <v>8.57</v>
      </c>
      <c r="L200" s="14">
        <v>10.64</v>
      </c>
      <c r="M200" s="54"/>
      <c r="N200" s="14">
        <v>43.200973542</v>
      </c>
      <c r="O200" s="31">
        <v>8.0206938636</v>
      </c>
      <c r="P200" s="31" t="s">
        <v>13</v>
      </c>
      <c r="Q200" s="17" t="s">
        <v>13</v>
      </c>
      <c r="R200" s="38" t="s">
        <v>733</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280</v>
      </c>
      <c r="D201" s="16" t="s">
        <v>282</v>
      </c>
      <c r="E201" s="16">
        <v>3</v>
      </c>
      <c r="F201" s="15">
        <v>36.71</v>
      </c>
      <c r="G201" s="15">
        <v>33.03</v>
      </c>
      <c r="H201" s="15">
        <v>29.36</v>
      </c>
      <c r="I201" s="14"/>
      <c r="J201" s="15">
        <v>37.97</v>
      </c>
      <c r="K201" s="15">
        <v>45.31</v>
      </c>
      <c r="L201" s="15">
        <v>57.2</v>
      </c>
      <c r="M201" s="54"/>
      <c r="N201" s="15">
        <v>47.272510279999999</v>
      </c>
      <c r="O201" s="15">
        <v>58.803834773000005</v>
      </c>
      <c r="P201" s="15" t="s">
        <v>13</v>
      </c>
      <c r="Q201" s="16" t="s">
        <v>13</v>
      </c>
      <c r="R201" s="37" t="s">
        <v>734</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283</v>
      </c>
      <c r="D202" s="17" t="s">
        <v>525</v>
      </c>
      <c r="E202" s="17">
        <v>0</v>
      </c>
      <c r="F202" s="14">
        <v>12.56</v>
      </c>
      <c r="G202" s="14">
        <v>10.88</v>
      </c>
      <c r="H202" s="14">
        <v>9.1999999999999993</v>
      </c>
      <c r="I202" s="14"/>
      <c r="J202" s="14">
        <v>12.9</v>
      </c>
      <c r="K202" s="14">
        <v>16.25</v>
      </c>
      <c r="L202" s="14">
        <v>21.69</v>
      </c>
      <c r="M202" s="54"/>
      <c r="N202" s="14">
        <v>26.016432068</v>
      </c>
      <c r="O202" s="31">
        <v>1.0844542273</v>
      </c>
      <c r="P202" s="31" t="s">
        <v>13</v>
      </c>
      <c r="Q202" s="17" t="s">
        <v>13</v>
      </c>
      <c r="R202" s="38" t="s">
        <v>735</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283</v>
      </c>
      <c r="D203" s="16" t="s">
        <v>417</v>
      </c>
      <c r="E203" s="16">
        <v>0</v>
      </c>
      <c r="F203" s="15">
        <v>13.72</v>
      </c>
      <c r="G203" s="15">
        <v>12.36</v>
      </c>
      <c r="H203" s="15">
        <v>11</v>
      </c>
      <c r="I203" s="14"/>
      <c r="J203" s="15">
        <v>13.99</v>
      </c>
      <c r="K203" s="15">
        <v>16.7</v>
      </c>
      <c r="L203" s="15">
        <v>21.1</v>
      </c>
      <c r="M203" s="54"/>
      <c r="N203" s="15">
        <v>38.394011509999999</v>
      </c>
      <c r="O203" s="15">
        <v>1.4554870455</v>
      </c>
      <c r="P203" s="15" t="s">
        <v>13</v>
      </c>
      <c r="Q203" s="16" t="s">
        <v>13</v>
      </c>
      <c r="R203" s="37" t="s">
        <v>736</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283</v>
      </c>
      <c r="D204" s="17" t="s">
        <v>284</v>
      </c>
      <c r="E204" s="17">
        <v>0</v>
      </c>
      <c r="F204" s="14">
        <v>26.2</v>
      </c>
      <c r="G204" s="14">
        <v>23.13</v>
      </c>
      <c r="H204" s="14">
        <v>20.07</v>
      </c>
      <c r="I204" s="14"/>
      <c r="J204" s="14">
        <v>26.84</v>
      </c>
      <c r="K204" s="14">
        <v>32.96</v>
      </c>
      <c r="L204" s="14">
        <v>42.88</v>
      </c>
      <c r="M204" s="54"/>
      <c r="N204" s="14">
        <v>27.005184688</v>
      </c>
      <c r="O204" s="31">
        <v>86.62413195500001</v>
      </c>
      <c r="P204" s="31" t="s">
        <v>13</v>
      </c>
      <c r="Q204" s="17" t="s">
        <v>13</v>
      </c>
      <c r="R204" s="38" t="s">
        <v>737</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285</v>
      </c>
      <c r="D205" s="16" t="s">
        <v>286</v>
      </c>
      <c r="E205" s="16">
        <v>0</v>
      </c>
      <c r="F205" s="15">
        <v>14.61</v>
      </c>
      <c r="G205" s="15">
        <v>12.35</v>
      </c>
      <c r="H205" s="15">
        <v>10.1</v>
      </c>
      <c r="I205" s="14"/>
      <c r="J205" s="15">
        <v>14.97</v>
      </c>
      <c r="K205" s="15">
        <v>19.47</v>
      </c>
      <c r="L205" s="15">
        <v>26.76</v>
      </c>
      <c r="M205" s="54"/>
      <c r="N205" s="15">
        <v>23.679496538999999</v>
      </c>
      <c r="O205" s="15">
        <v>35.343879226999995</v>
      </c>
      <c r="P205" s="15" t="s">
        <v>13</v>
      </c>
      <c r="Q205" s="16" t="s">
        <v>13</v>
      </c>
      <c r="R205" s="37" t="s">
        <v>738</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739</v>
      </c>
      <c r="D206" s="17" t="s">
        <v>740</v>
      </c>
      <c r="E206" s="17">
        <v>0</v>
      </c>
      <c r="F206" s="14">
        <v>4.75</v>
      </c>
      <c r="G206" s="14">
        <v>4.46</v>
      </c>
      <c r="H206" s="14">
        <v>4.17</v>
      </c>
      <c r="I206" s="14"/>
      <c r="J206" s="14">
        <v>4.8600000000000003</v>
      </c>
      <c r="K206" s="14">
        <v>5.43</v>
      </c>
      <c r="L206" s="14">
        <v>6.37</v>
      </c>
      <c r="M206" s="54"/>
      <c r="N206" s="14">
        <v>38.635626719999998</v>
      </c>
      <c r="O206" s="31">
        <v>2.276599</v>
      </c>
      <c r="P206" s="31" t="s">
        <v>13</v>
      </c>
      <c r="Q206" s="17" t="s">
        <v>13</v>
      </c>
      <c r="R206" s="38" t="s">
        <v>741</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483</v>
      </c>
      <c r="D207" s="16" t="s">
        <v>484</v>
      </c>
      <c r="E207" s="16">
        <v>9</v>
      </c>
      <c r="F207" s="15">
        <v>5238</v>
      </c>
      <c r="G207" s="15">
        <v>3963.29</v>
      </c>
      <c r="H207" s="15">
        <v>2688.58</v>
      </c>
      <c r="I207" s="14"/>
      <c r="J207" s="15">
        <v>5904.98</v>
      </c>
      <c r="K207" s="15">
        <v>8454.39</v>
      </c>
      <c r="L207" s="15">
        <v>12579.66</v>
      </c>
      <c r="M207" s="54"/>
      <c r="N207" s="15">
        <v>57.468474688999997</v>
      </c>
      <c r="O207" s="15">
        <v>2.6585558127</v>
      </c>
      <c r="P207" s="15" t="s">
        <v>16</v>
      </c>
      <c r="Q207" s="16" t="s">
        <v>16</v>
      </c>
      <c r="R207" s="37" t="s">
        <v>742</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287</v>
      </c>
      <c r="D208" s="17" t="s">
        <v>288</v>
      </c>
      <c r="E208" s="17">
        <v>5</v>
      </c>
      <c r="F208" s="14">
        <v>11.05</v>
      </c>
      <c r="G208" s="14">
        <v>9.61</v>
      </c>
      <c r="H208" s="14">
        <v>8.18</v>
      </c>
      <c r="I208" s="14"/>
      <c r="J208" s="14">
        <v>11.26</v>
      </c>
      <c r="K208" s="14">
        <v>14.12</v>
      </c>
      <c r="L208" s="14">
        <v>18.739999999999998</v>
      </c>
      <c r="M208" s="54"/>
      <c r="N208" s="14">
        <v>46.347226526999997</v>
      </c>
      <c r="O208" s="31">
        <v>7.9917815909000005</v>
      </c>
      <c r="P208" s="31" t="s">
        <v>16</v>
      </c>
      <c r="Q208" s="17" t="s">
        <v>13</v>
      </c>
      <c r="R208" s="38" t="s">
        <v>743</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526</v>
      </c>
      <c r="D209" s="16" t="s">
        <v>527</v>
      </c>
      <c r="E209" s="16">
        <v>1</v>
      </c>
      <c r="F209" s="15">
        <v>9.27</v>
      </c>
      <c r="G209" s="15">
        <v>7.46</v>
      </c>
      <c r="H209" s="15">
        <v>5.65</v>
      </c>
      <c r="I209" s="14"/>
      <c r="J209" s="15">
        <v>9.64</v>
      </c>
      <c r="K209" s="15">
        <v>13.25</v>
      </c>
      <c r="L209" s="15">
        <v>19.100000000000001</v>
      </c>
      <c r="M209" s="54"/>
      <c r="N209" s="15">
        <v>39.399131121000003</v>
      </c>
      <c r="O209" s="15">
        <v>2.0431517418</v>
      </c>
      <c r="P209" s="15" t="s">
        <v>13</v>
      </c>
      <c r="Q209" s="16" t="s">
        <v>13</v>
      </c>
      <c r="R209" s="37" t="s">
        <v>744</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289</v>
      </c>
      <c r="D210" s="17" t="s">
        <v>290</v>
      </c>
      <c r="E210" s="17">
        <v>0</v>
      </c>
      <c r="F210" s="14">
        <v>4.82</v>
      </c>
      <c r="G210" s="14">
        <v>3.6</v>
      </c>
      <c r="H210" s="14">
        <v>2.38</v>
      </c>
      <c r="I210" s="14"/>
      <c r="J210" s="14">
        <v>5.13</v>
      </c>
      <c r="K210" s="14">
        <v>7.56</v>
      </c>
      <c r="L210" s="14">
        <v>11.5</v>
      </c>
      <c r="M210" s="54"/>
      <c r="N210" s="14">
        <v>21.921839405</v>
      </c>
      <c r="O210" s="31">
        <v>115.04606363000001</v>
      </c>
      <c r="P210" s="31" t="s">
        <v>13</v>
      </c>
      <c r="Q210" s="17" t="s">
        <v>13</v>
      </c>
      <c r="R210" s="38" t="s">
        <v>745</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746</v>
      </c>
      <c r="D211" s="16" t="s">
        <v>747</v>
      </c>
      <c r="E211" s="16">
        <v>3</v>
      </c>
      <c r="F211" s="15">
        <v>20.5</v>
      </c>
      <c r="G211" s="15">
        <v>13.01</v>
      </c>
      <c r="H211" s="15">
        <v>5.53</v>
      </c>
      <c r="I211" s="14"/>
      <c r="J211" s="15">
        <v>22</v>
      </c>
      <c r="K211" s="15">
        <v>36.96</v>
      </c>
      <c r="L211" s="15">
        <v>61.18</v>
      </c>
      <c r="M211" s="54"/>
      <c r="N211" s="15">
        <v>33.501112493000001</v>
      </c>
      <c r="O211" s="15">
        <v>1.2063528782000001</v>
      </c>
      <c r="P211" s="15" t="s">
        <v>16</v>
      </c>
      <c r="Q211" s="16" t="s">
        <v>13</v>
      </c>
      <c r="R211" s="37" t="s">
        <v>748</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291</v>
      </c>
      <c r="D212" s="17" t="s">
        <v>292</v>
      </c>
      <c r="E212" s="17">
        <v>2</v>
      </c>
      <c r="F212" s="14">
        <v>7.68</v>
      </c>
      <c r="G212" s="14">
        <v>5.62</v>
      </c>
      <c r="H212" s="14">
        <v>3.56</v>
      </c>
      <c r="I212" s="14"/>
      <c r="J212" s="14">
        <v>8.09</v>
      </c>
      <c r="K212" s="14">
        <v>12.2</v>
      </c>
      <c r="L212" s="14">
        <v>18.87</v>
      </c>
      <c r="M212" s="54"/>
      <c r="N212" s="14">
        <v>42.646099737999997</v>
      </c>
      <c r="O212" s="31">
        <v>21.938975500000002</v>
      </c>
      <c r="P212" s="31" t="s">
        <v>13</v>
      </c>
      <c r="Q212" s="17" t="s">
        <v>13</v>
      </c>
      <c r="R212" s="38" t="s">
        <v>749</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485</v>
      </c>
      <c r="D213" s="16" t="s">
        <v>293</v>
      </c>
      <c r="E213" s="16">
        <v>0</v>
      </c>
      <c r="F213" s="15">
        <v>13.3</v>
      </c>
      <c r="G213" s="15">
        <v>11.39</v>
      </c>
      <c r="H213" s="15">
        <v>9.48</v>
      </c>
      <c r="I213" s="14"/>
      <c r="J213" s="15">
        <v>13.57</v>
      </c>
      <c r="K213" s="15">
        <v>17.38</v>
      </c>
      <c r="L213" s="15">
        <v>23.56</v>
      </c>
      <c r="M213" s="54"/>
      <c r="N213" s="15">
        <v>16.118040636</v>
      </c>
      <c r="O213" s="15">
        <v>47.571779544999998</v>
      </c>
      <c r="P213" s="15" t="s">
        <v>13</v>
      </c>
      <c r="Q213" s="16" t="s">
        <v>13</v>
      </c>
      <c r="R213" s="37" t="s">
        <v>750</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294</v>
      </c>
      <c r="D214" s="17" t="s">
        <v>295</v>
      </c>
      <c r="E214" s="17">
        <v>5</v>
      </c>
      <c r="F214" s="14">
        <v>18.760000000000002</v>
      </c>
      <c r="G214" s="14">
        <v>17.28</v>
      </c>
      <c r="H214" s="14">
        <v>15.8</v>
      </c>
      <c r="I214" s="14"/>
      <c r="J214" s="14">
        <v>21.34</v>
      </c>
      <c r="K214" s="14">
        <v>24.29</v>
      </c>
      <c r="L214" s="14">
        <v>29.08</v>
      </c>
      <c r="M214" s="54"/>
      <c r="N214" s="14">
        <v>57.540605362999997</v>
      </c>
      <c r="O214" s="31">
        <v>98.30492177299999</v>
      </c>
      <c r="P214" s="31" t="s">
        <v>13</v>
      </c>
      <c r="Q214" s="17" t="s">
        <v>16</v>
      </c>
      <c r="R214" s="38" t="s">
        <v>751</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486</v>
      </c>
      <c r="D215" s="16" t="s">
        <v>487</v>
      </c>
      <c r="E215" s="16">
        <v>1</v>
      </c>
      <c r="F215" s="15">
        <v>55.23</v>
      </c>
      <c r="G215" s="15">
        <v>44.82</v>
      </c>
      <c r="H215" s="15">
        <v>34.409999999999997</v>
      </c>
      <c r="I215" s="14"/>
      <c r="J215" s="15">
        <v>56.76</v>
      </c>
      <c r="K215" s="15">
        <v>77.569999999999993</v>
      </c>
      <c r="L215" s="15">
        <v>111.26</v>
      </c>
      <c r="M215" s="54"/>
      <c r="N215" s="15">
        <v>50.054679991999997</v>
      </c>
      <c r="O215" s="15">
        <v>6.4257629514000003</v>
      </c>
      <c r="P215" s="15" t="s">
        <v>13</v>
      </c>
      <c r="Q215" s="16" t="s">
        <v>13</v>
      </c>
      <c r="R215" s="37" t="s">
        <v>752</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375</v>
      </c>
      <c r="D216" s="17" t="s">
        <v>296</v>
      </c>
      <c r="E216" s="17">
        <v>0</v>
      </c>
      <c r="F216" s="14">
        <v>6.3</v>
      </c>
      <c r="G216" s="14">
        <v>3.98</v>
      </c>
      <c r="H216" s="14">
        <v>1.67</v>
      </c>
      <c r="I216" s="14"/>
      <c r="J216" s="14">
        <v>7.15</v>
      </c>
      <c r="K216" s="14">
        <v>11.77</v>
      </c>
      <c r="L216" s="14">
        <v>19.25</v>
      </c>
      <c r="M216" s="54"/>
      <c r="N216" s="14">
        <v>17.247818092999999</v>
      </c>
      <c r="O216" s="31">
        <v>26.679247816</v>
      </c>
      <c r="P216" s="31" t="s">
        <v>13</v>
      </c>
      <c r="Q216" s="17" t="s">
        <v>13</v>
      </c>
      <c r="R216" s="38" t="s">
        <v>753</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297</v>
      </c>
      <c r="D217" s="16" t="s">
        <v>298</v>
      </c>
      <c r="E217" s="16">
        <v>3</v>
      </c>
      <c r="F217" s="15">
        <v>41.89</v>
      </c>
      <c r="G217" s="15">
        <v>35.869999999999997</v>
      </c>
      <c r="H217" s="15">
        <v>29.85</v>
      </c>
      <c r="I217" s="14"/>
      <c r="J217" s="15">
        <v>59.64</v>
      </c>
      <c r="K217" s="15">
        <v>71.67</v>
      </c>
      <c r="L217" s="15">
        <v>91.14</v>
      </c>
      <c r="M217" s="54"/>
      <c r="N217" s="15">
        <v>47.042679687000003</v>
      </c>
      <c r="O217" s="15">
        <v>280.19396649999999</v>
      </c>
      <c r="P217" s="15" t="s">
        <v>13</v>
      </c>
      <c r="Q217" s="16" t="s">
        <v>16</v>
      </c>
      <c r="R217" s="37" t="s">
        <v>754</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400</v>
      </c>
      <c r="D218" s="17" t="s">
        <v>401</v>
      </c>
      <c r="E218" s="17">
        <v>6</v>
      </c>
      <c r="F218" s="14">
        <v>4.0999999999999996</v>
      </c>
      <c r="G218" s="14">
        <v>3.64</v>
      </c>
      <c r="H218" s="14">
        <v>3.18</v>
      </c>
      <c r="I218" s="14"/>
      <c r="J218" s="14">
        <v>4.93</v>
      </c>
      <c r="K218" s="14">
        <v>5.84</v>
      </c>
      <c r="L218" s="14">
        <v>7.32</v>
      </c>
      <c r="M218" s="54"/>
      <c r="N218" s="14">
        <v>73.893985461</v>
      </c>
      <c r="O218" s="31">
        <v>1.7875393635999999</v>
      </c>
      <c r="P218" s="31" t="s">
        <v>13</v>
      </c>
      <c r="Q218" s="17" t="s">
        <v>16</v>
      </c>
      <c r="R218" s="38" t="s">
        <v>755</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299</v>
      </c>
      <c r="D219" s="16" t="s">
        <v>300</v>
      </c>
      <c r="E219" s="16">
        <v>8</v>
      </c>
      <c r="F219" s="15">
        <v>13.33</v>
      </c>
      <c r="G219" s="15">
        <v>12.64</v>
      </c>
      <c r="H219" s="15">
        <v>11.95</v>
      </c>
      <c r="I219" s="14"/>
      <c r="J219" s="15">
        <v>14.95</v>
      </c>
      <c r="K219" s="15">
        <v>16.32</v>
      </c>
      <c r="L219" s="15">
        <v>18.53</v>
      </c>
      <c r="M219" s="54"/>
      <c r="N219" s="15">
        <v>53.030085442000001</v>
      </c>
      <c r="O219" s="15">
        <v>2.1382764545000001</v>
      </c>
      <c r="P219" s="15" t="s">
        <v>16</v>
      </c>
      <c r="Q219" s="16" t="s">
        <v>16</v>
      </c>
      <c r="R219" s="37" t="s">
        <v>756</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299</v>
      </c>
      <c r="D220" s="17" t="s">
        <v>301</v>
      </c>
      <c r="E220" s="17">
        <v>10</v>
      </c>
      <c r="F220" s="14">
        <v>39.75</v>
      </c>
      <c r="G220" s="14">
        <v>37.71</v>
      </c>
      <c r="H220" s="14">
        <v>35.67</v>
      </c>
      <c r="I220" s="14"/>
      <c r="J220" s="14">
        <v>44.51</v>
      </c>
      <c r="K220" s="14">
        <v>48.58</v>
      </c>
      <c r="L220" s="14">
        <v>55.18</v>
      </c>
      <c r="M220" s="54"/>
      <c r="N220" s="14">
        <v>57.835369292999999</v>
      </c>
      <c r="O220" s="31">
        <v>58.593036182000006</v>
      </c>
      <c r="P220" s="31" t="s">
        <v>16</v>
      </c>
      <c r="Q220" s="17" t="s">
        <v>16</v>
      </c>
      <c r="R220" s="38" t="s">
        <v>757</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302</v>
      </c>
      <c r="D221" s="16" t="s">
        <v>303</v>
      </c>
      <c r="E221" s="16">
        <v>7</v>
      </c>
      <c r="F221" s="15">
        <v>281.18</v>
      </c>
      <c r="G221" s="15">
        <v>249.69</v>
      </c>
      <c r="H221" s="15">
        <v>218.2</v>
      </c>
      <c r="I221" s="14"/>
      <c r="J221" s="15">
        <v>307.86</v>
      </c>
      <c r="K221" s="15">
        <v>370.83</v>
      </c>
      <c r="L221" s="15">
        <v>472.73</v>
      </c>
      <c r="M221" s="54"/>
      <c r="N221" s="15">
        <v>51.038582165999998</v>
      </c>
      <c r="O221" s="15">
        <v>22.934159001000001</v>
      </c>
      <c r="P221" s="15" t="s">
        <v>16</v>
      </c>
      <c r="Q221" s="16" t="s">
        <v>16</v>
      </c>
      <c r="R221" s="37" t="s">
        <v>758</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410</v>
      </c>
      <c r="D222" s="17" t="s">
        <v>411</v>
      </c>
      <c r="E222" s="17">
        <v>9</v>
      </c>
      <c r="F222" s="14">
        <v>4.8499999999999996</v>
      </c>
      <c r="G222" s="14">
        <v>4.2300000000000004</v>
      </c>
      <c r="H222" s="14">
        <v>3.61</v>
      </c>
      <c r="I222" s="14"/>
      <c r="J222" s="14">
        <v>6.06</v>
      </c>
      <c r="K222" s="14">
        <v>7.29</v>
      </c>
      <c r="L222" s="14">
        <v>9.3000000000000007</v>
      </c>
      <c r="M222" s="54"/>
      <c r="N222" s="14">
        <v>67.697720914000001</v>
      </c>
      <c r="O222" s="31">
        <v>2.1006213182</v>
      </c>
      <c r="P222" s="31" t="s">
        <v>16</v>
      </c>
      <c r="Q222" s="17" t="s">
        <v>16</v>
      </c>
      <c r="R222" s="38" t="s">
        <v>759</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304</v>
      </c>
      <c r="D223" s="16" t="s">
        <v>305</v>
      </c>
      <c r="E223" s="16">
        <v>0</v>
      </c>
      <c r="F223" s="15">
        <v>29.93</v>
      </c>
      <c r="G223" s="15">
        <v>25.62</v>
      </c>
      <c r="H223" s="15">
        <v>21.31</v>
      </c>
      <c r="I223" s="14"/>
      <c r="J223" s="15">
        <v>30.9</v>
      </c>
      <c r="K223" s="15">
        <v>39.51</v>
      </c>
      <c r="L223" s="15">
        <v>53.45</v>
      </c>
      <c r="M223" s="54"/>
      <c r="N223" s="15">
        <v>37.738386953999999</v>
      </c>
      <c r="O223" s="15">
        <v>5.2697779545000003</v>
      </c>
      <c r="P223" s="15" t="s">
        <v>13</v>
      </c>
      <c r="Q223" s="16" t="s">
        <v>13</v>
      </c>
      <c r="R223" s="37" t="s">
        <v>760</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306</v>
      </c>
      <c r="D224" s="17" t="s">
        <v>307</v>
      </c>
      <c r="E224" s="17">
        <v>10</v>
      </c>
      <c r="F224" s="14">
        <v>34.33</v>
      </c>
      <c r="G224" s="14">
        <v>31.45</v>
      </c>
      <c r="H224" s="14">
        <v>28.58</v>
      </c>
      <c r="I224" s="14"/>
      <c r="J224" s="14">
        <v>41.49</v>
      </c>
      <c r="K224" s="14">
        <v>47.23</v>
      </c>
      <c r="L224" s="14">
        <v>56.52</v>
      </c>
      <c r="M224" s="54"/>
      <c r="N224" s="14">
        <v>62.809960914999998</v>
      </c>
      <c r="O224" s="31">
        <v>173.29981268</v>
      </c>
      <c r="P224" s="31" t="s">
        <v>16</v>
      </c>
      <c r="Q224" s="17" t="s">
        <v>16</v>
      </c>
      <c r="R224" s="38" t="s">
        <v>761</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308</v>
      </c>
      <c r="D225" s="16" t="s">
        <v>309</v>
      </c>
      <c r="E225" s="16">
        <v>7</v>
      </c>
      <c r="F225" s="15">
        <v>35.26</v>
      </c>
      <c r="G225" s="15">
        <v>32.130000000000003</v>
      </c>
      <c r="H225" s="15">
        <v>29.01</v>
      </c>
      <c r="I225" s="14"/>
      <c r="J225" s="15">
        <v>37.03</v>
      </c>
      <c r="K225" s="15">
        <v>43.27</v>
      </c>
      <c r="L225" s="15">
        <v>53.37</v>
      </c>
      <c r="M225" s="54"/>
      <c r="N225" s="15">
        <v>72.612186120000004</v>
      </c>
      <c r="O225" s="15">
        <v>89.471292273000003</v>
      </c>
      <c r="P225" s="15" t="s">
        <v>16</v>
      </c>
      <c r="Q225" s="16" t="s">
        <v>16</v>
      </c>
      <c r="R225" s="37" t="s">
        <v>762</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310</v>
      </c>
      <c r="D226" s="17" t="s">
        <v>311</v>
      </c>
      <c r="E226" s="17">
        <v>0</v>
      </c>
      <c r="F226" s="14">
        <v>60.21</v>
      </c>
      <c r="G226" s="14">
        <v>54.99</v>
      </c>
      <c r="H226" s="14">
        <v>49.77</v>
      </c>
      <c r="I226" s="14"/>
      <c r="J226" s="14">
        <v>61.48</v>
      </c>
      <c r="K226" s="14">
        <v>71.91</v>
      </c>
      <c r="L226" s="14">
        <v>88.8</v>
      </c>
      <c r="M226" s="54"/>
      <c r="N226" s="14">
        <v>35.637910595999998</v>
      </c>
      <c r="O226" s="31">
        <v>56.921423472000001</v>
      </c>
      <c r="P226" s="31" t="s">
        <v>13</v>
      </c>
      <c r="Q226" s="17" t="s">
        <v>13</v>
      </c>
      <c r="R226" s="38" t="s">
        <v>763</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393</v>
      </c>
      <c r="D227" s="16" t="s">
        <v>394</v>
      </c>
      <c r="E227" s="16">
        <v>7</v>
      </c>
      <c r="F227" s="15">
        <v>184.05</v>
      </c>
      <c r="G227" s="15">
        <v>166.31</v>
      </c>
      <c r="H227" s="15">
        <v>148.58000000000001</v>
      </c>
      <c r="I227" s="14"/>
      <c r="J227" s="15">
        <v>192.99</v>
      </c>
      <c r="K227" s="15">
        <v>228.45</v>
      </c>
      <c r="L227" s="15">
        <v>285.85000000000002</v>
      </c>
      <c r="M227" s="54"/>
      <c r="N227" s="15">
        <v>56.307685354999997</v>
      </c>
      <c r="O227" s="15">
        <v>5.4995061090999995</v>
      </c>
      <c r="P227" s="15" t="s">
        <v>16</v>
      </c>
      <c r="Q227" s="16" t="s">
        <v>16</v>
      </c>
      <c r="R227" s="37" t="s">
        <v>764</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312</v>
      </c>
      <c r="D228" s="17" t="s">
        <v>313</v>
      </c>
      <c r="E228" s="17">
        <v>6</v>
      </c>
      <c r="F228" s="14">
        <v>22.16</v>
      </c>
      <c r="G228" s="14">
        <v>19.93</v>
      </c>
      <c r="H228" s="14">
        <v>17.7</v>
      </c>
      <c r="I228" s="14"/>
      <c r="J228" s="14">
        <v>28.12</v>
      </c>
      <c r="K228" s="14">
        <v>32.57</v>
      </c>
      <c r="L228" s="14">
        <v>39.78</v>
      </c>
      <c r="M228" s="54"/>
      <c r="N228" s="14">
        <v>59.585015456999997</v>
      </c>
      <c r="O228" s="31">
        <v>136.86074073</v>
      </c>
      <c r="P228" s="31" t="s">
        <v>13</v>
      </c>
      <c r="Q228" s="17" t="s">
        <v>16</v>
      </c>
      <c r="R228" s="38" t="s">
        <v>765</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314</v>
      </c>
      <c r="D229" s="16" t="s">
        <v>315</v>
      </c>
      <c r="E229" s="16">
        <v>0</v>
      </c>
      <c r="F229" s="15">
        <v>27.16</v>
      </c>
      <c r="G229" s="15">
        <v>23.37</v>
      </c>
      <c r="H229" s="15">
        <v>19.579999999999998</v>
      </c>
      <c r="I229" s="14"/>
      <c r="J229" s="15">
        <v>28.02</v>
      </c>
      <c r="K229" s="15">
        <v>35.590000000000003</v>
      </c>
      <c r="L229" s="15">
        <v>47.85</v>
      </c>
      <c r="M229" s="54"/>
      <c r="N229" s="15">
        <v>29.437764593000001</v>
      </c>
      <c r="O229" s="15">
        <v>340.25675536</v>
      </c>
      <c r="P229" s="15" t="s">
        <v>13</v>
      </c>
      <c r="Q229" s="16" t="s">
        <v>13</v>
      </c>
      <c r="R229" s="37" t="s">
        <v>766</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316</v>
      </c>
      <c r="D230" s="17" t="s">
        <v>317</v>
      </c>
      <c r="E230" s="17">
        <v>4</v>
      </c>
      <c r="F230" s="14">
        <v>15.1</v>
      </c>
      <c r="G230" s="14">
        <v>13.94</v>
      </c>
      <c r="H230" s="14">
        <v>12.79</v>
      </c>
      <c r="I230" s="14"/>
      <c r="J230" s="14">
        <v>17.829999999999998</v>
      </c>
      <c r="K230" s="14">
        <v>20.13</v>
      </c>
      <c r="L230" s="14">
        <v>23.86</v>
      </c>
      <c r="M230" s="54"/>
      <c r="N230" s="14">
        <v>51.413395938999997</v>
      </c>
      <c r="O230" s="31">
        <v>10.711313409000001</v>
      </c>
      <c r="P230" s="31" t="s">
        <v>13</v>
      </c>
      <c r="Q230" s="17" t="s">
        <v>16</v>
      </c>
      <c r="R230" s="38" t="s">
        <v>767</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528</v>
      </c>
      <c r="D231" s="16" t="s">
        <v>529</v>
      </c>
      <c r="E231" s="16">
        <v>6</v>
      </c>
      <c r="F231" s="15">
        <v>4.13</v>
      </c>
      <c r="G231" s="15">
        <v>2.95</v>
      </c>
      <c r="H231" s="15">
        <v>1.78</v>
      </c>
      <c r="I231" s="14"/>
      <c r="J231" s="15">
        <v>7.64</v>
      </c>
      <c r="K231" s="15">
        <v>9.98</v>
      </c>
      <c r="L231" s="15">
        <v>13.77</v>
      </c>
      <c r="M231" s="54"/>
      <c r="N231" s="15">
        <v>57.273019202999997</v>
      </c>
      <c r="O231" s="15">
        <v>1.1759348636</v>
      </c>
      <c r="P231" s="15" t="s">
        <v>13</v>
      </c>
      <c r="Q231" s="16" t="s">
        <v>16</v>
      </c>
      <c r="R231" s="37" t="s">
        <v>768</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318</v>
      </c>
      <c r="D232" s="17" t="s">
        <v>319</v>
      </c>
      <c r="E232" s="17">
        <v>10</v>
      </c>
      <c r="F232" s="14">
        <v>14.34</v>
      </c>
      <c r="G232" s="14">
        <v>12.65</v>
      </c>
      <c r="H232" s="14">
        <v>10.97</v>
      </c>
      <c r="I232" s="14"/>
      <c r="J232" s="14">
        <v>16.03</v>
      </c>
      <c r="K232" s="14">
        <v>19.39</v>
      </c>
      <c r="L232" s="14">
        <v>24.83</v>
      </c>
      <c r="M232" s="54"/>
      <c r="N232" s="14">
        <v>67.165144460999997</v>
      </c>
      <c r="O232" s="31">
        <v>12.304243544999999</v>
      </c>
      <c r="P232" s="31" t="s">
        <v>16</v>
      </c>
      <c r="Q232" s="17" t="s">
        <v>16</v>
      </c>
      <c r="R232" s="38" t="s">
        <v>769</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320</v>
      </c>
      <c r="D233" s="16" t="s">
        <v>321</v>
      </c>
      <c r="E233" s="16">
        <v>6</v>
      </c>
      <c r="F233" s="15">
        <v>25.09</v>
      </c>
      <c r="G233" s="15">
        <v>22.83</v>
      </c>
      <c r="H233" s="15">
        <v>20.57</v>
      </c>
      <c r="I233" s="14"/>
      <c r="J233" s="15">
        <v>30.81</v>
      </c>
      <c r="K233" s="15">
        <v>35.32</v>
      </c>
      <c r="L233" s="15">
        <v>42.62</v>
      </c>
      <c r="M233" s="54"/>
      <c r="N233" s="15">
        <v>47.277408565000002</v>
      </c>
      <c r="O233" s="15">
        <v>154.62200254999999</v>
      </c>
      <c r="P233" s="15" t="s">
        <v>16</v>
      </c>
      <c r="Q233" s="16" t="s">
        <v>16</v>
      </c>
      <c r="R233" s="37" t="s">
        <v>770</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322</v>
      </c>
      <c r="D234" s="17" t="s">
        <v>323</v>
      </c>
      <c r="E234" s="17">
        <v>3</v>
      </c>
      <c r="F234" s="14">
        <v>5.79</v>
      </c>
      <c r="G234" s="14">
        <v>4.9800000000000004</v>
      </c>
      <c r="H234" s="14">
        <v>4.18</v>
      </c>
      <c r="I234" s="14"/>
      <c r="J234" s="14">
        <v>5.93</v>
      </c>
      <c r="K234" s="14">
        <v>7.53</v>
      </c>
      <c r="L234" s="14">
        <v>10.130000000000001</v>
      </c>
      <c r="M234" s="54"/>
      <c r="N234" s="14">
        <v>32.437554730999999</v>
      </c>
      <c r="O234" s="31">
        <v>3.4429626818000001</v>
      </c>
      <c r="P234" s="31" t="s">
        <v>16</v>
      </c>
      <c r="Q234" s="17" t="s">
        <v>13</v>
      </c>
      <c r="R234" s="38" t="s">
        <v>771</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324</v>
      </c>
      <c r="D235" s="16" t="s">
        <v>325</v>
      </c>
      <c r="E235" s="16">
        <v>0</v>
      </c>
      <c r="F235" s="15">
        <v>59.27</v>
      </c>
      <c r="G235" s="15">
        <v>54.57</v>
      </c>
      <c r="H235" s="15">
        <v>49.88</v>
      </c>
      <c r="I235" s="14"/>
      <c r="J235" s="15">
        <v>60.81</v>
      </c>
      <c r="K235" s="15">
        <v>70.19</v>
      </c>
      <c r="L235" s="15">
        <v>85.37</v>
      </c>
      <c r="M235" s="54"/>
      <c r="N235" s="15">
        <v>39.531147359000002</v>
      </c>
      <c r="O235" s="15">
        <v>10.599537635999999</v>
      </c>
      <c r="P235" s="15" t="s">
        <v>13</v>
      </c>
      <c r="Q235" s="16" t="s">
        <v>13</v>
      </c>
      <c r="R235" s="37" t="s">
        <v>772</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326</v>
      </c>
      <c r="D236" s="17" t="s">
        <v>356</v>
      </c>
      <c r="E236" s="17">
        <v>3</v>
      </c>
      <c r="F236" s="14">
        <v>7.7</v>
      </c>
      <c r="G236" s="14">
        <v>6.2</v>
      </c>
      <c r="H236" s="14">
        <v>4.71</v>
      </c>
      <c r="I236" s="14"/>
      <c r="J236" s="14">
        <v>7.92</v>
      </c>
      <c r="K236" s="14">
        <v>10.9</v>
      </c>
      <c r="L236" s="14">
        <v>15.73</v>
      </c>
      <c r="M236" s="54"/>
      <c r="N236" s="14">
        <v>24.326372786</v>
      </c>
      <c r="O236" s="31">
        <v>6.4454130908999998</v>
      </c>
      <c r="P236" s="31" t="s">
        <v>16</v>
      </c>
      <c r="Q236" s="17" t="s">
        <v>13</v>
      </c>
      <c r="R236" s="38" t="s">
        <v>773</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326</v>
      </c>
      <c r="D237" s="16" t="s">
        <v>327</v>
      </c>
      <c r="E237" s="16">
        <v>3</v>
      </c>
      <c r="F237" s="15">
        <v>8.5</v>
      </c>
      <c r="G237" s="15">
        <v>6.61</v>
      </c>
      <c r="H237" s="15">
        <v>4.7300000000000004</v>
      </c>
      <c r="I237" s="14"/>
      <c r="J237" s="15">
        <v>8.75</v>
      </c>
      <c r="K237" s="15">
        <v>12.51</v>
      </c>
      <c r="L237" s="15">
        <v>18.61</v>
      </c>
      <c r="M237" s="54"/>
      <c r="N237" s="15">
        <v>22.036653620999999</v>
      </c>
      <c r="O237" s="15">
        <v>173.85004714000002</v>
      </c>
      <c r="P237" s="15" t="s">
        <v>16</v>
      </c>
      <c r="Q237" s="16" t="s">
        <v>13</v>
      </c>
      <c r="R237" s="37" t="s">
        <v>774</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328</v>
      </c>
      <c r="D238" s="17" t="s">
        <v>329</v>
      </c>
      <c r="E238" s="17">
        <v>5</v>
      </c>
      <c r="F238" s="14">
        <v>77.42</v>
      </c>
      <c r="G238" s="14">
        <v>72.39</v>
      </c>
      <c r="H238" s="14">
        <v>67.36</v>
      </c>
      <c r="I238" s="14"/>
      <c r="J238" s="14">
        <v>79.22</v>
      </c>
      <c r="K238" s="14">
        <v>89.27</v>
      </c>
      <c r="L238" s="14">
        <v>105.54</v>
      </c>
      <c r="M238" s="54"/>
      <c r="N238" s="14">
        <v>41.687960736999997</v>
      </c>
      <c r="O238" s="31">
        <v>1419.0851884000001</v>
      </c>
      <c r="P238" s="31" t="s">
        <v>16</v>
      </c>
      <c r="Q238" s="17" t="s">
        <v>13</v>
      </c>
      <c r="R238" s="38" t="s">
        <v>775</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330</v>
      </c>
      <c r="D239" s="16" t="s">
        <v>331</v>
      </c>
      <c r="E239" s="16">
        <v>0</v>
      </c>
      <c r="F239" s="15">
        <v>17.12</v>
      </c>
      <c r="G239" s="15">
        <v>15.2</v>
      </c>
      <c r="H239" s="15">
        <v>13.29</v>
      </c>
      <c r="I239" s="14"/>
      <c r="J239" s="15">
        <v>17.47</v>
      </c>
      <c r="K239" s="15">
        <v>21.29</v>
      </c>
      <c r="L239" s="15">
        <v>27.48</v>
      </c>
      <c r="M239" s="54"/>
      <c r="N239" s="15">
        <v>44.21239594</v>
      </c>
      <c r="O239" s="15">
        <v>6.6665252726999995</v>
      </c>
      <c r="P239" s="15" t="s">
        <v>13</v>
      </c>
      <c r="Q239" s="16" t="s">
        <v>13</v>
      </c>
      <c r="R239" s="37" t="s">
        <v>776</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332</v>
      </c>
      <c r="D240" s="17" t="s">
        <v>333</v>
      </c>
      <c r="E240" s="17">
        <v>2</v>
      </c>
      <c r="F240" s="14">
        <v>2.78</v>
      </c>
      <c r="G240" s="14">
        <v>2.08</v>
      </c>
      <c r="H240" s="14">
        <v>1.39</v>
      </c>
      <c r="I240" s="14"/>
      <c r="J240" s="14">
        <v>2.88</v>
      </c>
      <c r="K240" s="14">
        <v>4.26</v>
      </c>
      <c r="L240" s="14">
        <v>6.5</v>
      </c>
      <c r="M240" s="54"/>
      <c r="N240" s="14">
        <v>42.733663733999997</v>
      </c>
      <c r="O240" s="31">
        <v>35.497691864000004</v>
      </c>
      <c r="P240" s="31" t="s">
        <v>13</v>
      </c>
      <c r="Q240" s="17" t="s">
        <v>13</v>
      </c>
      <c r="R240" s="38" t="s">
        <v>777</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334</v>
      </c>
      <c r="D241" s="16" t="s">
        <v>335</v>
      </c>
      <c r="E241" s="16">
        <v>9</v>
      </c>
      <c r="F241" s="15">
        <v>29.02</v>
      </c>
      <c r="G241" s="15">
        <v>27</v>
      </c>
      <c r="H241" s="15">
        <v>24.99</v>
      </c>
      <c r="I241" s="14"/>
      <c r="J241" s="15">
        <v>33.65</v>
      </c>
      <c r="K241" s="15">
        <v>37.67</v>
      </c>
      <c r="L241" s="15">
        <v>44.19</v>
      </c>
      <c r="M241" s="54"/>
      <c r="N241" s="15">
        <v>51.403418516000002</v>
      </c>
      <c r="O241" s="15">
        <v>268.00927231999998</v>
      </c>
      <c r="P241" s="15" t="s">
        <v>16</v>
      </c>
      <c r="Q241" s="16" t="s">
        <v>16</v>
      </c>
      <c r="R241" s="37" t="s">
        <v>778</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488</v>
      </c>
      <c r="D242" s="17" t="s">
        <v>489</v>
      </c>
      <c r="E242" s="17">
        <v>4</v>
      </c>
      <c r="F242" s="14">
        <v>85</v>
      </c>
      <c r="G242" s="14">
        <v>81.099999999999994</v>
      </c>
      <c r="H242" s="14">
        <v>77.2</v>
      </c>
      <c r="I242" s="14"/>
      <c r="J242" s="14">
        <v>88.22</v>
      </c>
      <c r="K242" s="14">
        <v>96.01</v>
      </c>
      <c r="L242" s="14">
        <v>108.61</v>
      </c>
      <c r="M242" s="54"/>
      <c r="N242" s="14">
        <v>57.675942351000003</v>
      </c>
      <c r="O242" s="31">
        <v>1.3447031768</v>
      </c>
      <c r="P242" s="31" t="s">
        <v>13</v>
      </c>
      <c r="Q242" s="17" t="s">
        <v>16</v>
      </c>
      <c r="R242" s="38" t="s">
        <v>779</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336</v>
      </c>
      <c r="D243" s="16" t="s">
        <v>337</v>
      </c>
      <c r="E243" s="16">
        <v>4</v>
      </c>
      <c r="F243" s="15">
        <v>13.09</v>
      </c>
      <c r="G243" s="15">
        <v>11.92</v>
      </c>
      <c r="H243" s="15">
        <v>10.75</v>
      </c>
      <c r="I243" s="14"/>
      <c r="J243" s="15">
        <v>15.78</v>
      </c>
      <c r="K243" s="15">
        <v>18.11</v>
      </c>
      <c r="L243" s="15">
        <v>21.89</v>
      </c>
      <c r="M243" s="54"/>
      <c r="N243" s="15">
        <v>46.350983098</v>
      </c>
      <c r="O243" s="15">
        <v>9.2094022273</v>
      </c>
      <c r="P243" s="15" t="s">
        <v>13</v>
      </c>
      <c r="Q243" s="16" t="s">
        <v>16</v>
      </c>
      <c r="R243" s="37" t="s">
        <v>780</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338</v>
      </c>
      <c r="D244" s="17" t="s">
        <v>339</v>
      </c>
      <c r="E244" s="17">
        <v>7</v>
      </c>
      <c r="F244" s="14">
        <v>22.69</v>
      </c>
      <c r="G244" s="14">
        <v>18.79</v>
      </c>
      <c r="H244" s="14">
        <v>14.89</v>
      </c>
      <c r="I244" s="14"/>
      <c r="J244" s="14">
        <v>32.659999999999997</v>
      </c>
      <c r="K244" s="14">
        <v>40.450000000000003</v>
      </c>
      <c r="L244" s="14">
        <v>53.07</v>
      </c>
      <c r="M244" s="54"/>
      <c r="N244" s="14">
        <v>69.969313749999998</v>
      </c>
      <c r="O244" s="31">
        <v>66.055385999999999</v>
      </c>
      <c r="P244" s="31" t="s">
        <v>13</v>
      </c>
      <c r="Q244" s="17" t="s">
        <v>16</v>
      </c>
      <c r="R244" s="38" t="s">
        <v>781</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340</v>
      </c>
      <c r="D245" s="16" t="s">
        <v>341</v>
      </c>
      <c r="E245" s="16">
        <v>0</v>
      </c>
      <c r="F245" s="15">
        <v>14.37</v>
      </c>
      <c r="G245" s="15">
        <v>12.65</v>
      </c>
      <c r="H245" s="15">
        <v>10.94</v>
      </c>
      <c r="I245" s="14"/>
      <c r="J245" s="15">
        <v>14.9</v>
      </c>
      <c r="K245" s="15">
        <v>18.32</v>
      </c>
      <c r="L245" s="15">
        <v>23.86</v>
      </c>
      <c r="M245" s="54"/>
      <c r="N245" s="15">
        <v>38.974458640000002</v>
      </c>
      <c r="O245" s="15">
        <v>15.511980727000001</v>
      </c>
      <c r="P245" s="15" t="s">
        <v>13</v>
      </c>
      <c r="Q245" s="16" t="s">
        <v>13</v>
      </c>
      <c r="R245" s="37" t="s">
        <v>782</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342</v>
      </c>
      <c r="D246" s="17" t="s">
        <v>343</v>
      </c>
      <c r="E246" s="17">
        <v>7</v>
      </c>
      <c r="F246" s="14">
        <v>46.23</v>
      </c>
      <c r="G246" s="14">
        <v>42.51</v>
      </c>
      <c r="H246" s="14">
        <v>38.799999999999997</v>
      </c>
      <c r="I246" s="14"/>
      <c r="J246" s="14">
        <v>53.21</v>
      </c>
      <c r="K246" s="14">
        <v>60.63</v>
      </c>
      <c r="L246" s="14">
        <v>72.66</v>
      </c>
      <c r="M246" s="54"/>
      <c r="N246" s="14">
        <v>71.363477321999994</v>
      </c>
      <c r="O246" s="31">
        <v>387.62674777000001</v>
      </c>
      <c r="P246" s="31" t="s">
        <v>16</v>
      </c>
      <c r="Q246" s="17" t="s">
        <v>16</v>
      </c>
      <c r="R246" s="38" t="s">
        <v>783</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490</v>
      </c>
      <c r="D247" s="16" t="s">
        <v>491</v>
      </c>
      <c r="E247" s="16">
        <v>10</v>
      </c>
      <c r="F247" s="15">
        <v>3440.75</v>
      </c>
      <c r="G247" s="15">
        <v>2549.9899999999998</v>
      </c>
      <c r="H247" s="15">
        <v>1659.23</v>
      </c>
      <c r="I247" s="14"/>
      <c r="J247" s="15">
        <v>4120</v>
      </c>
      <c r="K247" s="15">
        <v>5901.51</v>
      </c>
      <c r="L247" s="15">
        <v>8784.2199999999993</v>
      </c>
      <c r="M247" s="54"/>
      <c r="N247" s="15">
        <v>57.856934641999999</v>
      </c>
      <c r="O247" s="15">
        <v>4.0208719614000001</v>
      </c>
      <c r="P247" s="15" t="s">
        <v>16</v>
      </c>
      <c r="Q247" s="16" t="s">
        <v>16</v>
      </c>
      <c r="R247" s="37" t="s">
        <v>784</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344</v>
      </c>
      <c r="D248" s="17" t="s">
        <v>345</v>
      </c>
      <c r="E248" s="17">
        <v>4</v>
      </c>
      <c r="F248" s="14">
        <v>7.65</v>
      </c>
      <c r="G248" s="14">
        <v>6.99</v>
      </c>
      <c r="H248" s="14">
        <v>6.33</v>
      </c>
      <c r="I248" s="14"/>
      <c r="J248" s="14">
        <v>9.4499999999999993</v>
      </c>
      <c r="K248" s="14">
        <v>10.76</v>
      </c>
      <c r="L248" s="14">
        <v>12.88</v>
      </c>
      <c r="M248" s="54"/>
      <c r="N248" s="14">
        <v>49.085544712999997</v>
      </c>
      <c r="O248" s="31">
        <v>3.0953649999999997</v>
      </c>
      <c r="P248" s="31" t="s">
        <v>13</v>
      </c>
      <c r="Q248" s="17" t="s">
        <v>16</v>
      </c>
      <c r="R248" s="38" t="s">
        <v>785</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346</v>
      </c>
      <c r="D249" s="16" t="s">
        <v>347</v>
      </c>
      <c r="E249" s="16">
        <v>4</v>
      </c>
      <c r="F249" s="15" t="s">
        <v>29</v>
      </c>
      <c r="G249" s="15" t="s">
        <v>29</v>
      </c>
      <c r="H249" s="15" t="s">
        <v>29</v>
      </c>
      <c r="I249" s="14"/>
      <c r="J249" s="15" t="s">
        <v>29</v>
      </c>
      <c r="K249" s="15" t="s">
        <v>29</v>
      </c>
      <c r="L249" s="15" t="s">
        <v>29</v>
      </c>
      <c r="M249" s="54"/>
      <c r="N249" s="15" t="s">
        <v>29</v>
      </c>
      <c r="O249" s="15" t="s">
        <v>29</v>
      </c>
      <c r="P249" s="15" t="s">
        <v>29</v>
      </c>
      <c r="Q249" s="16" t="s">
        <v>29</v>
      </c>
      <c r="R249" s="37" t="s">
        <v>30</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348</v>
      </c>
      <c r="D250" s="17" t="s">
        <v>349</v>
      </c>
      <c r="E250" s="17">
        <v>1</v>
      </c>
      <c r="F250" s="14">
        <v>8.7100000000000009</v>
      </c>
      <c r="G250" s="14">
        <v>6.72</v>
      </c>
      <c r="H250" s="14">
        <v>4.7300000000000004</v>
      </c>
      <c r="I250" s="14"/>
      <c r="J250" s="14">
        <v>9.15</v>
      </c>
      <c r="K250" s="14">
        <v>13.12</v>
      </c>
      <c r="L250" s="14">
        <v>19.55</v>
      </c>
      <c r="M250" s="54"/>
      <c r="N250" s="14">
        <v>49.479774366000001</v>
      </c>
      <c r="O250" s="31">
        <v>33.671091726999997</v>
      </c>
      <c r="P250" s="31" t="s">
        <v>13</v>
      </c>
      <c r="Q250" s="17" t="s">
        <v>13</v>
      </c>
      <c r="R250" s="38" t="s">
        <v>786</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530</v>
      </c>
      <c r="D251" s="16" t="s">
        <v>531</v>
      </c>
      <c r="E251" s="16">
        <v>8</v>
      </c>
      <c r="F251" s="15">
        <v>98.7</v>
      </c>
      <c r="G251" s="15">
        <v>87.72</v>
      </c>
      <c r="H251" s="15">
        <v>76.739999999999995</v>
      </c>
      <c r="I251" s="14"/>
      <c r="J251" s="15">
        <v>134.22999999999999</v>
      </c>
      <c r="K251" s="15">
        <v>156.18</v>
      </c>
      <c r="L251" s="15">
        <v>191.71</v>
      </c>
      <c r="M251" s="54"/>
      <c r="N251" s="15">
        <v>29.755318943999999</v>
      </c>
      <c r="O251" s="15">
        <v>3.5570259159000002</v>
      </c>
      <c r="P251" s="15" t="s">
        <v>16</v>
      </c>
      <c r="Q251" s="16" t="s">
        <v>16</v>
      </c>
      <c r="R251" s="37" t="s">
        <v>787</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412</v>
      </c>
      <c r="D252" s="17" t="s">
        <v>413</v>
      </c>
      <c r="E252" s="17">
        <v>7</v>
      </c>
      <c r="F252" s="14">
        <v>10.16</v>
      </c>
      <c r="G252" s="14">
        <v>9.89</v>
      </c>
      <c r="H252" s="14">
        <v>9.6199999999999992</v>
      </c>
      <c r="I252" s="14"/>
      <c r="J252" s="14">
        <v>10.41</v>
      </c>
      <c r="K252" s="14">
        <v>10.94</v>
      </c>
      <c r="L252" s="14">
        <v>11.81</v>
      </c>
      <c r="M252" s="54"/>
      <c r="N252" s="14">
        <v>63.265274265999999</v>
      </c>
      <c r="O252" s="31">
        <v>1.9990358791</v>
      </c>
      <c r="P252" s="31" t="s">
        <v>16</v>
      </c>
      <c r="Q252" s="17" t="s">
        <v>16</v>
      </c>
      <c r="R252" s="38" t="s">
        <v>788</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789</v>
      </c>
      <c r="D253" s="16" t="s">
        <v>790</v>
      </c>
      <c r="E253" s="16">
        <v>10</v>
      </c>
      <c r="F253" s="15">
        <v>63.11</v>
      </c>
      <c r="G253" s="15">
        <v>59.99</v>
      </c>
      <c r="H253" s="15">
        <v>56.88</v>
      </c>
      <c r="I253" s="14"/>
      <c r="J253" s="15">
        <v>68.650000000000006</v>
      </c>
      <c r="K253" s="15">
        <v>74.87</v>
      </c>
      <c r="L253" s="15">
        <v>84.95</v>
      </c>
      <c r="M253" s="54"/>
      <c r="N253" s="15">
        <v>54.819337906999998</v>
      </c>
      <c r="O253" s="15">
        <v>2.1767368786000003</v>
      </c>
      <c r="P253" s="15" t="s">
        <v>16</v>
      </c>
      <c r="Q253" s="16" t="s">
        <v>16</v>
      </c>
      <c r="R253" s="37" t="s">
        <v>791</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532</v>
      </c>
      <c r="D254" s="17" t="s">
        <v>533</v>
      </c>
      <c r="E254" s="17">
        <v>2</v>
      </c>
      <c r="F254" s="14">
        <v>99.56</v>
      </c>
      <c r="G254" s="14">
        <v>89.02</v>
      </c>
      <c r="H254" s="14">
        <v>78.48</v>
      </c>
      <c r="I254" s="14"/>
      <c r="J254" s="14">
        <v>100.79</v>
      </c>
      <c r="K254" s="14">
        <v>121.86</v>
      </c>
      <c r="L254" s="14">
        <v>155.96</v>
      </c>
      <c r="M254" s="54"/>
      <c r="N254" s="14">
        <v>27.353991126</v>
      </c>
      <c r="O254" s="31">
        <v>2.3304792008999997</v>
      </c>
      <c r="P254" s="31" t="s">
        <v>13</v>
      </c>
      <c r="Q254" s="17" t="s">
        <v>13</v>
      </c>
      <c r="R254" s="38" t="s">
        <v>792</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534</v>
      </c>
      <c r="D255" s="16" t="s">
        <v>535</v>
      </c>
      <c r="E255" s="16">
        <v>8</v>
      </c>
      <c r="F255" s="15">
        <v>175.2</v>
      </c>
      <c r="G255" s="15">
        <v>165.26</v>
      </c>
      <c r="H255" s="15">
        <v>155.33000000000001</v>
      </c>
      <c r="I255" s="14"/>
      <c r="J255" s="15">
        <v>203.69</v>
      </c>
      <c r="K255" s="15">
        <v>223.55</v>
      </c>
      <c r="L255" s="15">
        <v>255.7</v>
      </c>
      <c r="M255" s="54"/>
      <c r="N255" s="15">
        <v>54.246143291000003</v>
      </c>
      <c r="O255" s="15">
        <v>6.9480199750000002</v>
      </c>
      <c r="P255" s="15" t="s">
        <v>16</v>
      </c>
      <c r="Q255" s="16" t="s">
        <v>16</v>
      </c>
      <c r="R255" s="37" t="s">
        <v>793</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492</v>
      </c>
      <c r="D256" s="17" t="s">
        <v>493</v>
      </c>
      <c r="E256" s="17">
        <v>0</v>
      </c>
      <c r="F256" s="14">
        <v>36.31</v>
      </c>
      <c r="G256" s="14">
        <v>32.76</v>
      </c>
      <c r="H256" s="14">
        <v>29.22</v>
      </c>
      <c r="I256" s="14"/>
      <c r="J256" s="14">
        <v>38.19</v>
      </c>
      <c r="K256" s="14">
        <v>45.27</v>
      </c>
      <c r="L256" s="14">
        <v>56.73</v>
      </c>
      <c r="M256" s="54"/>
      <c r="N256" s="14">
        <v>27.102915311</v>
      </c>
      <c r="O256" s="31">
        <v>4.5855596395000005</v>
      </c>
      <c r="P256" s="31" t="s">
        <v>13</v>
      </c>
      <c r="Q256" s="17" t="s">
        <v>13</v>
      </c>
      <c r="R256" s="38" t="s">
        <v>794</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414</v>
      </c>
      <c r="D257" s="16" t="s">
        <v>415</v>
      </c>
      <c r="E257" s="16">
        <v>7</v>
      </c>
      <c r="F257" s="15">
        <v>106.48</v>
      </c>
      <c r="G257" s="15">
        <v>102.68</v>
      </c>
      <c r="H257" s="15">
        <v>98.89</v>
      </c>
      <c r="I257" s="14"/>
      <c r="J257" s="15">
        <v>108.68</v>
      </c>
      <c r="K257" s="15">
        <v>116.26</v>
      </c>
      <c r="L257" s="15">
        <v>128.54</v>
      </c>
      <c r="M257" s="54"/>
      <c r="N257" s="15">
        <v>51.228809468000001</v>
      </c>
      <c r="O257" s="15">
        <v>2.8732343126999997</v>
      </c>
      <c r="P257" s="15" t="s">
        <v>16</v>
      </c>
      <c r="Q257" s="16" t="s">
        <v>16</v>
      </c>
      <c r="R257" s="37" t="s">
        <v>795</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494</v>
      </c>
      <c r="D258" s="17" t="s">
        <v>495</v>
      </c>
      <c r="E258" s="17">
        <v>0</v>
      </c>
      <c r="F258" s="14">
        <v>74.099999999999994</v>
      </c>
      <c r="G258" s="14">
        <v>60.93</v>
      </c>
      <c r="H258" s="14">
        <v>47.77</v>
      </c>
      <c r="I258" s="14"/>
      <c r="J258" s="14">
        <v>80.62</v>
      </c>
      <c r="K258" s="14">
        <v>106.94</v>
      </c>
      <c r="L258" s="14">
        <v>149.53</v>
      </c>
      <c r="M258" s="54"/>
      <c r="N258" s="14">
        <v>30.240521823000002</v>
      </c>
      <c r="O258" s="31">
        <v>1.28369011</v>
      </c>
      <c r="P258" s="31" t="s">
        <v>13</v>
      </c>
      <c r="Q258" s="17" t="s">
        <v>13</v>
      </c>
      <c r="R258" s="38" t="s">
        <v>796</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395</v>
      </c>
      <c r="D259" s="16" t="s">
        <v>396</v>
      </c>
      <c r="E259" s="16">
        <v>9</v>
      </c>
      <c r="F259" s="15">
        <v>97.2</v>
      </c>
      <c r="G259" s="15">
        <v>91.81</v>
      </c>
      <c r="H259" s="15">
        <v>86.42</v>
      </c>
      <c r="I259" s="14"/>
      <c r="J259" s="15">
        <v>100.95</v>
      </c>
      <c r="K259" s="15">
        <v>111.72</v>
      </c>
      <c r="L259" s="15">
        <v>129.15</v>
      </c>
      <c r="M259" s="54"/>
      <c r="N259" s="15">
        <v>51.450940514999999</v>
      </c>
      <c r="O259" s="15">
        <v>2.0632209873000003</v>
      </c>
      <c r="P259" s="15" t="s">
        <v>16</v>
      </c>
      <c r="Q259" s="16" t="s">
        <v>16</v>
      </c>
      <c r="R259" s="37" t="s">
        <v>797</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496</v>
      </c>
      <c r="D260" s="17" t="s">
        <v>497</v>
      </c>
      <c r="E260" s="17">
        <v>3</v>
      </c>
      <c r="F260" s="14">
        <v>38.979999999999997</v>
      </c>
      <c r="G260" s="14">
        <v>34.75</v>
      </c>
      <c r="H260" s="14">
        <v>30.53</v>
      </c>
      <c r="I260" s="14"/>
      <c r="J260" s="14">
        <v>40.17</v>
      </c>
      <c r="K260" s="14">
        <v>48.61</v>
      </c>
      <c r="L260" s="14">
        <v>62.27</v>
      </c>
      <c r="M260" s="54"/>
      <c r="N260" s="14">
        <v>29.127780391999998</v>
      </c>
      <c r="O260" s="31">
        <v>2.4849947605000002</v>
      </c>
      <c r="P260" s="31" t="s">
        <v>16</v>
      </c>
      <c r="Q260" s="17" t="s">
        <v>13</v>
      </c>
      <c r="R260" s="38" t="s">
        <v>798</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376</v>
      </c>
      <c r="D261" s="16" t="s">
        <v>350</v>
      </c>
      <c r="E261" s="16">
        <v>0</v>
      </c>
      <c r="F261" s="15">
        <v>68.02</v>
      </c>
      <c r="G261" s="15">
        <v>60.5</v>
      </c>
      <c r="H261" s="15">
        <v>52.98</v>
      </c>
      <c r="I261" s="14"/>
      <c r="J261" s="15">
        <v>71.84</v>
      </c>
      <c r="K261" s="15">
        <v>86.87</v>
      </c>
      <c r="L261" s="15">
        <v>111.2</v>
      </c>
      <c r="M261" s="54"/>
      <c r="N261" s="15">
        <v>27.997145245999999</v>
      </c>
      <c r="O261" s="15">
        <v>11.760581845999999</v>
      </c>
      <c r="P261" s="15" t="s">
        <v>13</v>
      </c>
      <c r="Q261" s="16" t="s">
        <v>13</v>
      </c>
      <c r="R261" s="37" t="s">
        <v>799</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377</v>
      </c>
      <c r="D262" s="17" t="s">
        <v>351</v>
      </c>
      <c r="E262" s="17">
        <v>0</v>
      </c>
      <c r="F262" s="14">
        <v>23.1</v>
      </c>
      <c r="G262" s="14">
        <v>19.23</v>
      </c>
      <c r="H262" s="14">
        <v>15.36</v>
      </c>
      <c r="I262" s="14"/>
      <c r="J262" s="14">
        <v>24.6</v>
      </c>
      <c r="K262" s="14">
        <v>32.33</v>
      </c>
      <c r="L262" s="14">
        <v>44.84</v>
      </c>
      <c r="M262" s="54"/>
      <c r="N262" s="14">
        <v>30.016228885</v>
      </c>
      <c r="O262" s="31">
        <v>6.8546602645000005</v>
      </c>
      <c r="P262" s="31" t="s">
        <v>13</v>
      </c>
      <c r="Q262" s="17" t="s">
        <v>13</v>
      </c>
      <c r="R262" s="38" t="s">
        <v>800</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378</v>
      </c>
      <c r="D263" s="16" t="s">
        <v>379</v>
      </c>
      <c r="E263" s="16">
        <v>0</v>
      </c>
      <c r="F263" s="15">
        <v>38.93</v>
      </c>
      <c r="G263" s="15">
        <v>34.58</v>
      </c>
      <c r="H263" s="15">
        <v>30.23</v>
      </c>
      <c r="I263" s="14"/>
      <c r="J263" s="15">
        <v>41.22</v>
      </c>
      <c r="K263" s="15">
        <v>49.91</v>
      </c>
      <c r="L263" s="15">
        <v>63.98</v>
      </c>
      <c r="M263" s="54"/>
      <c r="N263" s="15">
        <v>28.318527294999999</v>
      </c>
      <c r="O263" s="15">
        <v>18.189506726000001</v>
      </c>
      <c r="P263" s="15" t="s">
        <v>13</v>
      </c>
      <c r="Q263" s="16" t="s">
        <v>13</v>
      </c>
      <c r="R263" s="37" t="s">
        <v>801</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498</v>
      </c>
      <c r="D264" s="17" t="s">
        <v>499</v>
      </c>
      <c r="E264" s="17">
        <v>9</v>
      </c>
      <c r="F264" s="14">
        <v>39.369999999999997</v>
      </c>
      <c r="G264" s="14">
        <v>33.08</v>
      </c>
      <c r="H264" s="14">
        <v>26.79</v>
      </c>
      <c r="I264" s="14"/>
      <c r="J264" s="14">
        <v>43.67</v>
      </c>
      <c r="K264" s="14">
        <v>56.24</v>
      </c>
      <c r="L264" s="14">
        <v>76.58</v>
      </c>
      <c r="M264" s="54"/>
      <c r="N264" s="14">
        <v>57.012118399999999</v>
      </c>
      <c r="O264" s="31">
        <v>7.9284861145000001</v>
      </c>
      <c r="P264" s="31" t="s">
        <v>16</v>
      </c>
      <c r="Q264" s="17" t="s">
        <v>16</v>
      </c>
      <c r="R264" s="38" t="s">
        <v>802</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803</v>
      </c>
      <c r="D265" s="16" t="s">
        <v>804</v>
      </c>
      <c r="E265" s="16">
        <v>3</v>
      </c>
      <c r="F265" s="15">
        <v>97.19</v>
      </c>
      <c r="G265" s="15">
        <v>85.96</v>
      </c>
      <c r="H265" s="15">
        <v>74.739999999999995</v>
      </c>
      <c r="I265" s="14"/>
      <c r="J265" s="15">
        <v>97.77</v>
      </c>
      <c r="K265" s="15">
        <v>120.21</v>
      </c>
      <c r="L265" s="15">
        <v>156.53</v>
      </c>
      <c r="M265" s="54"/>
      <c r="N265" s="15">
        <v>31.777722313000002</v>
      </c>
      <c r="O265" s="15">
        <v>1.0616636109000002</v>
      </c>
      <c r="P265" s="15" t="s">
        <v>13</v>
      </c>
      <c r="Q265" s="16" t="s">
        <v>13</v>
      </c>
      <c r="R265" s="37" t="s">
        <v>805</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500</v>
      </c>
      <c r="D266" s="17" t="s">
        <v>501</v>
      </c>
      <c r="E266" s="17">
        <v>0</v>
      </c>
      <c r="F266" s="14">
        <v>50.9</v>
      </c>
      <c r="G266" s="14">
        <v>45.17</v>
      </c>
      <c r="H266" s="14">
        <v>39.450000000000003</v>
      </c>
      <c r="I266" s="14"/>
      <c r="J266" s="14">
        <v>53.57</v>
      </c>
      <c r="K266" s="14">
        <v>65.010000000000005</v>
      </c>
      <c r="L266" s="14">
        <v>83.53</v>
      </c>
      <c r="M266" s="54"/>
      <c r="N266" s="14">
        <v>28.141211325</v>
      </c>
      <c r="O266" s="31">
        <v>1.9660560626999999</v>
      </c>
      <c r="P266" s="31" t="s">
        <v>13</v>
      </c>
      <c r="Q266" s="17" t="s">
        <v>13</v>
      </c>
      <c r="R266" s="38" t="s">
        <v>806</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352</v>
      </c>
      <c r="D267" s="16" t="s">
        <v>353</v>
      </c>
      <c r="E267" s="16">
        <v>7</v>
      </c>
      <c r="F267" s="15">
        <v>144.75</v>
      </c>
      <c r="G267" s="15">
        <v>138.03</v>
      </c>
      <c r="H267" s="15">
        <v>131.32</v>
      </c>
      <c r="I267" s="14"/>
      <c r="J267" s="15">
        <v>148.78</v>
      </c>
      <c r="K267" s="15">
        <v>162.19999999999999</v>
      </c>
      <c r="L267" s="15">
        <v>183.92</v>
      </c>
      <c r="M267" s="54"/>
      <c r="N267" s="15">
        <v>53.048986845999998</v>
      </c>
      <c r="O267" s="15">
        <v>6.1722137881999997</v>
      </c>
      <c r="P267" s="15" t="s">
        <v>16</v>
      </c>
      <c r="Q267" s="16" t="s">
        <v>16</v>
      </c>
      <c r="R267" s="37" t="s">
        <v>807</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808</v>
      </c>
      <c r="D268" s="17" t="s">
        <v>809</v>
      </c>
      <c r="E268" s="17">
        <v>6</v>
      </c>
      <c r="F268" s="14">
        <v>123.35</v>
      </c>
      <c r="G268" s="14">
        <v>115.17</v>
      </c>
      <c r="H268" s="14">
        <v>106.99</v>
      </c>
      <c r="I268" s="14"/>
      <c r="J268" s="14">
        <v>143.85</v>
      </c>
      <c r="K268" s="14">
        <v>160.19999999999999</v>
      </c>
      <c r="L268" s="14">
        <v>186.66</v>
      </c>
      <c r="M268" s="54"/>
      <c r="N268" s="14">
        <v>66.146566843000002</v>
      </c>
      <c r="O268" s="31">
        <v>1.7332565695000002</v>
      </c>
      <c r="P268" s="31" t="s">
        <v>13</v>
      </c>
      <c r="Q268" s="17" t="s">
        <v>16</v>
      </c>
      <c r="R268" s="38" t="s">
        <v>810</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811</v>
      </c>
      <c r="D269" s="16" t="s">
        <v>812</v>
      </c>
      <c r="E269" s="16">
        <v>4</v>
      </c>
      <c r="F269" s="15">
        <v>49.11</v>
      </c>
      <c r="G269" s="15">
        <v>47.58</v>
      </c>
      <c r="H269" s="15">
        <v>46.05</v>
      </c>
      <c r="I269" s="14"/>
      <c r="J269" s="15">
        <v>50.95</v>
      </c>
      <c r="K269" s="15">
        <v>54</v>
      </c>
      <c r="L269" s="15">
        <v>58.95</v>
      </c>
      <c r="M269" s="54"/>
      <c r="N269" s="15">
        <v>59.894630986999999</v>
      </c>
      <c r="O269" s="15">
        <v>4.6605831550000003</v>
      </c>
      <c r="P269" s="15" t="s">
        <v>13</v>
      </c>
      <c r="Q269" s="16" t="s">
        <v>16</v>
      </c>
      <c r="R269" s="37" t="s">
        <v>813</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536</v>
      </c>
      <c r="D270" s="17" t="s">
        <v>537</v>
      </c>
      <c r="E270" s="17">
        <v>0</v>
      </c>
      <c r="F270" s="14">
        <v>57.05</v>
      </c>
      <c r="G270" s="14">
        <v>50.79</v>
      </c>
      <c r="H270" s="14">
        <v>44.54</v>
      </c>
      <c r="I270" s="14"/>
      <c r="J270" s="14">
        <v>60.18</v>
      </c>
      <c r="K270" s="14">
        <v>72.680000000000007</v>
      </c>
      <c r="L270" s="14">
        <v>92.91</v>
      </c>
      <c r="M270" s="54"/>
      <c r="N270" s="14">
        <v>33.219594250999997</v>
      </c>
      <c r="O270" s="31">
        <v>2.6265079609000002</v>
      </c>
      <c r="P270" s="31" t="s">
        <v>13</v>
      </c>
      <c r="Q270" s="17" t="s">
        <v>13</v>
      </c>
      <c r="R270" s="38" t="s">
        <v>814</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380</v>
      </c>
      <c r="D271" s="16" t="s">
        <v>354</v>
      </c>
      <c r="E271" s="16">
        <v>8</v>
      </c>
      <c r="F271" s="15">
        <v>168</v>
      </c>
      <c r="G271" s="15">
        <v>158.38</v>
      </c>
      <c r="H271" s="15">
        <v>148.76</v>
      </c>
      <c r="I271" s="14"/>
      <c r="J271" s="15">
        <v>195.73</v>
      </c>
      <c r="K271" s="15">
        <v>214.96</v>
      </c>
      <c r="L271" s="15">
        <v>246.08</v>
      </c>
      <c r="M271" s="54"/>
      <c r="N271" s="15">
        <v>54.466296475</v>
      </c>
      <c r="O271" s="15">
        <v>522.51052167</v>
      </c>
      <c r="P271" s="15" t="s">
        <v>16</v>
      </c>
      <c r="Q271" s="16" t="s">
        <v>16</v>
      </c>
      <c r="R271" s="37" t="s">
        <v>815</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816</v>
      </c>
      <c r="D272" s="17" t="s">
        <v>817</v>
      </c>
      <c r="E272" s="17">
        <v>4</v>
      </c>
      <c r="F272" s="14">
        <v>95.02</v>
      </c>
      <c r="G272" s="14">
        <v>90.3</v>
      </c>
      <c r="H272" s="14">
        <v>85.59</v>
      </c>
      <c r="I272" s="14"/>
      <c r="J272" s="14">
        <v>96.74</v>
      </c>
      <c r="K272" s="14">
        <v>106.16</v>
      </c>
      <c r="L272" s="14">
        <v>121.41</v>
      </c>
      <c r="M272" s="54"/>
      <c r="N272" s="14">
        <v>48.353856213</v>
      </c>
      <c r="O272" s="31">
        <v>5.7414558746000006</v>
      </c>
      <c r="P272" s="31" t="s">
        <v>16</v>
      </c>
      <c r="Q272" s="17" t="s">
        <v>13</v>
      </c>
      <c r="R272" s="38" t="s">
        <v>818</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538</v>
      </c>
      <c r="D273" s="16" t="s">
        <v>539</v>
      </c>
      <c r="E273" s="16">
        <v>10</v>
      </c>
      <c r="F273" s="15">
        <v>19.559999999999999</v>
      </c>
      <c r="G273" s="15">
        <v>18.78</v>
      </c>
      <c r="H273" s="15">
        <v>18</v>
      </c>
      <c r="I273" s="14"/>
      <c r="J273" s="15">
        <v>19.82</v>
      </c>
      <c r="K273" s="15">
        <v>21.37</v>
      </c>
      <c r="L273" s="15">
        <v>23.88</v>
      </c>
      <c r="M273" s="54"/>
      <c r="N273" s="15">
        <v>75.712130010999999</v>
      </c>
      <c r="O273" s="15">
        <v>1.9381701891000001</v>
      </c>
      <c r="P273" s="15" t="s">
        <v>16</v>
      </c>
      <c r="Q273" s="16" t="s">
        <v>16</v>
      </c>
      <c r="R273" s="37" t="s">
        <v>819</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540</v>
      </c>
      <c r="D274" s="17" t="s">
        <v>541</v>
      </c>
      <c r="E274" s="17">
        <v>3</v>
      </c>
      <c r="F274" s="14">
        <v>97.68</v>
      </c>
      <c r="G274" s="14">
        <v>85.98</v>
      </c>
      <c r="H274" s="14">
        <v>74.28</v>
      </c>
      <c r="I274" s="14"/>
      <c r="J274" s="14">
        <v>98.45</v>
      </c>
      <c r="K274" s="14">
        <v>121.84</v>
      </c>
      <c r="L274" s="14">
        <v>159.69</v>
      </c>
      <c r="M274" s="54"/>
      <c r="N274" s="14">
        <v>31.286025351999999</v>
      </c>
      <c r="O274" s="31">
        <v>35.443030198000002</v>
      </c>
      <c r="P274" s="31" t="s">
        <v>13</v>
      </c>
      <c r="Q274" s="17" t="s">
        <v>13</v>
      </c>
      <c r="R274" s="38" t="s">
        <v>820</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502</v>
      </c>
      <c r="D275" s="16" t="s">
        <v>503</v>
      </c>
      <c r="E275" s="16">
        <v>9</v>
      </c>
      <c r="F275" s="15">
        <v>80</v>
      </c>
      <c r="G275" s="15">
        <v>75.52</v>
      </c>
      <c r="H275" s="15">
        <v>71.05</v>
      </c>
      <c r="I275" s="14"/>
      <c r="J275" s="15">
        <v>84.6</v>
      </c>
      <c r="K275" s="15">
        <v>93.54</v>
      </c>
      <c r="L275" s="15">
        <v>108.01</v>
      </c>
      <c r="M275" s="54"/>
      <c r="N275" s="15">
        <v>51.839146735</v>
      </c>
      <c r="O275" s="15">
        <v>13.017414509</v>
      </c>
      <c r="P275" s="15" t="s">
        <v>16</v>
      </c>
      <c r="Q275" s="16" t="s">
        <v>16</v>
      </c>
      <c r="R275" s="37" t="s">
        <v>821</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822</v>
      </c>
      <c r="D276" s="17" t="s">
        <v>823</v>
      </c>
      <c r="E276" s="17">
        <v>7</v>
      </c>
      <c r="F276" s="14">
        <v>58.24</v>
      </c>
      <c r="G276" s="14">
        <v>54.99</v>
      </c>
      <c r="H276" s="14">
        <v>51.75</v>
      </c>
      <c r="I276" s="14"/>
      <c r="J276" s="14">
        <v>63.17</v>
      </c>
      <c r="K276" s="14">
        <v>69.650000000000006</v>
      </c>
      <c r="L276" s="14">
        <v>80.14</v>
      </c>
      <c r="M276" s="54"/>
      <c r="N276" s="14">
        <v>53.683809545000003</v>
      </c>
      <c r="O276" s="31">
        <v>1.5361431155</v>
      </c>
      <c r="P276" s="31" t="s">
        <v>16</v>
      </c>
      <c r="Q276" s="17" t="s">
        <v>16</v>
      </c>
      <c r="R276" s="38" t="s">
        <v>824</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504</v>
      </c>
      <c r="D277" s="16" t="s">
        <v>505</v>
      </c>
      <c r="E277" s="16">
        <v>8</v>
      </c>
      <c r="F277" s="15">
        <v>130</v>
      </c>
      <c r="G277" s="15">
        <v>108.23</v>
      </c>
      <c r="H277" s="15">
        <v>86.46</v>
      </c>
      <c r="I277" s="14"/>
      <c r="J277" s="15">
        <v>145.44</v>
      </c>
      <c r="K277" s="15">
        <v>188.97</v>
      </c>
      <c r="L277" s="15">
        <v>259.41000000000003</v>
      </c>
      <c r="M277" s="54"/>
      <c r="N277" s="15">
        <v>55.760694694000001</v>
      </c>
      <c r="O277" s="15">
        <v>4.6990273740999999</v>
      </c>
      <c r="P277" s="15" t="s">
        <v>16</v>
      </c>
      <c r="Q277" s="16" t="s">
        <v>16</v>
      </c>
      <c r="R277" s="37" t="s">
        <v>825</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418</v>
      </c>
      <c r="D278" s="17" t="s">
        <v>419</v>
      </c>
      <c r="E278" s="17">
        <v>4</v>
      </c>
      <c r="F278" s="14">
        <v>428.49</v>
      </c>
      <c r="G278" s="14">
        <v>408.73</v>
      </c>
      <c r="H278" s="14">
        <v>388.97</v>
      </c>
      <c r="I278" s="14"/>
      <c r="J278" s="14">
        <v>435.96</v>
      </c>
      <c r="K278" s="14">
        <v>475.47</v>
      </c>
      <c r="L278" s="14">
        <v>539.41</v>
      </c>
      <c r="M278" s="54"/>
      <c r="N278" s="14">
        <v>50.061676947000002</v>
      </c>
      <c r="O278" s="31">
        <v>50.659707490999999</v>
      </c>
      <c r="P278" s="31" t="s">
        <v>16</v>
      </c>
      <c r="Q278" s="17" t="s">
        <v>13</v>
      </c>
      <c r="R278" s="38" t="s">
        <v>826</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827</v>
      </c>
      <c r="D279" s="16" t="s">
        <v>828</v>
      </c>
      <c r="E279" s="16">
        <v>10</v>
      </c>
      <c r="F279" s="15">
        <v>77.98</v>
      </c>
      <c r="G279" s="15">
        <v>64.02</v>
      </c>
      <c r="H279" s="15">
        <v>50.07</v>
      </c>
      <c r="I279" s="14"/>
      <c r="J279" s="15">
        <v>85.7</v>
      </c>
      <c r="K279" s="15">
        <v>113.6</v>
      </c>
      <c r="L279" s="15">
        <v>158.75</v>
      </c>
      <c r="M279" s="54"/>
      <c r="N279" s="15">
        <v>58.548900072000002</v>
      </c>
      <c r="O279" s="15">
        <v>2.5416918381999998</v>
      </c>
      <c r="P279" s="15" t="s">
        <v>16</v>
      </c>
      <c r="Q279" s="16" t="s">
        <v>16</v>
      </c>
      <c r="R279" s="37" t="s">
        <v>829</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420</v>
      </c>
      <c r="D280" s="17" t="s">
        <v>421</v>
      </c>
      <c r="E280" s="17">
        <v>2</v>
      </c>
      <c r="F280" s="14">
        <v>89.39</v>
      </c>
      <c r="G280" s="14">
        <v>70.22</v>
      </c>
      <c r="H280" s="14">
        <v>51.06</v>
      </c>
      <c r="I280" s="14"/>
      <c r="J280" s="14">
        <v>92.47</v>
      </c>
      <c r="K280" s="14">
        <v>130.79</v>
      </c>
      <c r="L280" s="14">
        <v>192.81</v>
      </c>
      <c r="M280" s="54"/>
      <c r="N280" s="14">
        <v>22.702599493000001</v>
      </c>
      <c r="O280" s="31">
        <v>6.7072166518000005</v>
      </c>
      <c r="P280" s="31" t="s">
        <v>13</v>
      </c>
      <c r="Q280" s="17" t="s">
        <v>13</v>
      </c>
      <c r="R280" s="38" t="s">
        <v>830</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422</v>
      </c>
      <c r="D281" s="16" t="s">
        <v>423</v>
      </c>
      <c r="E281" s="16">
        <v>2</v>
      </c>
      <c r="F281" s="15">
        <v>107</v>
      </c>
      <c r="G281" s="15">
        <v>98.74</v>
      </c>
      <c r="H281" s="15">
        <v>90.49</v>
      </c>
      <c r="I281" s="14"/>
      <c r="J281" s="15">
        <v>108.72</v>
      </c>
      <c r="K281" s="15">
        <v>125.22</v>
      </c>
      <c r="L281" s="15">
        <v>151.91999999999999</v>
      </c>
      <c r="M281" s="54"/>
      <c r="N281" s="15">
        <v>48.801750437999999</v>
      </c>
      <c r="O281" s="15">
        <v>280.30474392999997</v>
      </c>
      <c r="P281" s="15" t="s">
        <v>13</v>
      </c>
      <c r="Q281" s="16" t="s">
        <v>13</v>
      </c>
      <c r="R281" s="37" t="s">
        <v>831</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424</v>
      </c>
      <c r="D282" s="17" t="s">
        <v>425</v>
      </c>
      <c r="E282" s="17">
        <v>9</v>
      </c>
      <c r="F282" s="14">
        <v>176.21</v>
      </c>
      <c r="G282" s="14">
        <v>166.17</v>
      </c>
      <c r="H282" s="14">
        <v>156.13</v>
      </c>
      <c r="I282" s="14"/>
      <c r="J282" s="14">
        <v>205.42</v>
      </c>
      <c r="K282" s="14">
        <v>225.49</v>
      </c>
      <c r="L282" s="14">
        <v>257.97000000000003</v>
      </c>
      <c r="M282" s="54"/>
      <c r="N282" s="14">
        <v>53.714195605</v>
      </c>
      <c r="O282" s="31">
        <v>79.220159889000001</v>
      </c>
      <c r="P282" s="31" t="s">
        <v>16</v>
      </c>
      <c r="Q282" s="17" t="s">
        <v>16</v>
      </c>
      <c r="R282" s="38" t="s">
        <v>832</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426</v>
      </c>
      <c r="D283" s="16" t="s">
        <v>427</v>
      </c>
      <c r="E283" s="16">
        <v>9</v>
      </c>
      <c r="F283" s="15">
        <v>123.73</v>
      </c>
      <c r="G283" s="15">
        <v>116.76</v>
      </c>
      <c r="H283" s="15">
        <v>109.8</v>
      </c>
      <c r="I283" s="14"/>
      <c r="J283" s="15">
        <v>142.37</v>
      </c>
      <c r="K283" s="15">
        <v>156.29</v>
      </c>
      <c r="L283" s="15">
        <v>178.82</v>
      </c>
      <c r="M283" s="54"/>
      <c r="N283" s="15">
        <v>58.074165244</v>
      </c>
      <c r="O283" s="15">
        <v>17.269482772</v>
      </c>
      <c r="P283" s="15" t="s">
        <v>16</v>
      </c>
      <c r="Q283" s="16" t="s">
        <v>16</v>
      </c>
      <c r="R283" s="37" t="s">
        <v>833</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506</v>
      </c>
      <c r="D284" s="17" t="s">
        <v>507</v>
      </c>
      <c r="E284" s="17">
        <v>6</v>
      </c>
      <c r="F284" s="14">
        <v>170.8</v>
      </c>
      <c r="G284" s="14">
        <v>158.1</v>
      </c>
      <c r="H284" s="14">
        <v>145.41</v>
      </c>
      <c r="I284" s="14"/>
      <c r="J284" s="14">
        <v>205.98</v>
      </c>
      <c r="K284" s="14">
        <v>231.36</v>
      </c>
      <c r="L284" s="14">
        <v>272.43</v>
      </c>
      <c r="M284" s="54"/>
      <c r="N284" s="14">
        <v>60.435067199999999</v>
      </c>
      <c r="O284" s="31">
        <v>7.5830857408999996</v>
      </c>
      <c r="P284" s="31" t="s">
        <v>13</v>
      </c>
      <c r="Q284" s="17" t="s">
        <v>16</v>
      </c>
      <c r="R284" s="38" t="s">
        <v>834</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835</v>
      </c>
      <c r="D285" s="16" t="s">
        <v>836</v>
      </c>
      <c r="E285" s="16">
        <v>3</v>
      </c>
      <c r="F285" s="15">
        <v>55.58</v>
      </c>
      <c r="G285" s="15">
        <v>51.34</v>
      </c>
      <c r="H285" s="15">
        <v>47.11</v>
      </c>
      <c r="I285" s="14"/>
      <c r="J285" s="15">
        <v>57</v>
      </c>
      <c r="K285" s="15">
        <v>65.459999999999994</v>
      </c>
      <c r="L285" s="15">
        <v>79.150000000000006</v>
      </c>
      <c r="M285" s="54"/>
      <c r="N285" s="15">
        <v>47.091397315999998</v>
      </c>
      <c r="O285" s="15">
        <v>1.1163922086</v>
      </c>
      <c r="P285" s="15" t="s">
        <v>13</v>
      </c>
      <c r="Q285" s="16" t="s">
        <v>13</v>
      </c>
      <c r="R285" s="37" t="s">
        <v>837</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428</v>
      </c>
      <c r="D286" s="17" t="s">
        <v>429</v>
      </c>
      <c r="E286" s="17">
        <v>4</v>
      </c>
      <c r="F286" s="14">
        <v>70.63</v>
      </c>
      <c r="G286" s="14">
        <v>66.42</v>
      </c>
      <c r="H286" s="14">
        <v>62.22</v>
      </c>
      <c r="I286" s="14"/>
      <c r="J286" s="14">
        <v>71.7</v>
      </c>
      <c r="K286" s="14">
        <v>80.099999999999994</v>
      </c>
      <c r="L286" s="14">
        <v>93.7</v>
      </c>
      <c r="M286" s="54"/>
      <c r="N286" s="14">
        <v>44.28990933</v>
      </c>
      <c r="O286" s="31">
        <v>13.274741519999999</v>
      </c>
      <c r="P286" s="31" t="s">
        <v>16</v>
      </c>
      <c r="Q286" s="17" t="s">
        <v>13</v>
      </c>
      <c r="R286" s="38" t="s">
        <v>838</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t="s">
        <v>430</v>
      </c>
      <c r="D287" s="16" t="s">
        <v>431</v>
      </c>
      <c r="E287" s="16">
        <v>4</v>
      </c>
      <c r="F287" s="15">
        <v>52.1</v>
      </c>
      <c r="G287" s="15">
        <v>49.65</v>
      </c>
      <c r="H287" s="15">
        <v>47.21</v>
      </c>
      <c r="I287" s="14"/>
      <c r="J287" s="15">
        <v>53.06</v>
      </c>
      <c r="K287" s="15">
        <v>57.94</v>
      </c>
      <c r="L287" s="15">
        <v>65.849999999999994</v>
      </c>
      <c r="M287" s="54"/>
      <c r="N287" s="15">
        <v>50.336367048</v>
      </c>
      <c r="O287" s="15">
        <v>6.8721663922999996</v>
      </c>
      <c r="P287" s="15" t="s">
        <v>16</v>
      </c>
      <c r="Q287" s="16" t="s">
        <v>13</v>
      </c>
      <c r="R287" s="37" t="s">
        <v>839</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t="s">
        <v>432</v>
      </c>
      <c r="D288" s="17" t="s">
        <v>433</v>
      </c>
      <c r="E288" s="17">
        <v>3</v>
      </c>
      <c r="F288" s="14">
        <v>109.6</v>
      </c>
      <c r="G288" s="14">
        <v>99.53</v>
      </c>
      <c r="H288" s="14">
        <v>89.47</v>
      </c>
      <c r="I288" s="14"/>
      <c r="J288" s="14">
        <v>113.01</v>
      </c>
      <c r="K288" s="14">
        <v>133.13</v>
      </c>
      <c r="L288" s="14">
        <v>165.69</v>
      </c>
      <c r="M288" s="54"/>
      <c r="N288" s="14">
        <v>38.018341040000003</v>
      </c>
      <c r="O288" s="31">
        <v>13.233618861</v>
      </c>
      <c r="P288" s="31" t="s">
        <v>16</v>
      </c>
      <c r="Q288" s="17" t="s">
        <v>13</v>
      </c>
      <c r="R288" s="38" t="s">
        <v>840</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t="s">
        <v>434</v>
      </c>
      <c r="D289" s="16" t="s">
        <v>435</v>
      </c>
      <c r="E289" s="16">
        <v>3</v>
      </c>
      <c r="F289" s="15">
        <v>79.989999999999995</v>
      </c>
      <c r="G289" s="15">
        <v>70.41</v>
      </c>
      <c r="H289" s="15">
        <v>60.83</v>
      </c>
      <c r="I289" s="14"/>
      <c r="J289" s="15">
        <v>81.96</v>
      </c>
      <c r="K289" s="15">
        <v>101.11</v>
      </c>
      <c r="L289" s="15">
        <v>132.11000000000001</v>
      </c>
      <c r="M289" s="54"/>
      <c r="N289" s="15">
        <v>39.043223998999999</v>
      </c>
      <c r="O289" s="15">
        <v>2.2986547082000004</v>
      </c>
      <c r="P289" s="15" t="s">
        <v>13</v>
      </c>
      <c r="Q289" s="16" t="s">
        <v>13</v>
      </c>
      <c r="R289" s="37" t="s">
        <v>841</v>
      </c>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t="s">
        <v>436</v>
      </c>
      <c r="D290" s="17" t="s">
        <v>437</v>
      </c>
      <c r="E290" s="17">
        <v>0</v>
      </c>
      <c r="F290" s="14">
        <v>18.37</v>
      </c>
      <c r="G290" s="14">
        <v>16.39</v>
      </c>
      <c r="H290" s="14">
        <v>14.41</v>
      </c>
      <c r="I290" s="14"/>
      <c r="J290" s="14">
        <v>19.36</v>
      </c>
      <c r="K290" s="14">
        <v>23.31</v>
      </c>
      <c r="L290" s="14">
        <v>29.71</v>
      </c>
      <c r="M290" s="54"/>
      <c r="N290" s="14">
        <v>26.918112945000001</v>
      </c>
      <c r="O290" s="31">
        <v>4.5143240086</v>
      </c>
      <c r="P290" s="31" t="s">
        <v>13</v>
      </c>
      <c r="Q290" s="17" t="s">
        <v>13</v>
      </c>
      <c r="R290" s="38" t="s">
        <v>842</v>
      </c>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t="s">
        <v>508</v>
      </c>
      <c r="D291" s="16" t="s">
        <v>509</v>
      </c>
      <c r="E291" s="16">
        <v>7</v>
      </c>
      <c r="F291" s="15">
        <v>16.25</v>
      </c>
      <c r="G291" s="15">
        <v>15.43</v>
      </c>
      <c r="H291" s="15">
        <v>14.61</v>
      </c>
      <c r="I291" s="14"/>
      <c r="J291" s="15">
        <v>16.899999999999999</v>
      </c>
      <c r="K291" s="15">
        <v>18.53</v>
      </c>
      <c r="L291" s="15">
        <v>21.17</v>
      </c>
      <c r="M291" s="54"/>
      <c r="N291" s="15">
        <v>51.547196286999998</v>
      </c>
      <c r="O291" s="15">
        <v>4.7764804135999999</v>
      </c>
      <c r="P291" s="15" t="s">
        <v>16</v>
      </c>
      <c r="Q291" s="16" t="s">
        <v>16</v>
      </c>
      <c r="R291" s="37" t="s">
        <v>843</v>
      </c>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t="s">
        <v>844</v>
      </c>
      <c r="D292" s="17" t="s">
        <v>845</v>
      </c>
      <c r="E292" s="17">
        <v>7</v>
      </c>
      <c r="F292" s="14">
        <v>16.86</v>
      </c>
      <c r="G292" s="14">
        <v>16.079999999999998</v>
      </c>
      <c r="H292" s="14">
        <v>15.3</v>
      </c>
      <c r="I292" s="14"/>
      <c r="J292" s="14">
        <v>17.29</v>
      </c>
      <c r="K292" s="14">
        <v>18.84</v>
      </c>
      <c r="L292" s="14">
        <v>21.36</v>
      </c>
      <c r="M292" s="54"/>
      <c r="N292" s="14">
        <v>53.730983422000001</v>
      </c>
      <c r="O292" s="31">
        <v>1.3766987099999999</v>
      </c>
      <c r="P292" s="31" t="s">
        <v>16</v>
      </c>
      <c r="Q292" s="17" t="s">
        <v>16</v>
      </c>
      <c r="R292" s="38" t="s">
        <v>846</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t="s">
        <v>847</v>
      </c>
      <c r="D293" s="16" t="s">
        <v>848</v>
      </c>
      <c r="E293" s="16">
        <v>4</v>
      </c>
      <c r="F293" s="15">
        <v>47.08</v>
      </c>
      <c r="G293" s="15">
        <v>45.6</v>
      </c>
      <c r="H293" s="15">
        <v>44.13</v>
      </c>
      <c r="I293" s="14"/>
      <c r="J293" s="15">
        <v>49.02</v>
      </c>
      <c r="K293" s="15">
        <v>51.96</v>
      </c>
      <c r="L293" s="15">
        <v>56.72</v>
      </c>
      <c r="M293" s="54"/>
      <c r="N293" s="15">
        <v>63.533771299999998</v>
      </c>
      <c r="O293" s="15">
        <v>1.7275294426999999</v>
      </c>
      <c r="P293" s="15" t="s">
        <v>13</v>
      </c>
      <c r="Q293" s="16" t="s">
        <v>16</v>
      </c>
      <c r="R293" s="37" t="s">
        <v>849</v>
      </c>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t="s">
        <v>438</v>
      </c>
      <c r="D294" s="17" t="s">
        <v>439</v>
      </c>
      <c r="E294" s="17">
        <v>7</v>
      </c>
      <c r="F294" s="14" t="s">
        <v>29</v>
      </c>
      <c r="G294" s="14" t="s">
        <v>29</v>
      </c>
      <c r="H294" s="14" t="s">
        <v>29</v>
      </c>
      <c r="I294" s="14"/>
      <c r="J294" s="14" t="s">
        <v>29</v>
      </c>
      <c r="K294" s="14" t="s">
        <v>29</v>
      </c>
      <c r="L294" s="14" t="s">
        <v>29</v>
      </c>
      <c r="M294" s="54"/>
      <c r="N294" s="14" t="s">
        <v>29</v>
      </c>
      <c r="O294" s="31" t="s">
        <v>29</v>
      </c>
      <c r="P294" s="31" t="s">
        <v>29</v>
      </c>
      <c r="Q294" s="17" t="s">
        <v>29</v>
      </c>
      <c r="R294" s="38" t="s">
        <v>30</v>
      </c>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t="s">
        <v>440</v>
      </c>
      <c r="D295" s="16" t="s">
        <v>441</v>
      </c>
      <c r="E295" s="16">
        <v>8</v>
      </c>
      <c r="F295" s="15">
        <v>17.54</v>
      </c>
      <c r="G295" s="15">
        <v>16.52</v>
      </c>
      <c r="H295" s="15">
        <v>15.5</v>
      </c>
      <c r="I295" s="14"/>
      <c r="J295" s="15">
        <v>20.48</v>
      </c>
      <c r="K295" s="15">
        <v>22.51</v>
      </c>
      <c r="L295" s="15">
        <v>25.8</v>
      </c>
      <c r="M295" s="54"/>
      <c r="N295" s="15">
        <v>54.039220954000001</v>
      </c>
      <c r="O295" s="15">
        <v>11.26784247</v>
      </c>
      <c r="P295" s="15" t="s">
        <v>16</v>
      </c>
      <c r="Q295" s="16" t="s">
        <v>16</v>
      </c>
      <c r="R295" s="37" t="s">
        <v>850</v>
      </c>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t="s">
        <v>442</v>
      </c>
      <c r="D296" s="17" t="s">
        <v>443</v>
      </c>
      <c r="E296" s="17">
        <v>5</v>
      </c>
      <c r="F296" s="14">
        <v>21</v>
      </c>
      <c r="G296" s="14">
        <v>19.36</v>
      </c>
      <c r="H296" s="14">
        <v>17.72</v>
      </c>
      <c r="I296" s="14"/>
      <c r="J296" s="14">
        <v>21.62</v>
      </c>
      <c r="K296" s="14">
        <v>24.89</v>
      </c>
      <c r="L296" s="14">
        <v>30.19</v>
      </c>
      <c r="M296" s="54"/>
      <c r="N296" s="14">
        <v>50.003475565000002</v>
      </c>
      <c r="O296" s="31">
        <v>23.366816835000002</v>
      </c>
      <c r="P296" s="31" t="s">
        <v>16</v>
      </c>
      <c r="Q296" s="17" t="s">
        <v>13</v>
      </c>
      <c r="R296" s="38" t="s">
        <v>851</v>
      </c>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t="s">
        <v>444</v>
      </c>
      <c r="D297" s="16" t="s">
        <v>445</v>
      </c>
      <c r="E297" s="16">
        <v>3</v>
      </c>
      <c r="F297" s="15">
        <v>21.58</v>
      </c>
      <c r="G297" s="15">
        <v>19.11</v>
      </c>
      <c r="H297" s="15">
        <v>16.64</v>
      </c>
      <c r="I297" s="14"/>
      <c r="J297" s="15">
        <v>21.77</v>
      </c>
      <c r="K297" s="15">
        <v>26.7</v>
      </c>
      <c r="L297" s="15">
        <v>34.69</v>
      </c>
      <c r="M297" s="54"/>
      <c r="N297" s="15">
        <v>29.079089375999999</v>
      </c>
      <c r="O297" s="15">
        <v>68.914648127999996</v>
      </c>
      <c r="P297" s="15" t="s">
        <v>13</v>
      </c>
      <c r="Q297" s="16" t="s">
        <v>13</v>
      </c>
      <c r="R297" s="37" t="s">
        <v>852</v>
      </c>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t="s">
        <v>853</v>
      </c>
      <c r="D298" s="17" t="s">
        <v>854</v>
      </c>
      <c r="E298" s="17">
        <v>3</v>
      </c>
      <c r="F298" s="14">
        <v>46.55</v>
      </c>
      <c r="G298" s="14">
        <v>41.33</v>
      </c>
      <c r="H298" s="14">
        <v>36.11</v>
      </c>
      <c r="I298" s="14"/>
      <c r="J298" s="14">
        <v>47.61</v>
      </c>
      <c r="K298" s="14">
        <v>58.04</v>
      </c>
      <c r="L298" s="14">
        <v>74.930000000000007</v>
      </c>
      <c r="M298" s="54"/>
      <c r="N298" s="14">
        <v>31.252105055000001</v>
      </c>
      <c r="O298" s="31">
        <v>26.984776591000003</v>
      </c>
      <c r="P298" s="31" t="s">
        <v>13</v>
      </c>
      <c r="Q298" s="17" t="s">
        <v>13</v>
      </c>
      <c r="R298" s="38" t="s">
        <v>855</v>
      </c>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t="s">
        <v>510</v>
      </c>
      <c r="D299" s="16" t="s">
        <v>511</v>
      </c>
      <c r="E299" s="16">
        <v>3</v>
      </c>
      <c r="F299" s="15">
        <v>36.479999999999997</v>
      </c>
      <c r="G299" s="15">
        <v>30.8</v>
      </c>
      <c r="H299" s="15">
        <v>25.13</v>
      </c>
      <c r="I299" s="14"/>
      <c r="J299" s="15">
        <v>37.36</v>
      </c>
      <c r="K299" s="15">
        <v>48.7</v>
      </c>
      <c r="L299" s="15">
        <v>67.06</v>
      </c>
      <c r="M299" s="54"/>
      <c r="N299" s="15">
        <v>20.890474922999999</v>
      </c>
      <c r="O299" s="15">
        <v>1.8003775782</v>
      </c>
      <c r="P299" s="15" t="s">
        <v>13</v>
      </c>
      <c r="Q299" s="16" t="s">
        <v>13</v>
      </c>
      <c r="R299" s="37" t="s">
        <v>856</v>
      </c>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t="s">
        <v>542</v>
      </c>
      <c r="D300" s="17" t="s">
        <v>543</v>
      </c>
      <c r="E300" s="17">
        <v>0</v>
      </c>
      <c r="F300" s="14">
        <v>55.46</v>
      </c>
      <c r="G300" s="14">
        <v>51.48</v>
      </c>
      <c r="H300" s="14">
        <v>47.51</v>
      </c>
      <c r="I300" s="14"/>
      <c r="J300" s="14">
        <v>55.49</v>
      </c>
      <c r="K300" s="14">
        <v>63.43</v>
      </c>
      <c r="L300" s="14">
        <v>76.28</v>
      </c>
      <c r="M300" s="54"/>
      <c r="N300" s="14">
        <v>43.758566123000001</v>
      </c>
      <c r="O300" s="31">
        <v>1.1249162514</v>
      </c>
      <c r="P300" s="31" t="s">
        <v>13</v>
      </c>
      <c r="Q300" s="17" t="s">
        <v>13</v>
      </c>
      <c r="R300" s="38" t="s">
        <v>857</v>
      </c>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t="s">
        <v>858</v>
      </c>
      <c r="D301" s="16" t="s">
        <v>859</v>
      </c>
      <c r="E301" s="16">
        <v>3</v>
      </c>
      <c r="F301" s="15">
        <v>27.99</v>
      </c>
      <c r="G301" s="15">
        <v>25.02</v>
      </c>
      <c r="H301" s="15">
        <v>22.06</v>
      </c>
      <c r="I301" s="14"/>
      <c r="J301" s="15">
        <v>28.87</v>
      </c>
      <c r="K301" s="15">
        <v>34.79</v>
      </c>
      <c r="L301" s="15">
        <v>44.37</v>
      </c>
      <c r="M301" s="54"/>
      <c r="N301" s="15">
        <v>47.524990682999999</v>
      </c>
      <c r="O301" s="15">
        <v>2.3222400472999998</v>
      </c>
      <c r="P301" s="15" t="s">
        <v>16</v>
      </c>
      <c r="Q301" s="16" t="s">
        <v>13</v>
      </c>
      <c r="R301" s="37" t="s">
        <v>860</v>
      </c>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workbookViewId="0">
      <selection activeCell="E5" sqref="E5"/>
    </sheetView>
  </sheetViews>
  <sheetFormatPr defaultRowHeight="15" x14ac:dyDescent="0.25"/>
  <cols>
    <col min="5" max="5" width="62.42578125" customWidth="1"/>
  </cols>
  <sheetData>
    <row r="5" spans="4:6" x14ac:dyDescent="0.25">
      <c r="D5" s="59" t="s">
        <v>512</v>
      </c>
      <c r="E5" s="59" t="s">
        <v>544</v>
      </c>
    </row>
    <row r="6" spans="4:6" x14ac:dyDescent="0.25">
      <c r="F6" t="s">
        <v>449</v>
      </c>
    </row>
    <row r="7" spans="4:6" ht="123.75" customHeight="1" x14ac:dyDescent="0.25">
      <c r="D7" s="56" t="s">
        <v>513</v>
      </c>
      <c r="E7" s="58" t="str">
        <f>_xlfn.XLOOKUP($E5,Tendencias!$D$17:$D$352,Tendencias!$R$17:$R$352)</f>
        <v>VALE3 está em tendência de alta no longo prazo, teve uma correção no curto prazo, mas pode estar retomando sinal de altas. Acima dos 79,22 pode buscar 85,08 ou 90,17. Abaixo dos 76,83 retomaria sinal de realização mirando suportes em 74,28 ou 71,73.</v>
      </c>
      <c r="F7" s="57">
        <f>_xlfn.XLOOKUP($E5,Tendencias!$D$17:$D$352,Tendencias!$E$17:$E$352)</f>
        <v>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2026-06-25T22:39:14Z</cp:lastPrinted>
  <dcterms:created xsi:type="dcterms:W3CDTF">2020-05-21T15:06:06Z</dcterms:created>
  <dcterms:modified xsi:type="dcterms:W3CDTF">2026-06-25T22:39:44Z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