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0AC23822-4D3C-4AF7-A124-508DF553DBD3}" xr6:coauthVersionLast="47" xr6:coauthVersionMax="47" xr10:uidLastSave="{00000000-0000-0000-0000-000000000000}"/>
  <bookViews>
    <workbookView xWindow="705" yWindow="750" windowWidth="22140" windowHeight="1512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<sst xmlns="http://schemas.openxmlformats.org/spreadsheetml/2006/main" count="1377" uniqueCount="795">
  <si>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</si>
  <si>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</si>
  <si>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</si>
  <si>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</si>
  <si>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</si>
  <si>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</si>
  <si>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</si>
  <si>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</si>
  <si>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</si>
  <si>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</si>
  <si>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</si>
  <si>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</si>
  <si>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</si>
  <si>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</si>
  <si>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</si>
  <si>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</si>
  <si>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</si>
  <si>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</si>
  <si>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</si>
  <si>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</si>
  <si>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</si>
  <si>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</si>
  <si>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</si>
  <si>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</si>
  <si>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</si>
  <si>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</si>
  <si>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</si>
  <si>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</si>
  <si>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</si>
  <si>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</si>
  <si>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</si>
  <si>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</si>
  <si>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</si>
  <si>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</si>
  <si>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</si>
  <si>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</si>
  <si>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</si>
  <si>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</si>
  <si>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</si>
  <si>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</si>
  <si>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</si>
  <si>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</si>
  <si>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</si>
  <si>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</si>
  <si>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</si>
  <si>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</si>
  <si>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</si>
  <si>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</si>
  <si>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</si>
  <si>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</si>
  <si>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</si>
  <si>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</si>
  <si>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</si>
  <si>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</si>
  <si>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</si>
  <si>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</si>
  <si>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</si>
  <si>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</si>
  <si>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</si>
  <si>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</si>
  <si>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</si>
  <si>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</si>
  <si>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</si>
  <si>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</si>
  <si>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</si>
  <si>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</si>
  <si>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</si>
  <si>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</si>
  <si>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</si>
  <si>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</si>
  <si>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</si>
  <si>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</si>
  <si>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</si>
  <si>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</si>
  <si>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</si>
  <si>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</si>
  <si>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</si>
  <si>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</si>
  <si>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</si>
  <si>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</si>
  <si>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</si>
  <si>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</si>
  <si>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</si>
  <si>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</si>
  <si>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</si>
  <si>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</si>
  <si>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</si>
  <si>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</si>
  <si>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</si>
  <si>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</si>
  <si>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</si>
  <si>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</si>
  <si>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</si>
  <si>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</si>
  <si>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</si>
  <si>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</si>
  <si>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</si>
  <si>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</si>
  <si>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</si>
  <si>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</si>
  <si>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</si>
  <si>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</si>
  <si>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</si>
  <si>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</si>
  <si>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</si>
  <si>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</si>
  <si>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</si>
  <si>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</si>
  <si>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</si>
  <si>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</si>
  <si>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</si>
  <si>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</si>
  <si>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</si>
  <si>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</si>
  <si>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</si>
  <si>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</si>
  <si>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</si>
  <si>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</si>
  <si>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</si>
  <si>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</si>
  <si>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</si>
  <si>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</si>
  <si>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</si>
  <si>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</si>
  <si>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</si>
  <si>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</si>
  <si>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</si>
  <si>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</si>
  <si>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</si>
  <si>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</si>
  <si>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</si>
  <si>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</si>
  <si>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</si>
  <si>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</si>
  <si>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</si>
  <si>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</si>
  <si>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</si>
  <si>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</si>
  <si>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</si>
  <si>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</si>
  <si>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</si>
  <si>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</si>
  <si>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</si>
  <si>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</si>
  <si>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</si>
  <si>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</si>
  <si>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</si>
  <si>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</si>
  <si>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</si>
  <si>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</si>
  <si>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</si>
  <si>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</si>
  <si>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</si>
  <si>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</si>
  <si>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</si>
  <si>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</si>
  <si>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</si>
  <si>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</si>
  <si>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</si>
  <si>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</si>
  <si>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</si>
  <si>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</si>
  <si>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</si>
  <si>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</si>
  <si>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</si>
  <si>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</si>
  <si>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</si>
  <si>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</si>
  <si>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</si>
  <si>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</si>
  <si>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</si>
  <si>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</si>
  <si>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</si>
  <si>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</si>
  <si>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</si>
  <si>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</si>
  <si>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</si>
  <si>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</si>
  <si>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</si>
  <si>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</si>
  <si>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</si>
  <si>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</si>
  <si>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</si>
  <si>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</si>
  <si>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</si>
  <si>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</si>
  <si>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</si>
  <si>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</si>
  <si>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</si>
  <si>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</si>
  <si>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</si>
  <si>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</si>
  <si>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</si>
  <si>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</si>
  <si>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</si>
  <si>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</si>
  <si>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</si>
  <si>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</si>
  <si>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</si>
  <si>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</si>
  <si>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</si>
  <si>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</si>
  <si>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</si>
  <si>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</si>
  <si>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</si>
  <si>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</si>
  <si>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</si>
  <si>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</si>
  <si>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</si>
  <si>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</si>
  <si>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</si>
  <si>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</si>
  <si>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</si>
  <si>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</si>
  <si>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</si>
  <si>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</si>
  <si>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</si>
  <si>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</si>
  <si>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</si>
  <si>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</si>
  <si>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</si>
  <si>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</si>
  <si>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</si>
  <si>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</si>
  <si>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</si>
  <si>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</si>
  <si>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</si>
  <si>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</si>
  <si>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</si>
  <si>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</si>
  <si>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</si>
  <si>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</si>
  <si>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</si>
  <si>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</si>
  <si>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</si>
  <si>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</si>
  <si>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</si>
  <si>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</si>
  <si>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</si>
  <si>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</si>
  <si>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</si>
  <si>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</si>
  <si>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</si>
  <si>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</si>
  <si>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</si>
  <si>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</si>
  <si>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</si>
  <si>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</si>
  <si>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</si>
  <si>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</si>
  <si>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</si>
  <si>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</si>
  <si>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</si>
  <si>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</si>
  <si>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</si>
  <si>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</si>
  <si>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</si>
  <si>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</si>
  <si>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</si>
  <si>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</si>
  <si>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</si>
  <si>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</si>
  <si>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</si>
  <si>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</si>
  <si>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</si>
  <si>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</si>
  <si>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</si>
  <si>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</si>
  <si>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</si>
  <si>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</si>
  <si>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</si>
  <si>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</si>
  <si>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</si>
  <si>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</si>
  <si>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</si>
  <si>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</si>
  <si>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</si>
  <si>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</si>
  <si>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</si>
  <si>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</si>
  <si>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</si>
  <si>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</si>
  <si>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</si>
  <si>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</si>
  <si>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</si>
  <si>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</si>
  <si>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</si>
  <si>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</si>
  <si>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</si>
  <si>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</si>
  <si>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</si>
  <si>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</si>
  <si>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</si>
  <si>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</si>
  <si>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</si>
  <si>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</si>
  <si>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</si>
  <si>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</si>
  <si>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</si>
  <si>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</si>
  <si>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</si>
  <si>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</si>
  <si>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</si>
  <si>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</si>
  <si>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</si>
  <si>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</si>
  <si>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</si>
  <si>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</si>
  <si>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</si>
  <si>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</si>
  <si>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</si>
  <si>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</si>
  <si>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</si>
  <si>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</si>
  <si>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</si>
  <si>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</si>
  <si>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</si>
  <si>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</si>
  <si>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</si>
  <si>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</si>
  <si>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</si>
  <si>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</si>
  <si>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</si>
  <si>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</si>
  <si>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</si>
  <si>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</si>
  <si>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</si>
  <si>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</si>
  <si>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</si>
  <si>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</si>
  <si>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</si>
  <si>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</si>
  <si>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</si>
  <si>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</si>
  <si>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</si>
  <si>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</si>
  <si>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</si>
  <si>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</si>
  <si>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</si>
  <si>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</si>
  <si>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</si>
  <si>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</si>
  <si>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</si>
  <si>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</si>
  <si>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</si>
  <si>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</si>
  <si>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</si>
  <si>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</si>
  <si>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</si>
  <si>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</si>
  <si>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</si>
  <si>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</si>
  <si>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</si>
  <si>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</si>
  <si>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</si>
  <si>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</si>
  <si>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</si>
  <si>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</si>
  <si>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</si>
  <si>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</si>
  <si>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</si>
  <si>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</si>
  <si>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</si>
  <si>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</si>
  <si>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</si>
  <si>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</si>
  <si>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</si>
  <si>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</si>
  <si>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</si>
  <si>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</si>
  <si>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</si>
  <si>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</si>
  <si>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</si>
  <si>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</si>
  <si>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</si>
  <si>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</si>
  <si>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</si>
  <si>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</si>
  <si>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</si>
  <si>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</si>
  <si>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</si>
  <si>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</si>
  <si>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</si>
  <si>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</si>
  <si>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</si>
  <si>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</si>
  <si>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</si>
  <si>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</si>
  <si>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</si>
  <si>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</si>
  <si>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</si>
  <si>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Fundo Buena Vista II Fundo de Índice</t>
  </si>
  <si>
    <t>QQQI11</t>
  </si>
  <si>
    <t>Azul</t>
  </si>
  <si>
    <t>AZUL3</t>
  </si>
  <si>
    <t>Raizen</t>
  </si>
  <si>
    <t>ITSA3</t>
  </si>
  <si>
    <t>Quero-Quero</t>
  </si>
  <si>
    <t>Mercantil</t>
  </si>
  <si>
    <t>BMEB4</t>
  </si>
  <si>
    <t>Etf BV Spyi</t>
  </si>
  <si>
    <t>SPYI11</t>
  </si>
  <si>
    <t>ativo</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</si>
  <si>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</si>
  <si>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</si>
  <si>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</si>
  <si>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</si>
  <si>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</si>
  <si>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</si>
  <si>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</si>
  <si>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</si>
  <si>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</si>
  <si>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</si>
  <si>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</si>
  <si>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</si>
  <si>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</si>
  <si>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</si>
  <si>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</si>
  <si>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</si>
  <si>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</si>
  <si>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</si>
  <si>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</si>
  <si>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</si>
  <si>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</si>
  <si>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</si>
  <si>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</si>
  <si>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</si>
  <si>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</si>
  <si>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</si>
  <si>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</si>
  <si>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</si>
  <si>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</si>
  <si>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</si>
  <si>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</si>
  <si>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</si>
  <si>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</si>
  <si>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Alibaba Group Holding Ltd</t>
  </si>
  <si>
    <t>BABA34</t>
  </si>
  <si>
    <t>Allied</t>
  </si>
  <si>
    <t>ALLD3</t>
  </si>
  <si>
    <t>Applied Materials Inc</t>
  </si>
  <si>
    <t>A1MT34</t>
  </si>
  <si>
    <t>Asml Holding Nv</t>
  </si>
  <si>
    <t>ASML34</t>
  </si>
  <si>
    <t>Berkshire Hathaway Inc</t>
  </si>
  <si>
    <t>BERK34</t>
  </si>
  <si>
    <t>Broadcom Inc</t>
  </si>
  <si>
    <t>AVGO34</t>
  </si>
  <si>
    <t>Freeport-Mcmoran Inc</t>
  </si>
  <si>
    <t>FCXO34</t>
  </si>
  <si>
    <t>Mitre Realty</t>
  </si>
  <si>
    <t>MTRE3</t>
  </si>
  <si>
    <t>Netflix, Inc</t>
  </si>
  <si>
    <t>NFLX34</t>
  </si>
  <si>
    <t>Oracle Corp</t>
  </si>
  <si>
    <t>ORCL34</t>
  </si>
  <si>
    <t>Palantir Technologies Inc</t>
  </si>
  <si>
    <t>P2LT34</t>
  </si>
  <si>
    <t>QCOM34</t>
  </si>
  <si>
    <t>Recrusul</t>
  </si>
  <si>
    <t>RCSL4</t>
  </si>
  <si>
    <t>Seagate Technology Holdings Plc</t>
  </si>
  <si>
    <t>S1TX34</t>
  </si>
  <si>
    <t>SLC Agricola</t>
  </si>
  <si>
    <t>Stoneco Ltd.</t>
  </si>
  <si>
    <t>STOC34</t>
  </si>
  <si>
    <t>Western Digital Corp</t>
  </si>
  <si>
    <t>W1DC34</t>
  </si>
  <si>
    <t>Etf BV Coin</t>
  </si>
  <si>
    <t>COIN11</t>
  </si>
  <si>
    <t>Investo Chip</t>
  </si>
  <si>
    <t>CHIP11</t>
  </si>
  <si>
    <t>Investo Hodl</t>
  </si>
  <si>
    <t>HODL11</t>
  </si>
  <si>
    <t>iShares MSCI Acwi (All Country World Index)</t>
  </si>
  <si>
    <t>BACW39</t>
  </si>
  <si>
    <t>iShares MSCI South Korea Capped ETF</t>
  </si>
  <si>
    <t>BEWY39</t>
  </si>
  <si>
    <t>It Now Ifnc Fundo de Indice</t>
  </si>
  <si>
    <t>FIND11</t>
  </si>
  <si>
    <t>Trd Spx Usd Ci</t>
  </si>
  <si>
    <t>SPXU11</t>
  </si>
  <si>
    <t>ATIVO</t>
  </si>
  <si>
    <t>Análise</t>
  </si>
  <si>
    <t>Coinbase Global, Inc</t>
  </si>
  <si>
    <t>C2OI34</t>
  </si>
  <si>
    <t>Oranjebtc</t>
  </si>
  <si>
    <t>OBTC3</t>
  </si>
  <si>
    <t>Rede D Or</t>
  </si>
  <si>
    <t>iShares Bitcoin Trust</t>
  </si>
  <si>
    <t>IBIT39</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</si>
  <si>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</si>
  <si>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</si>
  <si>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</si>
  <si>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Neogrid</t>
  </si>
  <si>
    <t>NGRD3</t>
  </si>
  <si>
    <t>Qualcomm Inc</t>
  </si>
  <si>
    <t>Schulz</t>
  </si>
  <si>
    <t>SHUL4</t>
  </si>
  <si>
    <t>Trend Ouro H</t>
  </si>
  <si>
    <t>GOLX11</t>
  </si>
  <si>
    <t xml:space="preserve">Gilberto Pereira Coelho Jr. (CNPI-T 5854) </t>
  </si>
  <si>
    <t>Analista Técnico</t>
  </si>
  <si>
    <t>klbn4</t>
  </si>
  <si>
    <t>MOVI3 está em tendência de baixa pela média de 200 dias, a parece ter completado movimento de repique de alta de curto prazo e pode estar retomando o movimento baixista. Abaixo dos 9,53 pode seguir em queda na direção dos suportes 8,73 ou 8,29. Teria sinal de repique altista fechando acima dos 10,14 mirando resistências em 11,01 ou 12,42.</t>
  </si>
  <si>
    <t>RaiaDrogasil</t>
  </si>
  <si>
    <t>Uber Technologies, Inc</t>
  </si>
  <si>
    <t>U1BE34</t>
  </si>
  <si>
    <t>Viveo</t>
  </si>
  <si>
    <t>VVEO3</t>
  </si>
  <si>
    <t>Ishares Eqwe</t>
  </si>
  <si>
    <t>EWBZ11</t>
  </si>
  <si>
    <t>It Now Divd</t>
  </si>
  <si>
    <t>DIVD11</t>
  </si>
  <si>
    <t>TTEN3 está em tendência de baixa pela média de 200 dias, a parece ter completado movimento de repique de alta de curto prazo e pode estar retomando o movimento baixista. Abaixo dos 14,98 pode seguir em queda na direção dos suportes 13,75 ou 13,16. Teria sinal de repique altista fechando acima dos 15,64 mirando resistências em 16,8 ou 18,69.</t>
  </si>
  <si>
    <t>ABCB4 está em tendência de alta pelas médias de 21 e 200 dias e vai mantendo sinal de força altista. Acima dos 25,47 pode buscar projeções nos 26,62 ou 28,49. Teria sinal de realização na perda dos 25,12 mirando os 23,6 ou 23,02.</t>
  </si>
  <si>
    <t>A1MD34 está em tendência de alta pelas médias de 21 e 200 dias e vai mantendo sinal de força altista. Acima dos 361,74 pode buscar projeções nos 409,69 ou 487,29. Teria sinal de realização na perda dos 321,59 mirando os 284,14 ou 260,16.</t>
  </si>
  <si>
    <t>BABA34 está em tendência de baixa pelas médias de 21 e 200 dias, mas começa a dar sinais de repiques de alta. Acima dos 17,99 teria sinal de repique altista mirando resistências nos 23,87 ou 28,12. Já uma perda dos 16,99 traria de volta o sinal de baixa projetando de 14,86 a 12,73. O IFR sobrevendido alerta para recuperações se superar 17,99</t>
  </si>
  <si>
    <t>ALLD3 está em clara tendência de baixa pelas médias de 21 e 200 dias e segue em movimento de baixa. Abaixo dos 4,76 pode buscar suportes 4,43 ou 4,11. Teria sinal de repique altista fechando acima dos 4,85 mirando resistências em 5,8 ou 6,44. O IFR sobrevendido alerta para recuperações se superar 4,85</t>
  </si>
  <si>
    <t>ALOS3 está em tendência de alta pelas médias de 21 e 200 dias e vai mantendo sinal de força altista. Acima dos 28,18 pode buscar projeções nos 29,6 ou 31,9. Teria sinal de realização na perda dos 27,89 mirando os 25,88 ou 25,16.</t>
  </si>
  <si>
    <t>ALPA4 está em tendência de alta no longo prazo, teve uma correção no curto prazo, mas pode estar retomando sinal de altas. Acima dos 12,71 pode buscar 13,62 ou 14,88. Abaixo dos 12,34 retomaria sinal de realização mirando suportes em 11,58 ou 10,94.</t>
  </si>
  <si>
    <t>GOGL34 está em tendência de alta no longo prazo, teve uma correção no curto prazo, mas pode estar retomando sinal de altas. Acima dos 152,96 pode buscar 160,01 ou 169,79. Abaixo dos 144,18 retomaria sinal de realização mirando suportes em 139,28 ou 134,39.</t>
  </si>
  <si>
    <t>ALUP11 está em tendência de baixa pela média de 200 dias, a parece ter completado movimento de repique de alta de curto prazo e pode estar retomando o movimento baixista. Abaixo dos 32,55 pode seguir em queda na direção dos suportes 30,95 ou 30,26. Teria sinal de repique altista fechando acima dos 33,18 mirando resistências em 34,55 ou 36,78.</t>
  </si>
  <si>
    <t>AMZO34 está em tendência de alta no longo prazo, teve uma correção no curto prazo, mas pode estar retomando sinal de altas. Acima dos 63,87 pode buscar 67,67 ou 73,34. Abaixo dos 58,49 retomaria sinal de realização mirando suportes em 55,65 ou 52,81.</t>
  </si>
  <si>
    <t>ABEV3 está em tendência de alta pelas médias de 21 e 200 dias, mas começa a dar sinal de possível realização. Abaixo dos 16,52 poderia realizar na direção dos suportes 15,9 ou 15,6. Caso supere os 16,85 retomaria sinal de alta com projeções nos 17,43 ou 18,38.</t>
  </si>
  <si>
    <t>AMER3 está em tendência de baixa pelas médias de 21 e 200 dias, mas começa a dar sinais de repiques de alta. Acima dos 4,23 teria sinal de repique altista mirando resistências nos 5,16 ou 5,93. Já uma perda dos 3,91 traria de volta o sinal de baixa projetando de 3,52 a 3,13.</t>
  </si>
  <si>
    <t>ANIM3 está em clara tendência de baixa pelas médias de 21 e 200 dias e segue em movimento de baixa. Abaixo dos 2,69 pode buscar suportes 2,51 ou 2,25. Teria sinal de repique altista fechando acima dos 2,77 mirando resistências em 3,32 ou 3,82.</t>
  </si>
  <si>
    <t>AAPL34 apesar de estar em tendência de alta no longo prazo pela média de 200 dias, no curto prazo está em realização. Abaixo dos 70,87 pode seguir em baixa no curto prazo mirando suportes em 67,35 ou 63,83. Teria sinal de retomada altista fechando acima dos 74,5 mirando resistências em 82,25 ou 89,28.</t>
  </si>
  <si>
    <t>A1MT34 está em tendência de alta pelas médias de 21 e 200 dias e vai mantendo sinal de força altista. Acima dos 366,52 pode buscar projeções nos 456,26 ou 601,48. Teria sinal de realização na perda dos 328,13 mirando os 221,3 ou 176,42. O padrão de volume favorece a alta. O IFR sobrecomprado alerta realizações se perder 328,13.</t>
  </si>
  <si>
    <t>ARML3 está em clara tendência de baixa pelas médias de 21 e 200 dias e segue em movimento de baixa. Abaixo dos 2,85 pode buscar suportes 2,59 ou 2,34. Teria sinal de repique altista fechando acima dos 3,13 mirando resistências em 3,67 ou 4,17.</t>
  </si>
  <si>
    <t>ASML34 está em tendência de alta pelas médias de 21 e 200 dias e vai mantendo sinal de força altista. Acima dos 176,64 pode buscar projeções nos 190,5 ou 218,31. Teria sinal de realização na perda dos 167,64 mirando os 145,49 ou 131,58.</t>
  </si>
  <si>
    <t>ASAI3 está em tendência de alta pelas médias de 21 e 200 dias e vai mantendo sinal de força altista. Acima dos 9,2 pode buscar projeções nos 10,19 ou 11,8. Teria sinal de realização na perda dos 8,83 mirando os 7,59 ou 7,09. O IFR sobrecomprado alerta realizações se perder 8,83.</t>
  </si>
  <si>
    <t>AURA33 está em tendência de alta pelas médias de 21 e 200 dias, mas começa a dar sinal de possível realização. Abaixo dos 105,5 poderia realizar na direção dos suportes 90,8 ou 78,67. Caso supere os 109,5 retomaria sinal de alta com projeções nos 130,03 ou 154,27.</t>
  </si>
  <si>
    <t>AURE3 está em tendência de baixa pelas médias de 21 e 200 dias, mas começa a dar sinais de repiques de alta. Acima dos 11,8 teria sinal de repique altista mirando resistências nos 12,45 ou 13,24. Já uma perda dos 11,48 traria de volta o sinal de baixa projetando de 11,16 a 10,76.</t>
  </si>
  <si>
    <t>AXIA3 está em tendência de alta pelas médias de 21 e 200 dias, mas começa a dar sinal de possível realização. Abaixo dos 55,11 poderia realizar na direção dos suportes 49,76 ou 47,85. Caso supere os 55,94 retomaria sinal de alta com projeções nos 59,75 ou 65,93.</t>
  </si>
  <si>
    <t>AXIA7 está em tendência de baixa pela média de 200 dias, a parece ter completado movimento de repique de alta de curto prazo e pode estar retomando o movimento baixista. Abaixo dos 53,98 pode seguir em queda na direção dos suportes 48,01 ou 45,94. Teria sinal de repique altista fechando acima dos 54,68 mirando resistências em 58,8 ou 65,47.</t>
  </si>
  <si>
    <t>AZUL3 está em tendência de baixa pela média de 200 dias, a parece ter completado movimento de repique de alta de curto prazo e pode estar retomando o movimento baixista. Abaixo dos 23,55 pode seguir em queda na direção dos suportes 20,6 ou 19. Teria sinal de repique altista fechando acima dos 25,75 mirando resistências em 28,93 ou 34,08.</t>
  </si>
  <si>
    <t>AZZA3 está em tendência de baixa pela média de 200 dias, a parece ter completado movimento de repique de alta de curto prazo e pode estar retomando o movimento baixista. Abaixo dos 18,18 pode seguir em queda na direção dos suportes 16,1 ou 14,82. Teria sinal de repique altista fechando acima dos 19,07 mirando resistências em 20,23 ou 22,78.</t>
  </si>
  <si>
    <t>B3SA3 está em clara tendência de baixa pelas médias de 21 e 200 dias e segue em movimento de baixa. Abaixo dos 14,67 pode buscar suportes 14 ou 13,25. Teria sinal de repique altista fechando acima dos 14,99 mirando resistências em 16,41 ou 17,89.</t>
  </si>
  <si>
    <t>BMGB4 está em tendência de alta pelas médias de 21 e 200 dias e vai mantendo sinal de força altista. Acima dos 5,52 pode buscar projeções nos 5,95 ou 6,65. Teria sinal de realização na perda dos 5,27 mirando os 4,82 ou 4,6.</t>
  </si>
  <si>
    <t>BRSR6 está em tendência de baixa pelas médias de 21 e 200 dias, mas começa a dar sinais de repiques de alta. Acima dos 13,96 teria sinal de repique altista mirando resistências nos 15,09 ou 16,28. Já uma perda dos 13,74 traria de volta o sinal de baixa projetando de 13,15 a 12,55.</t>
  </si>
  <si>
    <t>BBSE3 está em tendência de alta pelas médias de 21 e 200 dias e vai mantendo sinal de força altista. Acima dos 39,35 pode buscar projeções nos 40,12 ou 43,46. Teria sinal de realização na perda dos 38,93 mirando os 34,7 ou 33,02. O IFR sobrecomprado alerta realizações se perder 38,93.</t>
  </si>
  <si>
    <t>BMOB3 está em clara tendência de baixa pelas médias de 21 e 200 dias e segue em movimento de baixa. Abaixo dos 22,67 pode buscar suportes 21,85 ou 21,04. Teria sinal de repique altista fechando acima dos 23,79 mirando resistências em 25,3 ou 26,92.</t>
  </si>
  <si>
    <t>BERK34 está em tendência de baixa pela média de 200 dias, a parece ter completado movimento de repique de alta de curto prazo e pode estar retomando o movimento baixista. Abaixo dos 127,97 pode seguir em queda na direção dos suportes 117,42 ou 113,56. Teria sinal de repique altista fechando acima dos 129,9 mirando resistências em 137,61 ou 150,09.</t>
  </si>
  <si>
    <t>SOJA3 apesar de estar em tendência de baixa no longo prazo pela média de 200 dias, no curto prazo está com sinal de recuperação favorecendo repiques de alta. Acima dos 6,25 pode seguir repique altista na direção resistências nos 6,58 ou 7,1. Caso perca os 6 teria sinal de baixa projetando de 5,73 a 5,46.</t>
  </si>
  <si>
    <t>BRBI11 está em tendência de baixa pelas médias de 21 e 200 dias, mas começa a dar sinais de repiques de alta. Acima dos 14,55 teria sinal de repique altista mirando resistências nos 16,2 ou 17,49. Já uma perda dos 14,1 traria de volta o sinal de baixa projetando de 13,45 a 12,8.</t>
  </si>
  <si>
    <t>BBDC3 está em tendência de alta pelas médias de 21 e 200 dias e vai mantendo sinal de força altista. Acima dos 15,93 pode buscar projeções nos 16,52 ou 17,48. Teria sinal de realização na perda dos 15,57 mirando os 14,97 ou 14,67.</t>
  </si>
  <si>
    <t>BBDC4 apesar de estar em tendência de baixa no longo prazo pela média de 200 dias, no curto prazo está com sinal de recuperação favorecendo repiques de alta. Acima dos 18,27 pode seguir repique altista na direção resistências nos 18,95 ou 20,06. Caso perca os 17,83 teria sinal de baixa projetando de 17,16 a 16,81.</t>
  </si>
  <si>
    <t>BRAP4 está em tendência de alta no longo prazo, teve uma correção no curto prazo, mas pode estar retomando sinal de altas. Acima dos 22,33 pode buscar 23,76 ou 25,25. Abaixo dos 21,88 retomaria sinal de realização mirando suportes em 21,34 ou 20,59.</t>
  </si>
  <si>
    <t>SAUD3 está em tendência de alta pelas médias de 21 e 200 dias e vai mantendo sinal de força altista. Acima dos 14,48 pode buscar projeções nos 15,85 ou 18,08. Teria sinal de realização na perda dos 14,11 mirando os 12,25 ou 11,56. O IFR sobrecomprado alerta realizações se perder 14,11.</t>
  </si>
  <si>
    <t>BBAS3 está em tendência de baixa pela média de 200 dias, a parece ter completado movimento de repique de alta de curto prazo e pode estar retomando o movimento baixista. Abaixo dos 20,11 pode seguir em queda na direção dos suportes 18,87 ou 18,38. Teria sinal de repique altista fechando acima dos 20,45 mirando resistências em 21,42 ou 23.</t>
  </si>
  <si>
    <t>AGRO3 está em tendência de baixa pelas médias de 21 e 200 dias, mas começa a dar sinais de repiques de alta. Acima dos 18,45 teria sinal de repique altista mirando resistências nos 19,22 ou 20,06. Já uma perda dos 17,86 traria de volta o sinal de baixa projetando de 17,43 a 17,01.</t>
  </si>
  <si>
    <t>BRKM5 está em tendência de baixa pelas médias de 21 e 200 dias, mas começa a dar sinais de repiques de alta. Acima dos 6,76 teria sinal de repique altista mirando resistências nos 10,64 ou 13,58. Já uma perda dos 5,88 traria de volta o sinal de baixa projetando de 4,4 a 2,93. O IFR sobrevendido alerta para recuperações se superar 6,76</t>
  </si>
  <si>
    <t>BRAV3 apesar de estar em tendência de alta no longo prazo pela média de 200 dias, no curto prazo está em realização. Abaixo dos 18,49 pode seguir em baixa no curto prazo mirando suportes em 17,55 ou 16,62. Teria sinal de retomada altista fechando acima dos 19,31 mirando resistências em 21,5 ou 23,36.</t>
  </si>
  <si>
    <t>AVGO34 está em tendência de alta no longo prazo, teve uma correção no curto prazo, mas pode estar retomando sinal de altas. Acima dos 27,86 pode buscar 35,72 ou 41,27. Abaixo dos 26,73 retomaria sinal de realização mirando suportes em 23,95 ou 21,17.</t>
  </si>
  <si>
    <t>BPAC11 está em tendência de alta pelas médias de 21 e 200 dias, mas começa a dar sinal de possível realização. Abaixo dos 53,91 poderia realizar na direção dos suportes 48,73 ou 46,76. Caso supere os 55,1 retomaria sinal de alta com projeções nos 59,03 ou 65,4.</t>
  </si>
  <si>
    <t>CXSE3 está em tendência de alta pelas médias de 21 e 200 dias e vai mantendo sinal de força altista. Acima dos 19,82 pode buscar projeções nos 21,4 ou 23,96. Teria sinal de realização na perda dos 19,5 mirando os 17,26 ou 16,46. O IFR sobrecomprado alerta realizações se perder 19,5.</t>
  </si>
  <si>
    <t>CAML3 está em clara tendência de baixa pelas médias de 21 e 200 dias e segue em movimento de baixa. Abaixo dos 5,07 pode buscar suportes 4,79 ou 4,51. Teria sinal de repique altista fechando acima dos 5,18 mirando resistências em 5,68 ou 6,23.</t>
  </si>
  <si>
    <t>BHIA3 está em clara tendência de baixa pelas médias de 21 e 200 dias e segue em movimento de baixa. Abaixo dos 1,11 pode buscar suportes 1,02 ou 0,94. Teria sinal de repique altista fechando acima dos 1,18 mirando resistências em 1,38 ou 1,54.</t>
  </si>
  <si>
    <t>CBAV3 está em tendência de alta pelas médias de 21 e 200 dias, mas começa a dar sinal de possível realização. Abaixo dos 10,72 poderia realizar na direção dos suportes 10,65 ou 10,6. Caso supere os 10,78 retomaria sinal de alta com projeções nos 10,86 ou 10,99.</t>
  </si>
  <si>
    <t>CEAB3 está em tendência de baixa pela média de 200 dias, a parece ter completado movimento de repique de alta de curto prazo e pode estar retomando o movimento baixista. Abaixo dos 10,83 pode seguir em queda na direção dos suportes 9,54 ou 8,85. Teria sinal de repique altista fechando acima dos 11,12 mirando resistências em 11,77 ou 13,14.</t>
  </si>
  <si>
    <t>CMIG3</t>
  </si>
  <si>
    <t>CMIG3 está em tendência de alta pelas médias de 21 e 200 dias e vai mantendo sinal de força altista. Acima dos 16,12 pode buscar projeções nos 16,94 ou 18,27. Teria sinal de realização na perda dos 15,56 mirando os 14,79 ou 14,37. O padrão de volume favorece a alta.</t>
  </si>
  <si>
    <t>CMIG4 está em tendência de alta pelas médias de 21 e 200 dias, mas começa a dar sinal de possível realização. Abaixo dos 10,84 poderia realizar na direção dos suportes 10,37 ou 10,15. Caso supere os 11,05 retomaria sinal de alta com projeções nos 11,47 ou 12,15.</t>
  </si>
  <si>
    <t>Coca Cola Co</t>
  </si>
  <si>
    <t>COCA34</t>
  </si>
  <si>
    <t>COCA34 está em tendência de alta pelas médias de 21 e 200 dias, mas começa a dar sinal de possível realização. Abaixo dos 70,6 poderia realizar na direção dos suportes 64,3 ou 61,85. Caso supere os 72,21 retomaria sinal de alta com projeções nos 77,09 ou 85.</t>
  </si>
  <si>
    <t>COGN3 está em clara tendência de baixa pelas médias de 21 e 200 dias e segue em movimento de baixa. Abaixo dos 2,24 pode buscar suportes 2,15 ou 2,06. Teria sinal de repique altista fechando acima dos 2,33 mirando resistências em 2,52 ou 2,69.</t>
  </si>
  <si>
    <t>C2OI34 está em tendência de baixa pelas médias de 21 e 200 dias, mas começa a dar sinais de repiques de alta. Acima dos 31,46 teria sinal de repique altista mirando resistências nos 37,41 ou 42,7. Já uma perda dos 28,85 traria de volta o sinal de baixa projetando de 26,2 a 23,55.</t>
  </si>
  <si>
    <t>CSMG3 está em tendência de alta pelas médias de 21 e 200 dias e vai mantendo sinal de força altista. Acima dos 60,94 pode buscar projeções nos 66,87 ou 76,48. Teria sinal de realização na perda dos 59,82 mirando os 51,33 ou 48,36.</t>
  </si>
  <si>
    <t>CPLE3 está em tendência de alta pelas médias de 21 e 200 dias, mas começa a dar sinal de possível realização. Abaixo dos 15,11 poderia realizar na direção dos suportes 14,2 ou 13,84. Caso supere os 15,35 retomaria sinal de alta com projeções nos 16,06 ou 17,21.</t>
  </si>
  <si>
    <t>CSAN3 está em tendência de baixa pela média de 200 dias, a parece ter completado movimento de repique de alta de curto prazo e pode estar retomando o movimento baixista. Abaixo dos 3,6 pode seguir em queda na direção dos suportes 3,2 ou 2,96. Teria sinal de repique altista fechando acima dos 3,76 mirando resistências em 3,97 ou 4,44.</t>
  </si>
  <si>
    <t>CPFE3 está em tendência de alta pelas médias de 21 e 200 dias, mas começa a dar sinal de possível realização. Abaixo dos 44,93 poderia realizar na direção dos suportes 42,21 ou 41,14. Caso supere os 45,67 retomaria sinal de alta com projeções nos 47,8 ou 51,26.</t>
  </si>
  <si>
    <t>CMIN3 está em clara tendência de baixa pelas médias de 21 e 200 dias e segue em movimento de baixa. Abaixo dos 4,15 pode buscar suportes 3,93 ou 3,71. Teria sinal de repique altista fechando acima dos 4,29 mirando resistências em 4,85 ou 5,28.</t>
  </si>
  <si>
    <t>CURY3 está em tendência de alta pelas médias de 21 e 200 dias e vai mantendo sinal de força altista. Acima dos 35,92 pode buscar projeções nos 40,44 ou 47,76. Teria sinal de realização na perda dos 34,97 mirando os 28,6 ou 26,33. O IFR sobrecomprado alerta realizações se perder 34,97.</t>
  </si>
  <si>
    <t>CVCB3 está em tendência de baixa pela média de 200 dias, a parece ter completado movimento de repique de alta de curto prazo e pode estar retomando o movimento baixista. Abaixo dos 1,38 pode seguir em queda na direção dos suportes 1,2 ou 1,07. Teria sinal de repique altista fechando acima dos 1,43 mirando resistências em 1,6 ou 1,84.</t>
  </si>
  <si>
    <t>CYRE3 está em tendência de baixa pela média de 200 dias, a parece ter completado movimento de repique de alta de curto prazo e pode estar retomando o movimento baixista. Abaixo dos 23,14 pode seguir em queda na direção dos suportes 19,76 ou 18,57. Teria sinal de repique altista fechando acima dos 23,59 mirando resistências em 25,95 ou 29,78.</t>
  </si>
  <si>
    <t>CYRE4 está em tendência de baixa pela média de 200 dias, a parece ter completado movimento de repique de alta de curto prazo e pode estar retomando o movimento baixista. Abaixo dos 21,38 pode seguir em queda na direção dos suportes 18,14 ou 16,94. Teria sinal de repique altista fechando acima dos 22 mirando resistências em 24,38 ou 28,24.</t>
  </si>
  <si>
    <t>DESK3 está em tendência de alta pelas médias de 21 e 200 dias e vai mantendo sinal de força altista. Acima dos 17,95 pode buscar projeções nos 18,24 ou 18,91. Teria sinal de realização na perda dos 17,5 mirando os 17,15 ou 16,81. O padrão de volume favorece a alta.</t>
  </si>
  <si>
    <t>DXCO3 está em tendência de baixa pela média de 200 dias, a parece ter completado movimento de repique de alta de curto prazo e pode estar retomando o movimento baixista. Abaixo dos 4,9 pode seguir em queda na direção dos suportes 4,53 ou 4,33. Teria sinal de repique altista fechando acima dos 4,99 mirando resistências em 5,17 ou 5,56.</t>
  </si>
  <si>
    <t>PNVL3 está em tendência de baixa pela média de 200 dias, a parece ter completado movimento de repique de alta de curto prazo e pode estar retomando o movimento baixista. Abaixo dos 11,06 pode seguir em queda na direção dos suportes 10,29 ou 9,82. Teria sinal de repique altista fechando acima dos 11,31 mirando resistências em 11,78 ou 12,7.</t>
  </si>
  <si>
    <t>DIRR3 está em tendência de baixa pela média de 200 dias, a parece ter completado movimento de repique de alta de curto prazo e pode estar retomando o movimento baixista. Abaixo dos 13,99 pode seguir em queda na direção dos suportes 12,18 ou 11,51. Teria sinal de repique altista fechando acima dos 14,32 mirando resistências em 15,64 ou 17,78.</t>
  </si>
  <si>
    <t>ECOR3 apesar de estar em tendência de baixa no longo prazo pela média de 200 dias, no curto prazo está com sinal de recuperação favorecendo repiques de alta. Acima dos 7,66 pode seguir repique altista na direção resistências nos 8,28 ou 9,29. Caso perca os 7,38 teria sinal de baixa projetando de 6,65 a 6,33.</t>
  </si>
  <si>
    <t>LILY34 está em tendência de alta pelas médias de 21 e 200 dias e vai mantendo sinal de força altista. Acima dos 213 pode buscar projeções nos 235,65 ou 272,31. Teria sinal de realização na perda dos 207,77 mirando os 176,34 ou 165,01. O IFR sobrecomprado alerta realizações se perder 207,77.</t>
  </si>
  <si>
    <t>EMBJ3 está em tendência de baixa pela média de 200 dias, a parece ter completado movimento de repique de alta de curto prazo e pode estar retomando o movimento baixista. Abaixo dos 79,36 pode seguir em queda na direção dos suportes 68,82 ou 64,4. Teria sinal de repique altista fechando acima dos 83,11 mirando resistências em 91,94 ou 106,23.</t>
  </si>
  <si>
    <t>ENGI11 apesar de estar em tendência de baixa no longo prazo pela média de 200 dias, no curto prazo está com sinal de recuperação favorecendo repiques de alta. Acima dos 48,76 pode seguir repique altista na direção resistências nos 50,93 ou 54,45. Caso perca os 47,22 teria sinal de baixa projetando de 45,24 a 44,15.</t>
  </si>
  <si>
    <t>ENEV3 está em tendência de alta pelas médias de 21 e 200 dias, mas começa a dar sinal de possível realização. Abaixo dos 26,6 poderia realizar na direção dos suportes 23,56 ou 22,49. Caso supere os 27 retomaria sinal de alta com projeções nos 29,12 ou 32,56. O IFR sobrecomprado alerta realizações se perder 26,6.</t>
  </si>
  <si>
    <t>EGIE3 está em tendência de alta pelas médias de 21 e 200 dias e vai mantendo sinal de força altista. Acima dos 34,45 pode buscar projeções nos 35,94 ou 38,22. Teria sinal de realização na perda dos 34,01 mirando os 32,25 ou 31,1.</t>
  </si>
  <si>
    <t>EQTL3 está em tendência de alta pelas médias de 21 e 200 dias, mas começa a dar sinal de possível realização. Abaixo dos 39,47 poderia realizar na direção dos suportes 36,39 ou 35,27. Caso supere os 40,01 retomaria sinal de alta com projeções nos 42,24 ou 45,86.</t>
  </si>
  <si>
    <t>EUCA4 está em tendência de alta no longo prazo, teve uma correção no curto prazo, mas pode estar retomando sinal de altas. Acima dos 24,13 pode buscar 27,86 ou 30,8. Abaixo dos 23,09 retomaria sinal de realização mirando suportes em 21,61 ou 20,14.</t>
  </si>
  <si>
    <t>EVEN3 está em tendência de baixa pela média de 200 dias, a parece ter completado movimento de repique de alta de curto prazo e pode estar retomando o movimento baixista. Abaixo dos 5,68 pode seguir em queda na direção dos suportes 5,23 ou 4,99. Teria sinal de repique altista fechando acima dos 5,77 mirando resistências em 5,98 ou 6,44.</t>
  </si>
  <si>
    <t>EZTC3 está em tendência de baixa pela média de 200 dias, a parece ter completado movimento de repique de alta de curto prazo e pode estar retomando o movimento baixista. Abaixo dos 13,24 pode seguir em queda na direção dos suportes 12,16 ou 11,66. Teria sinal de repique altista fechando acima dos 13,75 mirando resistências em 14,73 ou 16,32.</t>
  </si>
  <si>
    <t>FESA4 está em clara tendência de baixa pelas médias de 21 e 200 dias e segue em movimento de baixa. Abaixo dos 5,96 pode buscar suportes 5,79 ou 5,63. Teria sinal de repique altista fechando acima dos 6,11 mirando resistências em 6,49 ou 6,81.</t>
  </si>
  <si>
    <t>FLRY3 está em tendência de alta pelas médias de 21 e 200 dias, mas começa a dar sinal de possível realização. Abaixo dos 15,46 poderia realizar na direção dos suportes 14,31 ou 13,87. Caso supere os 15,73 retomaria sinal de alta com projeções nos 16,6 ou 18,02.</t>
  </si>
  <si>
    <t>FRAS3 está em tendência de baixa pelas médias de 21 e 200 dias, mas começa a dar sinais de repiques de alta. Acima dos 21,47 teria sinal de repique altista mirando resistências nos 23,2 ou 25,1. Já uma perda dos 21,12 traria de volta o sinal de baixa projetando de 20,12 a 19,16.</t>
  </si>
  <si>
    <t>FCXO34 apesar de estar em tendência de alta no longo prazo pela média de 200 dias, no curto prazo está em realização. Abaixo dos 104,54 pode seguir em baixa no curto prazo mirando suportes em 99,18 ou 93,82. Teria sinal de retomada altista fechando acima dos 107,57 mirando resistências em 121,88 ou 132,59.</t>
  </si>
  <si>
    <t>GFSA3 está em tendência de baixa pela média de 200 dias, a parece ter completado movimento de repique de alta de curto prazo e pode estar retomando o movimento baixista. Abaixo dos 1,15 pode seguir em queda na direção dos suportes 0,96 ou 0,78. Teria sinal de repique altista fechando acima dos 1,33 mirando resistências em 1,52 ou 1,86.</t>
  </si>
  <si>
    <t>GGBR4 apesar de estar em tendência de alta no longo prazo pela média de 200 dias, no curto prazo está em realização. Abaixo dos 20,89 pode seguir em baixa no curto prazo mirando suportes em 19,72 ou 18,56. Teria sinal de retomada altista fechando acima dos 21,52 mirando resistências em 24,65 ou 26,97. O IFR sobrevendido alerta para recuperações se superar 21,52</t>
  </si>
  <si>
    <t>GOAU4 apesar de estar em tendência de alta no longo prazo pela média de 200 dias, no curto prazo está em realização. Abaixo dos 9,27 pode seguir em baixa no curto prazo mirando suportes em 8,8 ou 8,34. Teria sinal de retomada altista fechando acima dos 9,52 mirando resistências em 10,77 ou 11,69.</t>
  </si>
  <si>
    <t>GGPS3 está em clara tendência de baixa pelas médias de 21 e 200 dias e segue em movimento de baixa. Abaixo dos 11,69 pode buscar suportes 11,12 ou 10,71. Teria sinal de repique altista fechando acima dos 11,87 mirando resistências em 12,42 ou 13,22.</t>
  </si>
  <si>
    <t>GRND3 está em clara tendência de baixa pelas médias de 21 e 200 dias e segue em movimento de baixa. Abaixo dos 3,77 pode buscar suportes 3,67 ou 3,57. Teria sinal de repique altista fechando acima dos 3,87 mirando resistências em 4,09 ou 4,28.</t>
  </si>
  <si>
    <t>GMAT3 está em clara tendência de baixa pelas médias de 21 e 200 dias e segue em movimento de baixa. Abaixo dos 3,72 pode buscar suportes 3,54 ou 3,36. Teria sinal de repique altista fechando acima dos 3,88 mirando resistências em 4,29 ou 4,64.</t>
  </si>
  <si>
    <t>SBFG3 está em tendência de baixa pela média de 200 dias, a parece ter completado movimento de repique de alta de curto prazo e pode estar retomando o movimento baixista. Abaixo dos 10,54 pode seguir em queda na direção dos suportes 9,64 ou 8,95. Teria sinal de repique altista fechando acima dos 10,82 mirando resistências em 11,85 ou 13,21.</t>
  </si>
  <si>
    <t>HBSA3 está em tendência de baixa pela média de 200 dias, a parece ter completado movimento de repique de alta de curto prazo e pode estar retomando o movimento baixista. Abaixo dos 3,53 pode seguir em queda na direção dos suportes 2,91 ou 2,65. Teria sinal de repique altista fechando acima dos 3,72 mirando resistências em 4,22 ou 5,03.</t>
  </si>
  <si>
    <t>HYPE3 está em tendência de baixa pela média de 200 dias, a parece ter completado movimento de repique de alta de curto prazo e pode estar retomando o movimento baixista. Abaixo dos 21,09 pode seguir em queda na direção dos suportes 19,63 ou 18,91. Teria sinal de repique altista fechando acima dos 21,96 mirando resistências em 23,39 ou 25,72.</t>
  </si>
  <si>
    <t>IGTI11 está em tendência de baixa pela média de 200 dias, a parece ter completado movimento de repique de alta de curto prazo e pode estar retomando o movimento baixista. Abaixo dos 25,28 pode seguir em queda na direção dos suportes 23,32 ou 22,47. Teria sinal de repique altista fechando acima dos 26,06 mirando resistências em 27,75 ou 30,49.</t>
  </si>
  <si>
    <t>ITLC34 está em tendência de alta pelas médias de 21 e 200 dias e vai mantendo sinal de força altista. Acima dos 113,29 pode buscar projeções nos 121,67 ou 144,5. Teria sinal de realização na perda dos 102,5 mirando os 84,72 ou 73,3.</t>
  </si>
  <si>
    <t>INTB3 está em tendência de alta pelas médias de 21 e 200 dias e vai mantendo sinal de força altista. Acima dos 14,2 pode buscar projeções nos 15,33 ou 17,17. Teria sinal de realização na perda dos 13,85 mirando os 12,36 ou 11,79.</t>
  </si>
  <si>
    <t>INBR32 está em clara tendência de baixa pelas médias de 21 e 200 dias e segue em movimento de baixa. Abaixo dos 26,76 pode buscar suportes 25,19 ou 23,63. Teria sinal de repique altista fechando acima dos 28,28 mirando resistências em 31,82 ou 34,94.</t>
  </si>
  <si>
    <t>MYPK3 está em tendência de baixa pela média de 200 dias, a parece ter completado movimento de repique de alta de curto prazo e pode estar retomando o movimento baixista. Abaixo dos 9 pode seguir em queda na direção dos suportes 8,59 ou 8,29. Teria sinal de repique altista fechando acima dos 9,26 mirando resistências em 9,56 ou 10,15.</t>
  </si>
  <si>
    <t>RANI3 apesar de estar em tendência de baixa no longo prazo pela média de 200 dias, no curto prazo está com sinal de recuperação favorecendo repiques de alta. Acima dos 7,91 pode seguir repique altista na direção resistências nos 8,1 ou 8,43. Caso perca os 7,78 teria sinal de baixa projetando de 7,55 a 7,38.</t>
  </si>
  <si>
    <t>IRBR3 está em tendência de alta pelas médias de 21 e 200 dias, mas começa a dar sinal de possível realização. Abaixo dos 54,12 poderia realizar na direção dos suportes 50,23 ou 48,51. Caso supere os 55,79 retomaria sinal de alta com projeções nos 59,22 ou 64,78.</t>
  </si>
  <si>
    <t>ISAE4 está em tendência de alta pelas médias de 21 e 200 dias e vai mantendo sinal de força altista. Acima dos 28,35 pode buscar projeções nos 29,43 ou 31,19. Teria sinal de realização na perda dos 27,9 mirando os 26,59 ou 26,04.</t>
  </si>
  <si>
    <t>ITSA3 está em tendência de alta pelas médias de 21 e 200 dias e vai mantendo sinal de força altista. Acima dos 13,71 pode buscar projeções nos 14,51 ou 15,81. Teria sinal de realização na perda dos 13,44 mirando os 12,41 ou 12. O padrão de volume favorece a alta. O IFR sobrecomprado alerta realizações se perder 13,44.</t>
  </si>
  <si>
    <t>ITSA4 está em tendência de alta pelas médias de 21 e 200 dias e vai mantendo sinal de força altista. Acima dos 13,59 pode buscar projeções nos 14,42 ou 15,77. Teria sinal de realização na perda dos 13,37 mirando os 12,24 ou 11,82. O IFR sobrecomprado alerta realizações se perder 13,37.</t>
  </si>
  <si>
    <t>ITUB3 está em tendência de alta pelas médias de 21 e 200 dias, mas começa a dar sinal de possível realização. Abaixo dos 44,15 poderia realizar na direção dos suportes 39,27 ou 37,54. Caso supere os 44,85 retomaria sinal de alta com projeções nos 48,29 ou 53,87. O IFR sobrecomprado alerta realizações se perder 44,15.</t>
  </si>
  <si>
    <t>ITUB4 está em tendência de alta pelas médias de 21 e 200 dias e vai mantendo sinal de força altista. Acima dos 42,61 pode buscar projeções nos 45,4 ou 49,93. Teria sinal de realização na perda dos 42,04 mirando os 38,08 ou 36,68. O IFR sobrecomprado alerta realizações se perder 42,04.</t>
  </si>
  <si>
    <t>JALL3 está em tendência de baixa pelas médias de 21 e 200 dias, mas começa a dar sinais de repiques de alta. Acima dos 2,24 teria sinal de repique altista mirando resistências nos 2,72 ou 3,11. Já uma perda dos 2,08 traria de volta o sinal de baixa projetando de 1,88 a 1,68.</t>
  </si>
  <si>
    <t>JBSS32 apesar de estar em tendência de baixa no longo prazo pela média de 200 dias, no curto prazo está com sinal de recuperação favorecendo repiques de alta. Acima dos 64,24 pode seguir repique altista na direção resistências nos 67,16 ou 71,89. Caso perca os 62,03 teria sinal de baixa projetando de 59,51 a 58,04.</t>
  </si>
  <si>
    <t>JHSF3 está em tendência de alta pelas médias de 21 e 200 dias e vai mantendo sinal de força altista. Acima dos 11,7 pode buscar projeções nos 12,53 ou 13,88. Teria sinal de realização na perda dos 11,29 mirando os 10,35 ou 9,93.</t>
  </si>
  <si>
    <t>JPMC34 está em tendência de alta pelas médias de 21 e 200 dias e vai mantendo sinal de força altista. Acima dos 172,06 pode buscar projeções nos 178 ou 196,47. Teria sinal de realização na perda dos 169,51 mirando os 148,11 ou 138,87.</t>
  </si>
  <si>
    <t>JSLG3 está em tendência de baixa pelas médias de 21 e 200 dias, mas começa a dar sinais de repiques de alta. Acima dos 5,57 teria sinal de repique altista mirando resistências nos 6,35 ou 6,99. Já uma perda dos 5,3 traria de volta o sinal de baixa projetando de 4,97 a 4,65.</t>
  </si>
  <si>
    <t>KEPL3 apesar de estar em tendência de baixa no longo prazo pela média de 200 dias, no curto prazo está com sinal de recuperação favorecendo repiques de alta. Acima dos 6,75 pode seguir repique altista na direção resistências nos 6,96 ou 7,42. Caso perca os 6,66 teria sinal de baixa projetando de 6,2 a 5,96.</t>
  </si>
  <si>
    <t>KLBN3 está em tendência de baixa pela média de 200 dias, a parece ter completado movimento de repique de alta de curto prazo e pode estar retomando o movimento baixista. Abaixo dos 3,31 pode seguir em queda na direção dos suportes 3,24 ou 3,18. Teria sinal de repique altista fechando acima dos 3,51 mirando resistências em 3,63 ou 3,83.</t>
  </si>
  <si>
    <t>KLBN4 está em tendência de baixa pela média de 200 dias, a parece ter completado movimento de repique de alta de curto prazo e pode estar retomando o movimento baixista. Abaixo dos 3,29 pode seguir em queda na direção dos suportes 3,21 ou 3,14. Teria sinal de repique altista fechando acima dos 3,41 mirando resistências em 3,53 ou 3,67.</t>
  </si>
  <si>
    <t>KLBN11 está em clara tendência de baixa pelas médias de 21 e 200 dias e segue em movimento de baixa. Abaixo dos 16,44 pode buscar suportes 16,14 ou 15,85. Teria sinal de repique altista fechando acima dos 17,38 mirando resistências em 17,96 ou 18,9.</t>
  </si>
  <si>
    <t>LAVV3 está em tendência de baixa pela média de 200 dias, a parece ter completado movimento de repique de alta de curto prazo e pode estar retomando o movimento baixista. Abaixo dos 11,5 pode seguir em queda na direção dos suportes 10,61 ou 10,19. Teria sinal de repique altista fechando acima dos 11,94 mirando resistências em 12,76 ou 14,09.</t>
  </si>
  <si>
    <t>LIGT3 está em tendência de baixa pela média de 200 dias, a parece ter completado movimento de repique de alta de curto prazo e pode estar retomando o movimento baixista. Abaixo dos 3,15 pode seguir em queda na direção dos suportes 2,41 ou 2,07. Teria sinal de repique altista fechando acima dos 3,48 mirando resistências em 4,14 ou 5,21.</t>
  </si>
  <si>
    <t>RENT3 está em tendência de baixa pela média de 200 dias, a parece ter completado movimento de repique de alta de curto prazo e pode estar retomando o movimento baixista. Abaixo dos 42,24 pode seguir em queda na direção dos suportes 38,56 ou 37,2. Teria sinal de repique altista fechando acima dos 42,95 mirando resistências em 45,66 ou 50,05.</t>
  </si>
  <si>
    <t>LOGG3 está em tendência de alta pelas médias de 21 e 200 dias, mas começa a dar sinal de possível realização. Abaixo dos 27,33 poderia realizar na direção dos suportes 24,57 ou 23,31. Caso supere os 27,92 retomaria sinal de alta com projeções nos 28,63 ou 31,13.</t>
  </si>
  <si>
    <t>LREN3 está em tendência de alta pelas médias de 21 e 200 dias e vai mantendo sinal de força altista. Acima dos 15,15 pode buscar projeções nos 15,79 ou 17,14. Teria sinal de realização na perda dos 14,89 mirando os 13,6 ou 12,92.</t>
  </si>
  <si>
    <t>LWSA3 está em tendência de alta pelas médias de 21 e 200 dias, mas começa a dar sinal de possível realização. Abaixo dos 4,1 poderia realizar na direção dos suportes 3,55 ou 3,34. Caso supere os 4,2 retomaria sinal de alta com projeções nos 4,6 ou 5,25. O IFR sobrecomprado alerta realizações se perder 4,1.</t>
  </si>
  <si>
    <t>MDIA3 está em clara tendência de baixa pelas médias de 21 e 200 dias e segue em movimento de baixa. Abaixo dos 17,61 pode buscar suportes 17,04 ou 16,25. Teria sinal de repique altista fechando acima dos 17,95 mirando resistências em 19,57 ou 21,13.</t>
  </si>
  <si>
    <t>MGLU3 está em tendência de baixa pelas médias de 21 e 200 dias, mas começa a dar sinais de repiques de alta. Acima dos 4,71 teria sinal de repique altista mirando resistências nos 6,07 ou 7,33. Já uma perda dos 4,41 traria de volta o sinal de baixa projetando de 4,03 a 3,39.</t>
  </si>
  <si>
    <t>POMO3 está em tendência de baixa pelas médias de 21 e 200 dias, mas começa a dar sinais de repiques de alta. Acima dos 5,56 teria sinal de repique altista mirando resistências nos 6,05 ou 6,47. Já uma perda dos 5,37 traria de volta o sinal de baixa projetando de 5,15 a 4,94.</t>
  </si>
  <si>
    <t>POMO4 apesar de estar em tendência de baixa no longo prazo pela média de 200 dias, no curto prazo está com sinal de recuperação favorecendo repiques de alta. Acima dos 5,9 pode seguir repique altista na direção resistências nos 6,14 ou 6,47. Caso perca os 5,82 teria sinal de baixa projetando de 5,6 a 5,43.</t>
  </si>
  <si>
    <t>MBRF3 apesar de estar em tendência de baixa no longo prazo pela média de 200 dias, no curto prazo está com sinal de recuperação favorecendo repiques de alta. Acima dos 17,75 pode seguir repique altista na direção resistências nos 19,46 ou 22,23. Caso perca os 17,11 teria sinal de baixa projetando de 14,98 a 14,12. O IFR sobrecomprado alerta realizações se perder 17,11.</t>
  </si>
  <si>
    <t>M2RV34 está em tendência de alta pelas médias de 21 e 200 dias e vai mantendo sinal de força altista. Acima dos 144,01 pode buscar projeções nos 171,15 ou 215,45. Teria sinal de realização na perda dos 130 mirando os 99,46 ou 77,3. O padrão de volume favorece a alta.</t>
  </si>
  <si>
    <t>CASH3 está em tendência de alta pelas médias de 21 e 200 dias, mas começa a dar sinal de possível realização. Abaixo dos 4,03 poderia realizar na direção dos suportes 3,6 ou 3,32. Caso supere os 4,12 retomaria sinal de alta com projeções nos 4,49 ou 5,04.</t>
  </si>
  <si>
    <t>MELI34 apesar de estar em tendência de baixa no longo prazo pela média de 200 dias, no curto prazo está com sinal de recuperação favorecendo repiques de alta. Acima dos 75,25 pode seguir repique altista na direção resistências nos 80,71 ou 89,56. Caso perca os 72,29 teria sinal de baixa projetando de 66,4 a 63,66. O padrão de volume favorece a alta.</t>
  </si>
  <si>
    <t>BMEB4 apesar de estar em tendência de alta no longo prazo pela média de 200 dias, no curto prazo está em realização. Abaixo dos 65,77 pode seguir em baixa no curto prazo mirando suportes em 59,82 ou 53,88. Teria sinal de retomada altista fechando acima dos 69,49 mirando resistências em 85 ou 96,88.</t>
  </si>
  <si>
    <t>M1TA34 está em tendência de baixa pelas médias de 21 e 200 dias, mas começa a dar sinais de repiques de alta. Acima dos 105,34 teria sinal de repique altista mirando resistências nos 114,64 ou 123,71. Já uma perda dos 99,95 traria de volta o sinal de baixa projetando de 95,41 a 90,87.</t>
  </si>
  <si>
    <t>LEVE3 está em tendência de alta pelas médias de 21 e 200 dias, mas começa a dar sinal de possível realização. Abaixo dos 32,97 poderia realizar na direção dos suportes 31,7 ou 30,91. Caso supere os 33,4 retomaria sinal de alta com projeções nos 34,23 ou 35,79.</t>
  </si>
  <si>
    <t>MUTC34 está em tendência de alta pelas médias de 21 e 200 dias, mas começa a dar sinal de possível realização. Abaixo dos 886 poderia realizar na direção dos suportes 739,89 ou 633,84. Caso supere os 984,44 retomaria sinal de alta com projeções nos 1083,08 ou 1295,17.</t>
  </si>
  <si>
    <t>MSFT34 está em clara tendência de baixa pelas médias de 21 e 200 dias e segue em movimento de baixa. Abaixo dos 79,08 pode buscar suportes 75,4 ou 68,43. Teria sinal de repique altista fechando acima dos 81,92 mirando resistências em 97,94 ou 111,86.</t>
  </si>
  <si>
    <t>MILS3 está em tendência de alta pelas médias de 21 e 200 dias e vai mantendo sinal de força altista. Acima dos 15,54 pode buscar projeções nos 15,87 ou 16,42. Teria sinal de realização na perda dos 15,47 mirando os 14,99 ou 14,82. O IFR sobrecomprado alerta realizações se perder 15,47.</t>
  </si>
  <si>
    <t>BEEF3 apesar de estar em tendência de baixa no longo prazo pela média de 200 dias, no curto prazo está com sinal de recuperação favorecendo repiques de alta. Acima dos 3,71 pode seguir repique altista na direção resistências nos 3,9 ou 4,2. Caso perca os 3,58 teria sinal de baixa projetando de 3,41 a 3,25.</t>
  </si>
  <si>
    <t>MTRE3 está em tendência de baixa pelas médias de 21 e 200 dias, mas começa a dar sinais de repiques de alta. Acima dos 3,42 teria sinal de repique altista mirando resistências nos 3,65 ou 3,89. Já uma perda dos 3,33 traria de volta o sinal de baixa projetando de 3,26 a 3,13.</t>
  </si>
  <si>
    <t>MOTV3 apesar de estar em tendência de baixa no longo prazo pela média de 200 dias, no curto prazo está com sinal de recuperação favorecendo repiques de alta. Acima dos 14,93 pode seguir repique altista na direção resistências nos 15,78 ou 17,17. Caso perca os 14,63 teria sinal de baixa projetando de 13,54 a 13,11.</t>
  </si>
  <si>
    <t>MDNE3 está em tendência de alta pelas médias de 21 e 200 dias, mas começa a dar sinal de possível realização. Abaixo dos 28,93 poderia realizar na direção dos suportes 25,46 ou 24,13. Caso supere os 29,74 retomaria sinal de alta com projeções nos 32,38 ou 36,66.</t>
  </si>
  <si>
    <t>MRVE3 está em clara tendência de baixa pelas médias de 21 e 200 dias e segue em movimento de baixa. Abaixo dos 5,2 pode buscar suportes 4,83 ou 4,46. Teria sinal de repique altista fechando acima dos 5,29 mirando resistências em 6,02 ou 6,75.</t>
  </si>
  <si>
    <t>MULT3 está em tendência de baixa pela média de 200 dias, a parece ter completado movimento de repique de alta de curto prazo e pode estar retomando o movimento baixista. Abaixo dos 29,56 pode seguir em queda na direção dos suportes 27,51 ou 26,7. Teria sinal de repique altista fechando acima dos 30,12 mirando resistências em 31,73 ou 34,34.</t>
  </si>
  <si>
    <t>NATU3 está em tendência de baixa pelas médias de 21 e 200 dias, mas começa a dar sinais de repiques de alta. Acima dos 8,46 teria sinal de repique altista mirando resistências nos 10 ou 11,63. Já uma perda dos 7,96 traria de volta o sinal de baixa projetando de 7,36 a 6,54.</t>
  </si>
  <si>
    <t>NGRD3 está em tendência de alta pelas médias de 21 e 200 dias e vai mantendo sinal de força altista. Acima dos 34,42 pode buscar projeções nos 34,99 ou 35,92. Teria sinal de realização na perda dos 33,49 mirando os 33,2 ou 32,91. O IFR sobrecomprado alerta realizações se perder 33,72.</t>
  </si>
  <si>
    <t>NFLX34 está em clara tendência de baixa pelas médias de 21 e 200 dias e segue em movimento de baixa. Abaixo dos 7,38 pode buscar suportes 6,94 ou 6,5. Teria sinal de repique altista fechando acima dos 7,87 mirando resistências em 8,79 ou 9,66.</t>
  </si>
  <si>
    <t>ROXO34 apesar de estar em tendência de baixa no longo prazo pela média de 200 dias, no curto prazo está com sinal de recuperação favorecendo repiques de alta. Acima dos 11,48 pode seguir repique altista na direção resistências nos 12,72 ou 14,73. Caso perca os 11,21 teria sinal de baixa projetando de 9,47 a 8,84.</t>
  </si>
  <si>
    <t>NVDC34 está em tendência de alta no longo prazo, teve uma correção no curto prazo, mas pode estar retomando sinal de altas. Acima dos 21,1 pode buscar 24,26 ou 26,58. Abaixo dos 20,49 retomaria sinal de realização mirando suportes em 19,32 ou 18,16.</t>
  </si>
  <si>
    <t>OPCT3 está em tendência de alta pelas médias de 21 e 200 dias e vai mantendo sinal de força altista. Acima dos 10,85 pode buscar projeções nos 11,52 ou 12,61. Teria sinal de realização na perda dos 10,4 mirando os 9,76 ou 9,42.</t>
  </si>
  <si>
    <t>ONCO3 está em tendência de baixa pela média de 200 dias, a parece ter completado movimento de repique de alta de curto prazo e pode estar retomando o movimento baixista. Abaixo dos 1,32 pode seguir em queda na direção dos suportes 1,05 ou 0,9. Teria sinal de repique altista fechando acima dos 1,52 mirando resistências em 1,81 ou 2,28.</t>
  </si>
  <si>
    <t>ORCL34 está em clara tendência de baixa pelas médias de 21 e 200 dias e segue em movimento de baixa. Abaixo dos 125,55 pode buscar suportes 99,74 ou 73,94. Teria sinal de repique altista fechando acima dos 133,44 mirando resistências em 209,06 ou 260,66. O IFR sobrevendido alerta para recuperações se superar 133,44</t>
  </si>
  <si>
    <t>OBTC3 está em tendência de baixa pelas médias de 21 e 200 dias, mas começa a dar sinais de repiques de alta. Acima dos 6,1 teria sinal de repique altista mirando resistências nos 6,97 ou 7,74. Já uma perda dos 5,71 traria de volta o sinal de baixa projetando de 5,32 a 4,93.</t>
  </si>
  <si>
    <t>ORVR3 apesar de estar em tendência de alta no longo prazo pela média de 200 dias, no curto prazo está em realização. Abaixo dos 76,24 pode seguir em baixa no curto prazo mirando suportes em 74,42 ou 72,11. Teria sinal de retomada altista fechando acima dos 78,85 mirando resistências em 81,88 ou 86,49.</t>
  </si>
  <si>
    <t>PCAR3 apesar de estar em tendência de baixa no longo prazo pela média de 200 dias, no curto prazo está com sinal de recuperação favorecendo repiques de alta. Acima dos 2,41 pode seguir repique altista na direção resistências nos 3,03 ou 4,04. Caso perca os 2,26 teria sinal de baixa projetando de 1,4 a 1,08. O IFR sobrecomprado alerta realizações se perder 2,26.</t>
  </si>
  <si>
    <t>PGMN3 está em clara tendência de baixa pelas médias de 21 e 200 dias e segue em movimento de baixa. Abaixo dos 3,61 pode buscar suportes 3,39 ou 3,18. Teria sinal de repique altista fechando acima dos 3,79 mirando resistências em 4,3 ou 4,72.</t>
  </si>
  <si>
    <t>P2LT34 está em tendência de baixa pelas médias de 21 e 200 dias, mas começa a dar sinais de repiques de alta. Acima dos 205 teria sinal de repique altista mirando resistências nos 273,65 ou 329,05. Já uma perda dos 198,47 traria de volta o sinal de baixa projetando de 184 a 156,29.</t>
  </si>
  <si>
    <t>PETR3 está em tendência de alta no longo prazo, teve uma correção no curto prazo, mas pode estar retomando sinal de altas. Acima dos 42,62 pode buscar 47,65 ou 51,25. Abaixo dos 41,81 retomaria sinal de realização mirando suportes em 40 ou 38,2. O IFR sobrevendido alerta para recuperações se superar 42,62</t>
  </si>
  <si>
    <t>PETR4 está em tendência de alta no longo prazo, teve uma correção no curto prazo, mas pode estar retomando sinal de altas. Acima dos 38,37 pode buscar 42,3 ou 45,32. Abaixo dos 37,41 retomaria sinal de realização mirando suportes em 35,89 ou 34,38. O IFR sobrevendido alerta para recuperações se superar 38,37</t>
  </si>
  <si>
    <t>RECV3 está em tendência de baixa pelas médias de 21 e 200 dias, mas começa a dar sinais de repiques de alta. Acima dos 10,2 teria sinal de repique altista mirando resistências nos 11,49 ou 12,54. Já uma perda dos 9,79 traria de volta o sinal de baixa projetando de 9,26 a 8,73.</t>
  </si>
  <si>
    <t>PRIO3 apesar de estar em tendência de alta no longo prazo pela média de 200 dias, no curto prazo está em realização. Abaixo dos 52,8 pode seguir em baixa no curto prazo mirando suportes em 49,23 ou 45,66. Teria sinal de retomada altista fechando acima dos 53,78 mirando resistências em 64,34 ou 71,47. O IFR sobrevendido alerta para recuperações se superar 53,78</t>
  </si>
  <si>
    <t>AUAU3 está em tendência de baixa pela média de 200 dias, a parece ter completado movimento de repique de alta de curto prazo e pode estar retomando o movimento baixista. Abaixo dos 3,17 pode seguir em queda na direção dos suportes 3,05 ou 2,95. Teria sinal de repique altista fechando acima dos 3,26 mirando resistências em 3,37 ou 3,56.</t>
  </si>
  <si>
    <t>PINE4 apesar de estar em tendência de alta no longo prazo pela média de 200 dias, no curto prazo está em realização. Abaixo dos 11,67 pode seguir em baixa no curto prazo mirando suportes em 10,75 ou 9,83. Teria sinal de retomada altista fechando acima dos 12,04 mirando resistências em 14,64 ou 16,47. O IFR sobrevendido alerta para recuperações se superar 12,04</t>
  </si>
  <si>
    <t>PLPL3 apesar de estar em tendência de baixa no longo prazo pela média de 200 dias, no curto prazo está com sinal de recuperação favorecendo repiques de alta. Acima dos 8,61 pode seguir repique altista na direção resistências nos 9,79 ou 11,02. Caso perca os 8,44 teria sinal de baixa projetando de 7,79 a 7,17.</t>
  </si>
  <si>
    <t>PSSA3 está em tendência de alta pelas médias de 21 e 200 dias e vai mantendo sinal de força altista. Acima dos 53,54 pode buscar projeções nos 57,51 ou 63,94. Teria sinal de realização na perda dos 52,62 mirando os 47,11 ou 45,12. O IFR sobrecomprado alerta realizações se perder 52,62.</t>
  </si>
  <si>
    <t>POSI3 apesar de estar em tendência de baixa no longo prazo pela média de 200 dias, no curto prazo está com sinal de recuperação favorecendo repiques de alta. Acima dos 4,22 pode seguir repique altista na direção resistências nos 4,78 ou 5,7. Caso perca os 3,96 teria sinal de baixa projetando de 3,3 a 3,01.</t>
  </si>
  <si>
    <t>PRNR3 apesar de estar em tendência de alta no longo prazo pela média de 200 dias, no curto prazo está em realização. Abaixo dos 17,15 pode seguir em baixa no curto prazo mirando suportes em 16,45 ou 15,75. Teria sinal de retomada altista fechando acima dos 17,95 mirando resistências em 19,41 ou 20,8.</t>
  </si>
  <si>
    <t>QCOM34 apesar de estar em tendência de alta no longo prazo pela média de 200 dias, no curto prazo está em realização. Abaixo dos 79,45 pode seguir em baixa no curto prazo mirando suportes em 70,8 ou 62,16. Teria sinal de retomada altista fechando acima dos 83,75 mirando resistências em 107,42 ou 124,7.</t>
  </si>
  <si>
    <t>QUAL3 está em tendência de baixa pela média de 200 dias, a parece ter completado movimento de repique de alta de curto prazo e pode estar retomando o movimento baixista. Abaixo dos 1,77 pode seguir em queda na direção dos suportes 1,49 ou 1,35. Teria sinal de repique altista fechando acima dos 1,82 mirando resistências em 1,94 ou 2,21.</t>
  </si>
  <si>
    <t>LJQQ3 apesar de estar em tendência de baixa no longo prazo pela média de 200 dias, no curto prazo está com sinal de recuperação favorecendo repiques de alta. Acima dos 1,35 pode seguir repique altista na direção resistências nos 1,45 ou 1,59. Caso perca os 1,3 teria sinal de baixa projetando de 1,22 a 1,14.</t>
  </si>
  <si>
    <t>RADL3 está em clara tendência de baixa pelas médias de 21 e 200 dias e segue em movimento de baixa. Abaixo dos 17,01 pode buscar suportes 16,21 ou 15,44. Teria sinal de repique altista fechando acima dos 17,5 mirando resistências em 18,69 ou 20,22.</t>
  </si>
  <si>
    <t>RAIZ4 está em clara tendência de baixa pelas médias de 21 e 200 dias e segue em movimento de baixa. Abaixo dos 0,4 pode buscar suportes 0,35 ou 0,28. Teria sinal de repique altista fechando acima dos 0,42 mirando resistências em 0,55 ou 0,67.</t>
  </si>
  <si>
    <t>Randon Part</t>
  </si>
  <si>
    <t>RAPT4 está em tendência de baixa pelas médias de 21 e 200 dias, mas começa a dar sinais de repiques de alta. Acima dos 4,7 teria sinal de repique altista mirando resistências nos 5,21 ou 5,84. Já uma perda dos 4,54 traria de volta o sinal de baixa projetando de 4,18 a 3,86.</t>
  </si>
  <si>
    <t>RCSL4 está em clara tendência de baixa pelas médias de 21 e 200 dias e segue em movimento de baixa. Abaixo dos 0,45 pode buscar suportes 0,36 ou 0,28. Teria sinal de repique altista fechando acima dos 0,54 mirando resistências em 0,71 ou 0,87.</t>
  </si>
  <si>
    <t>RDOR3 está em tendência de baixa pela média de 200 dias, a parece ter completado movimento de repique de alta de curto prazo e pode estar retomando o movimento baixista. Abaixo dos 34,4 pode seguir em queda na direção dos suportes 32,16 ou 31,21. Teria sinal de repique altista fechando acima dos 35,21 mirando resistências em 37,09 ou 40,14.</t>
  </si>
  <si>
    <t>RIAA3 está em tendência de alta pelas médias de 21 e 200 dias, mas começa a dar sinal de possível realização. Abaixo dos 9,24 poderia realizar na direção dos suportes 8,16 ou 7,74. Caso supere os 9,49 retomaria sinal de alta com projeções nos 10,31 ou 11,64.</t>
  </si>
  <si>
    <t>RAIL3 está em tendência de baixa pela média de 200 dias, a parece ter completado movimento de repique de alta de curto prazo e pode estar retomando o movimento baixista. Abaixo dos 13,17 pode seguir em queda na direção dos suportes 12,16 ou 11,47. Teria sinal de repique altista fechando acima dos 13,78 mirando resistências em 14,37 ou 15,73.</t>
  </si>
  <si>
    <t>SBSP3 está em tendência de alta pelas médias de 21 e 200 dias e vai mantendo sinal de força altista. Acima dos 29,93 pode buscar projeções nos 31,91 ou 35,13. Teria sinal de realização na perda dos 29,34 mirando os 26,71 ou 25,71. O IFR sobrecomprado alerta realizações se perder 29,34.</t>
  </si>
  <si>
    <t>SAPR4 está em clara tendência de baixa pelas médias de 21 e 200 dias e segue em movimento de baixa. Abaixo dos 7,06 pode buscar suportes 6,91 ou 6,76. Teria sinal de repique altista fechando acima dos 7,27 mirando resistências em 7,53 ou 7,82.</t>
  </si>
  <si>
    <t>SAPR11 apesar de estar em tendência de baixa no longo prazo pela média de 200 dias, no curto prazo está com sinal de recuperação favorecendo repiques de alta. Acima dos 37,81 pode seguir repique altista na direção resistências nos 39,08 ou 40,92. Caso perca os 36,1 teria sinal de baixa projetando de 35,17 a 34,25.</t>
  </si>
  <si>
    <t>SANB4 está em tendência de baixa pelas médias de 21 e 200 dias, mas começa a dar sinais de repiques de alta. Acima dos 14 teria sinal de repique altista mirando resistências nos 14,39 ou 14,87. Já uma perda dos 13,6 traria de volta o sinal de baixa projetando de 13,35 a 13,11.</t>
  </si>
  <si>
    <t>SANB11 está em tendência de baixa pelas médias de 21 e 200 dias, mas começa a dar sinais de repiques de alta. Acima dos 26,82 teria sinal de repique altista mirando resistências nos 27,79 ou 28,89. Já uma perda dos 26 traria de volta o sinal de baixa projetando de 25,44 a 24,89.</t>
  </si>
  <si>
    <t>SMTO3 está em tendência de baixa pelas médias de 21 e 200 dias, mas começa a dar sinais de repiques de alta. Acima dos 15,39 teria sinal de repique altista mirando resistências nos 17,68 ou 19,7. Já uma perda dos 15,09 traria de volta o sinal de baixa projetando de 14,41 a 13,39.</t>
  </si>
  <si>
    <t>SHUL4 está em tendência de alta pelas médias de 21 e 200 dias e vai mantendo sinal de força altista. Acima dos 4,88 pode buscar projeções nos 5,02 ou 5,26. Teria sinal de realização na perda dos 4,64 mirando os 4,56 ou 4,49.</t>
  </si>
  <si>
    <t>S1TX34 está em tendência de alta pelas médias de 21 e 200 dias e vai mantendo sinal de força altista. Acima dos 5065 pode buscar projeções nos 5904,98 ou 6966,91. Teria sinal de realização na perda dos 4186,64 mirando os 3655,67 ou 3124,7. O padrão de volume favorece a alta.</t>
  </si>
  <si>
    <t>SEER3 apesar de estar em tendência de alta no longo prazo pela média de 200 dias, no curto prazo está em realização. Abaixo dos 11,04 pode seguir em baixa no curto prazo mirando suportes em 10,52 ou 10,13. Teria sinal de retomada altista fechando acima dos 11,27 mirando resistências em 11,75 ou 12,51.</t>
  </si>
  <si>
    <t>CSNA3 está em clara tendência de baixa pelas médias de 21 e 200 dias e segue em movimento de baixa. Abaixo dos 4,6 pode buscar suportes 3,76 ou 2,93. Teria sinal de repique altista fechando acima dos 4,76 mirando resistências em 7,3 ou 8,96. O IFR sobrevendido alerta para recuperações se superar 4,76</t>
  </si>
  <si>
    <t>SIMH3 está em clara tendência de baixa pelas médias de 21 e 200 dias e segue em movimento de baixa. Abaixo dos 7,95 pode buscar suportes 7,3 ou 6,74. Teria sinal de repique altista fechando acima dos 8,14 mirando resistências em 9,1 ou 10,21.</t>
  </si>
  <si>
    <t>SLCE3 está em clara tendência de baixa pelas médias de 21 e 200 dias e segue em movimento de baixa. Abaixo dos 12,73 pode buscar suportes 11,86 ou 10,99. Teria sinal de repique altista fechando acima dos 13,15 mirando resistências em 15,54 ou 17,27. O IFR sobrevendido alerta para recuperações se superar 13,15</t>
  </si>
  <si>
    <t>SMFT3 apesar de estar em tendência de baixa no longo prazo pela média de 200 dias, no curto prazo está com sinal de recuperação favorecendo repiques de alta. Acima dos 19,62 pode seguir repique altista na direção resistências nos 20,7 ou 22,46. Caso perca os 19,27 teria sinal de baixa projetando de 17,86 a 17,31.</t>
  </si>
  <si>
    <t>STOC34 está em tendência de baixa pela média de 200 dias, a parece ter completado movimento de repique de alta de curto prazo e pode estar retomando o movimento baixista. Abaixo dos 55,33 pode seguir em queda na direção dos suportes 52,62 ou 50,48. Teria sinal de repique altista fechando acima dos 57,34 mirando resistências em 59,54 ou 63,81.</t>
  </si>
  <si>
    <t>M2ST34 está em tendência de baixa pelas médias de 21 e 200 dias, mas começa a dar sinais de repiques de alta. Acima dos 6,98 teria sinal de repique altista mirando resistências nos 11,05 ou 14,13. Já uma perda dos 6,06 traria de volta o sinal de baixa projetando de 4,51 a 2,97.</t>
  </si>
  <si>
    <t>SUZB3 está em clara tendência de baixa pelas médias de 21 e 200 dias e segue em movimento de baixa. Abaixo dos 39,46 pode buscar suportes 37,94 ou 36,42. Teria sinal de repique altista fechando acima dos 40,24 mirando resistências em 44,37 ou 47,4. O IFR sobrevendido alerta para recuperações se superar 40,24</t>
  </si>
  <si>
    <t>TAEE3</t>
  </si>
  <si>
    <t>TAEE3 está em tendência de alta pelas médias de 21 e 200 dias e vai mantendo sinal de força altista. Acima dos 13,48 pode buscar projeções nos 13,94 ou 14,69. Teria sinal de realização na perda dos 13,17 mirando os 12,73 ou 12,49.</t>
  </si>
  <si>
    <t>TAEE4 está em tendência de alta pelas médias de 21 e 200 dias e vai mantendo sinal de força altista. Acima dos 13,6 pode buscar projeções nos 14,02 ou 14,71. Teria sinal de realização na perda dos 13,32 mirando os 12,91 ou 12,69.</t>
  </si>
  <si>
    <t>TAEE11 está em tendência de alta pelas médias de 21 e 200 dias e vai mantendo sinal de força altista. Acima dos 40,52 pode buscar projeções nos 41,78 ou 43,82. Teria sinal de realização na perda dos 39,73 mirando os 38,48 ou 37,84.</t>
  </si>
  <si>
    <t>TSMC34 está em tendência de alta pelas médias de 21 e 200 dias e vai mantendo sinal de força altista. Acima dos 294,37 pode buscar projeções nos 307,86 ou 335,12. Teria sinal de realização na perda dos 279,5 mirando os 263,74 ou 250,1. O padrão de volume favorece a alta.</t>
  </si>
  <si>
    <t>TGMA3 está em clara tendência de baixa pelas médias de 21 e 200 dias e segue em movimento de baixa. Abaixo dos 29,44 pode buscar suportes 28,61 ou 27,79. Teria sinal de repique altista fechando acima dos 30,81 mirando resistências em 32,1 ou 33,74.</t>
  </si>
  <si>
    <t>VIVT3 está em tendência de baixa pela média de 200 dias, a parece ter completado movimento de repique de alta de curto prazo e pode estar retomando o movimento baixista. Abaixo dos 34,2 pode seguir em queda na direção dos suportes 32,13 ou 31,25. Teria sinal de repique altista fechando acima dos 34,96 mirando resistências em 36,7 ou 39,53.</t>
  </si>
  <si>
    <t>TEND3 está em tendência de alta pelas médias de 21 e 200 dias e vai mantendo sinal de força altista. Acima dos 37,47 pode buscar projeções nos 42,19 ou 49,84. Teria sinal de realização na perda dos 36,44 mirando os 29,82 ou 27,45. O IFR sobrecomprado alerta realizações se perder 36,44.</t>
  </si>
  <si>
    <t>TSLA34 apesar de estar em tendência de baixa no longo prazo pela média de 200 dias, no curto prazo está com sinal de recuperação favorecendo repiques de alta. Acima dos 68,25 pode seguir repique altista na direção resistências nos 73,6 ou 82,27. Caso perca os 59,58 teria sinal de baixa projetando de 56,9 a 54,22. O padrão de volume favorece a alta.</t>
  </si>
  <si>
    <t>GSGI34 apesar de estar em tendência de alta no longo prazo pela média de 200 dias, no curto prazo está em realização. Abaixo dos 175,59 pode seguir em baixa no curto prazo mirando suportes em 169,89 ou 162,75. Teria sinal de retomada altista fechando acima dos 178,47 mirando resistências em 192,99 ou 207,26.</t>
  </si>
  <si>
    <t>TIMS3 está em tendência de baixa pela média de 200 dias, a parece ter completado movimento de repique de alta de curto prazo e pode estar retomando o movimento baixista. Abaixo dos 22,29 pode seguir em queda na direção dos suportes 20,91 ou 20,31. Teria sinal de repique altista fechando acima dos 22,85 mirando resistências em 24,04 ou 25,98.</t>
  </si>
  <si>
    <t>TOTS3 está em clara tendência de baixa pelas médias de 21 e 200 dias e segue em movimento de baixa. Abaixo dos 28,29 pode buscar suportes 26,8 ou 24,3. Teria sinal de repique altista fechando acima dos 28,93 mirando resistências em 34,88 ou 39,87.</t>
  </si>
  <si>
    <t>TFCO4 está em tendência de baixa pela média de 200 dias, a parece ter completado movimento de repique de alta de curto prazo e pode estar retomando o movimento baixista. Abaixo dos 15,03 pode seguir em queda na direção dos suportes 14,29 ou 13,73. Teria sinal de repique altista fechando acima dos 15,4 mirando resistências em 16,08 ou 17,18.</t>
  </si>
  <si>
    <t>TUPY3 está em tendência de alta pelas médias de 21 e 200 dias, mas começa a dar sinal de possível realização. Abaixo dos 15,14 poderia realizar na direção dos suportes 12,32 ou 11,28. Caso supere os 15,66 retomaria sinal de alta com projeções nos 17,72 ou 21,06.</t>
  </si>
  <si>
    <t>U1BE34 apesar de estar em tendência de baixa no longo prazo pela média de 200 dias, no curto prazo está com sinal de recuperação favorecendo repiques de alta. Acima dos 100,37 pode seguir repique altista na direção resistências nos 109,37 ou 123,94. Caso perca os 96,1 teria sinal de baixa projetando de 85,8 a 81,29. O padrão de volume favorece a alta.</t>
  </si>
  <si>
    <t>UGPA3 está em tendência de alta pelas médias de 21 e 200 dias e vai mantendo sinal de força altista. Acima dos 26,58 pode buscar projeções nos 28,47 ou 31,54. Teria sinal de realização na perda dos 25,7 mirando os 23,51 ou 22,56. O padrão de volume favorece a alta.</t>
  </si>
  <si>
    <t>FIQE3 apesar de estar em tendência de alta no longo prazo pela média de 200 dias, no curto prazo está em realização. Abaixo dos 5,65 pode seguir em baixa no curto prazo mirando suportes em 5,33 ou 5,01. Teria sinal de retomada altista fechando acima dos 5,88 mirando resistências em 6,67 ou 7,3.</t>
  </si>
  <si>
    <t>UNIP6 está em tendência de baixa pelas médias de 21 e 200 dias, mas começa a dar sinais de repiques de alta. Acima dos 60,24 teria sinal de repique altista mirando resistências nos 63,49 ou 66,76. Já uma perda dos 59,52 traria de volta o sinal de baixa projetando de 58,19 a 56,55.</t>
  </si>
  <si>
    <t>USIM3 está em tendência de alta no longo prazo, teve uma correção no curto prazo, mas pode estar retomando sinal de altas. Acima dos 7,77 pode buscar 10,95 ou 13,14. Abaixo dos 7,4 retomaria sinal de realização mirando suportes em 6,3 ou 5,2. O IFR sobrevendido alerta para recuperações se superar 7,77</t>
  </si>
  <si>
    <t>USIM5 está em tendência de alta no longo prazo, teve uma correção no curto prazo, mas pode estar retomando sinal de altas. Acima dos 8,4 pode buscar 12,18 ou 14,68. Abaixo dos 8,12 retomaria sinal de realização mirando suportes em 6,86 ou 5,61. O IFR sobrevendido alerta para recuperações se superar 8,4</t>
  </si>
  <si>
    <t>VALE3 apesar de estar em tendência de alta no longo prazo pela média de 200 dias, no curto prazo está em realização. Abaixo dos 76,83 pode seguir em baixa no curto prazo mirando suportes em 74,28 ou 71,73. Teria sinal de retomada altista fechando acima dos 78,56 mirando resistências em 85,08 ou 90,17.</t>
  </si>
  <si>
    <t>VLID3 apesar de estar em tendência de baixa no longo prazo pela média de 200 dias, no curto prazo está com sinal de recuperação favorecendo repiques de alta. Acima dos 17,46 pode seguir repique altista na direção resistências nos 17,91 ou 18,57. Caso perca os 17,23 teria sinal de baixa projetando de 16,83 a 16,49.</t>
  </si>
  <si>
    <t>VAMO3 está em tendência de baixa pela média de 200 dias, a parece ter completado movimento de repique de alta de curto prazo e pode estar retomando o movimento baixista. Abaixo dos 2,82 pode seguir em queda na direção dos suportes 2,68 ou 2,51. Teria sinal de repique altista fechando acima dos 2,91 mirando resistências em 3,2 ou 3,52.</t>
  </si>
  <si>
    <t>VBBR3 está em tendência de alta pelas médias de 21 e 200 dias e vai mantendo sinal de força altista. Acima dos 30,13 pode buscar projeções nos 31,97 ou 34,96. Teria sinal de realização na perda dos 29,56 mirando os 27,14 ou 26,21.</t>
  </si>
  <si>
    <t>VTRU3 está em tendência de baixa pela média de 200 dias, a parece ter completado movimento de repique de alta de curto prazo e pode estar retomando o movimento baixista. Abaixo dos 13,31 pode seguir em queda na direção dos suportes 12 ou 11,35. Teria sinal de repique altista fechando acima dos 13,54 mirando resistências em 14,08 ou 15,36.</t>
  </si>
  <si>
    <t>VIVA3 está em tendência de baixa pela média de 200 dias, a parece ter completado movimento de repique de alta de curto prazo e pode estar retomando o movimento baixista. Abaixo dos 22,96 pode seguir em queda na direção dos suportes 20,04 ou 18,87. Teria sinal de repique altista fechando acima dos 23,82 mirando resistências em 26,15 ou 29,93.</t>
  </si>
  <si>
    <t>VVEO3 está em clara tendência de baixa pelas médias de 21 e 200 dias e segue em movimento de baixa. Abaixo dos 0,64 pode buscar suportes 0,35 ou 0,07. Teria sinal de repique altista fechando acima dos 0,8 mirando resistências em 1,56 ou 2,12. O IFR sobrevendido alerta para recuperações se superar 0,8</t>
  </si>
  <si>
    <t>VULC3 está em clara tendência de baixa pelas médias de 21 e 200 dias e segue em movimento de baixa. Abaixo dos 14,16 pode buscar suportes 13,82 ou 13,49. Teria sinal de repique altista fechando acima dos 14,46 mirando resistências em 15,24 ou 15,9.</t>
  </si>
  <si>
    <t>WEGE3 está em tendência de alta pelas médias de 21 e 200 dias, mas começa a dar sinal de possível realização. Abaixo dos 46,01 poderia realizar na direção dos suportes 41,19 ou 39,28. Caso supere os 47,37 retomaria sinal de alta com projeções nos 51,18 ou 57,36. O IFR sobrecomprado alerta realizações se perder 46,01.</t>
  </si>
  <si>
    <t>W1DC34 está em tendência de alta pelas médias de 21 e 200 dias e vai mantendo sinal de força altista. Acima dos 3378,51 pode buscar projeções nos 4120 ou 5112,98. Teria sinal de realização na perda dos 3055,89 mirando os 2513,23 ou 2016,73. O padrão de volume favorece a alta.</t>
  </si>
  <si>
    <t>WIZC3 apesar de estar em tendência de baixa no longo prazo pela média de 200 dias, no curto prazo está com sinal de recuperação favorecendo repiques de alta. Acima dos 8,02 pode seguir repique altista na direção resistências nos 8,44 ou 9,13. Caso perca os 7,87 teria sinal de baixa projetando de 7,33 a 7,11.</t>
  </si>
  <si>
    <t>YDUQ3 está em tendência de baixa pela média de 200 dias, a parece ter completado movimento de repique de alta de curto prazo e pode estar retomando o movimento baixista. Abaixo dos 8,8 pode seguir em queda na direção dos suportes 7,85 ou 7,29. Teria sinal de repique altista fechando acima dos 8,97 mirando resistências em 9,64 ou 10,74.</t>
  </si>
  <si>
    <t>Btgp Golb</t>
  </si>
  <si>
    <t>GOLB11</t>
  </si>
  <si>
    <t>GOLB11 está em clara tendência de baixa pelas médias de 21 e 200 dias e segue em movimento de baixa. Abaixo dos 98,8 pode buscar suportes 94,57 ou 90,34. Teria sinal de repique altista fechando acima dos 101,13 mirando resistências em 112,48 ou 120,93.</t>
  </si>
  <si>
    <t>Etf Brad Bov</t>
  </si>
  <si>
    <t>BOVB11</t>
  </si>
  <si>
    <t>BOVB11 está em tendência de alta pelas médias de 21 e 200 dias, mas começa a dar sinal de possível realização. Abaixo dos 176,49 poderia realizar na direção dos suportes 171,54 ou 169,31. Caso supere os 178,74 retomaria sinal de alta com projeções nos 183,18 ou 190,38.</t>
  </si>
  <si>
    <t>COIN11 está em tendência de baixa pelas médias de 21 e 200 dias, mas começa a dar sinais de repiques de alta. Acima dos 37,81 teria sinal de repique altista mirando resistências nos 43,72 ou 48,29. Já uma perda dos 36,31 traria de volta o sinal de baixa projetando de 34,02 a 31,73.</t>
  </si>
  <si>
    <t>SPYI11 está em tendência de alta pelas médias de 21 e 200 dias e vai mantendo sinal de força altista. Acima dos 108,68 pode buscar projeções nos 111,26 ou 115,45. Teria sinal de realização na perda dos 106,12 mirando os 104,49 ou 103,19. O padrão de volume favorece a alta.</t>
  </si>
  <si>
    <t>QQQI11 está em tendência de alta pelas médias de 21 e 200 dias e vai mantendo sinal de força altista. Acima dos 100,95 pode buscar projeções nos 104,99 ou 111,54. Teria sinal de realização na perda dos 97,04 mirando os 94,4 ou 92,37.</t>
  </si>
  <si>
    <t>Global X Copper Miners</t>
  </si>
  <si>
    <t>BCPX39</t>
  </si>
  <si>
    <t>BCPX39 está em clara tendência de baixa pelas médias de 21 e 200 dias e segue em movimento de baixa. Abaixo dos 38,17 pode buscar suportes 35,49 ou 32,82. Teria sinal de repique altista fechando acima dos 39,13 mirando resistências em 46,82 ou 52,16. O IFR sobrevendido alerta para recuperações se superar 39,13</t>
  </si>
  <si>
    <t>Global X Uranium</t>
  </si>
  <si>
    <t>BURA39</t>
  </si>
  <si>
    <t>BURA39 está em clara tendência de baixa pelas médias de 21 e 200 dias e segue em movimento de baixa. Abaixo dos 36,42 pode buscar suportes 33,86 ou 31,3. Teria sinal de repique altista fechando acima dos 38,25 mirando resistências em 44,7 ou 49,81.</t>
  </si>
  <si>
    <t>BITH11 está em clara tendência de baixa pelas médias de 21 e 200 dias e segue em movimento de baixa. Abaixo dos 68,02 pode buscar suportes 63,7 ou 59,38. Teria sinal de repique altista fechando acima dos 70,8 mirando resistências em 82 ou 90,63.</t>
  </si>
  <si>
    <t>ETHE11 está em tendência de baixa pelas médias de 21 e 200 dias, mas começa a dar sinais de repiques de alta. Acima dos 24,45 teria sinal de repique altista mirando resistências nos 29,11 ou 32,99. Já uma perda dos 22,82 traria de volta o sinal de baixa projetando de 20,87 a 18,93.</t>
  </si>
  <si>
    <t>HASH11 está em tendência de baixa pelas médias de 21 e 200 dias, mas começa a dar sinais de repiques de alta. Acima dos 40,45 teria sinal de repique altista mirando resistências nos 47,1 ou 52,14. Já uma perda dos 38,93 traria de volta o sinal de baixa projetando de 36,4 a 33,88.</t>
  </si>
  <si>
    <t>CHIP11 está em tendência de alta pelas médias de 21 e 200 dias e vai mantendo sinal de força altista. Acima dos 40,28 pode buscar projeções nos 43,67 ou 48,68. Teria sinal de realização na perda dos 38,17 mirando os 35,55 ou 33,04.</t>
  </si>
  <si>
    <t>HODL11 está em tendência de baixa pelas médias de 21 e 200 dias, mas começa a dar sinais de repiques de alta. Acima dos 52,81 teria sinal de repique altista mirando resistências nos 62,01 ou 68,87. Já uma perda dos 50,9 traria de volta o sinal de baixa projetando de 47,46 a 44,03.</t>
  </si>
  <si>
    <t>WRLD11 está em tendência de alta pelas médias de 21 e 200 dias e vai mantendo sinal de força altista. Acima dos 145,92 pode buscar projeções nos 148,78 ou 153,4. Teria sinal de realização na perda dos 144,27 mirando os 141,3 ou 138,98.</t>
  </si>
  <si>
    <t>IBIT39 está em tendência de baixa pelas médias de 21 e 200 dias, mas começa a dar sinais de repiques de alta. Acima dos 59,17 teria sinal de repique altista mirando resistências nos 68,64 ou 75,8. Já uma perda dos 57,05 traria de volta o sinal de baixa projetando de 53,46 a 49,88.</t>
  </si>
  <si>
    <t>BOVA11 está em tendência de alta pelas médias de 21 e 200 dias, mas começa a dar sinal de possível realização. Abaixo dos 169,28 poderia realizar na direção dos suportes 164,61 ou 162,37. Caso supere os 171,83 retomaria sinal de alta com projeções nos 176,29 ou 183,51.</t>
  </si>
  <si>
    <t>Ishares Cap5</t>
  </si>
  <si>
    <t>CAPE11</t>
  </si>
  <si>
    <t>CAPE11 apesar de estar em tendência de baixa no longo prazo pela média de 200 dias, no curto prazo está com sinal de recuperação favorecendo repiques de alta. Acima dos 138,64 pode seguir repique altista na direção resistências nos 142,18 ou 147,92. Caso perca os 138,24 teria sinal de baixa projetando de 132,9 a 131,12. O padrão de volume favorece a alta.</t>
  </si>
  <si>
    <t>EWBZ11 apesar de estar em tendência de baixa no longo prazo pela média de 200 dias, no curto prazo está com sinal de recuperação favorecendo repiques de alta. Acima dos 125,76 pode seguir repique altista na direção resistências nos 129,4 ou 135,43. Caso perca os 125,1 teria sinal de baixa projetando de 119,63 a 116,61. O padrão de volume favorece a alta.</t>
  </si>
  <si>
    <t>BACW39 está em tendência de alta pelas médias de 21 e 200 dias e vai mantendo sinal de força altista. Acima dos 80,63 pode buscar projeções nos 84,6 ou 89,47. Teria sinal de realização na perda dos 79,58 mirando os 76,71 ou 74,27.</t>
  </si>
  <si>
    <t>iShares MSCI Emerging Markets Index</t>
  </si>
  <si>
    <t>BEEM39</t>
  </si>
  <si>
    <t>BEEM39 apesar de estar em tendência de alta no longo prazo pela média de 200 dias, no curto prazo está em realização. Abaixo dos 57,08 pode seguir em baixa no curto prazo mirando suportes em 55,07 ou 52,75. Teria sinal de retomada altista fechando acima dos 58,07 mirando resistências em 62,57 ou 67,2.</t>
  </si>
  <si>
    <t>BEWY39 apesar de estar em tendência de alta no longo prazo pela média de 200 dias, no curto prazo está em realização. Abaixo dos 122,49 pode seguir em baixa no curto prazo mirando suportes em 113,41 ou 103,51. Teria sinal de retomada altista fechando acima dos 128,9 mirando resistências em 145,44 ou 165,23.</t>
  </si>
  <si>
    <t>IVVB11 está em tendência de alta pelas médias de 21 e 200 dias e vai mantendo sinal de força altista. Acima dos 438,19 pode buscar projeções nos 449,43 ou 467,62. Teria sinal de realização na perda dos 429,35 mirando os 420 ou 414,37. O padrão de volume favorece a alta.</t>
  </si>
  <si>
    <t>BSLV39 está em clara tendência de baixa pelas médias de 21 e 200 dias e segue em movimento de baixa. Abaixo dos 87,42 pode buscar suportes 78,73 ou 70,04. Teria sinal de repique altista fechando acima dos 91,52 mirando resistências em 115,53 ou 132,9. O IFR sobrevendido alerta para recuperações se superar 91,52</t>
  </si>
  <si>
    <t>SMAL11 está em tendência de baixa pela média de 200 dias, a parece ter completado movimento de repique de alta de curto prazo e pode estar retomando o movimento baixista. Abaixo dos 107,7 pode seguir em queda na direção dos suportes 103,74 ou 101. Teria sinal de repique altista fechando acima dos 109,12 mirando resistências em 112,59 ou 118,05.</t>
  </si>
  <si>
    <t>DIVD11 está em tendência de alta pelas médias de 21 e 200 dias e vai mantendo sinal de força altista. Acima dos 62,4 pode buscar projeções nos 64,38 ou 67,59. Teria sinal de realização na perda dos 61,86 mirando os 59,19 ou 58,19. O padrão de volume favorece a alta.</t>
  </si>
  <si>
    <t>BOVV11 está em tendência de alta pelas médias de 21 e 200 dias, mas começa a dar sinal de possível realização. Abaixo dos 177,82 poderia realizar na direção dos suportes 172,94 ou 170,68. Caso supere os 180,23 retomaria sinal de alta com projeções nos 184,73 ou 192,02.</t>
  </si>
  <si>
    <t>DIVO11 está em tendência de alta pelas médias de 21 e 200 dias e vai mantendo sinal de força altista. Acima dos 126,23 pode buscar projeções nos 130,17 ou 136,56. Teria sinal de realização na perda dos 125,14 mirando os 119,84 ou 117,86.</t>
  </si>
  <si>
    <t>FIND11 está em tendência de alta pelas médias de 21 e 200 dias e vai mantendo sinal de força altista. Acima dos 176,1 pode buscar projeções nos 183,01 ou 194,2. Teria sinal de realização na perda dos 174,87 mirando os 164,91 ou 161,45.</t>
  </si>
  <si>
    <t>It Now Imat</t>
  </si>
  <si>
    <t>MATB11</t>
  </si>
  <si>
    <t>MATB11 está em clara tendência de baixa pelas médias de 21 e 200 dias e segue em movimento de baixa. Abaixo dos 57,45 pode buscar suportes 55,3 ou 53,15. Teria sinal de repique altista fechando acima dos 58,31 mirando resistências em 64,4 ou 68,69. O IFR sobrevendido alerta para recuperações se superar 58,31</t>
  </si>
  <si>
    <t>SPXR11 está em tendência de alta pelas médias de 21 e 200 dias e vai mantendo sinal de força altista. Acima dos 71,86 pode buscar projeções nos 73,16 ou 75,66. Teria sinal de realização na perda dos 70,94 mirando os 69,1 ou 67,84.</t>
  </si>
  <si>
    <t>SPXI11 está em tendência de alta pelas médias de 21 e 200 dias e vai mantendo sinal de força altista. Acima dos 52,64 pode buscar projeções nos 53,36 ou 54,7. Teria sinal de realização na perda dos 51,87 mirando os 51,18 ou 50,5. O padrão de volume favorece a alta.</t>
  </si>
  <si>
    <t>TECK11 está em tendência de alta no longo prazo, teve uma correção no curto prazo, mas pode estar retomando sinal de altas. Acima dos 113,04 pode buscar 122,25 ou 131,18. Abaixo dos 107,8 retomaria sinal de realização mirando suportes em 103,33 ou 98,86.</t>
  </si>
  <si>
    <t>HIGH11 está em tendência de baixa pelas médias de 21 e 200 dias, mas começa a dar sinais de repiques de alta. Acima dos 81,64 teria sinal de repique altista mirando resistências nos 88,87 ou 95,89. Já uma perda dos 80,96 traria de volta o sinal de baixa projetando de 77,5 a 73,98.</t>
  </si>
  <si>
    <t>QBTC11 está em tendência de baixa pelas médias de 21 e 200 dias, mas começa a dar sinais de repiques de alta. Acima dos 19,14 teria sinal de repique altista mirando resistências nos 22,08 ou 24,37. Já uma perda dos 18,37 traria de volta o sinal de baixa projetando de 17,22 a 16,07.</t>
  </si>
  <si>
    <t>SPXU11 está em tendência de alta pelas médias de 21 e 200 dias e vai mantendo sinal de força altista. Acima dos 16,55 pode buscar projeções nos 16,9 ou 17,61. Teria sinal de realização na perda dos 16,38 mirando os 15,74 ou 15,38.</t>
  </si>
  <si>
    <t>BOVX11 está em tendência de alta pelas médias de 21 e 200 dias, mas começa a dar sinal de possível realização. Abaixo dos 17,68 poderia realizar na direção dos suportes 17,19 ou 16,93. Caso supere os 18 retomaria sinal de alta com projeções nos 18,5 ou 19,31.</t>
  </si>
  <si>
    <t>NASD11 está em tendência de alta pelas médias de 21 e 200 dias e vai mantendo sinal de força altista. Acima dos 21,47 pode buscar projeções nos 22,04 ou 23,05. Teria sinal de realização na perda dos 20,93 mirando os 20,39 ou 19,88.</t>
  </si>
  <si>
    <t>GOLD11 está em clara tendência de baixa pelas médias de 21 e 200 dias e segue em movimento de baixa. Abaixo dos 21,41 pode buscar suportes 20,74 ou 20,07. Teria sinal de repique altista fechando acima dos 21,74 mirando resistências em 23,57 ou 24,9.</t>
  </si>
  <si>
    <t>GOLX11 está em clara tendência de baixa pelas médias de 21 e 200 dias e segue em movimento de baixa. Abaixo dos 46,55 pode buscar suportes 44,55 ou 42,55. Teria sinal de repique altista fechando acima dos 48,13 mirando resistências em 53,02 ou 57,01.</t>
  </si>
  <si>
    <t>Trend Prata</t>
  </si>
  <si>
    <t>SLVR11</t>
  </si>
  <si>
    <t>SLVR11 está em clara tendência de baixa pelas médias de 21 e 200 dias e segue em movimento de baixa. Abaixo dos 35,73 pode buscar suportes 32,02 ou 28,31. Teria sinal de repique altista fechando acima dos 37,39 mirando resistências em 47,73 ou 55,14. O IFR sobrevendido alerta para recuperações se superar 37,39</t>
  </si>
  <si>
    <t>Trend SP Brl</t>
  </si>
  <si>
    <t>SPXH11</t>
  </si>
  <si>
    <t>SPXH11 apesar de estar em tendência de baixa no longo prazo pela média de 200 dias, no curto prazo está com sinal de recuperação favorecendo repiques de alta. Acima dos 56,65 pode seguir repique altista na direção resistências nos 59,59 ou 62,63. Caso perca os 54,66 teria sinal de baixa projetando de 53,13 a 51,61. O padrão de volume favorece a alta.</t>
  </si>
  <si>
    <t>Trend Us Tec</t>
  </si>
  <si>
    <t>UTEC11</t>
  </si>
  <si>
    <t>UTEC11 está em tendência de alta no longo prazo, teve uma correção no curto prazo, mas pode estar retomando sinal de altas. Acima dos 28,56 pode buscar 30,35 ou 32,32. Abaixo dos 27,15 retomaria sinal de realização mirando suportes em 26,16 ou 25,17.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</si>
</sst>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7" zoomScaleNormal="100" workbookViewId="0">
      <selection activeCell="C19" sqref="C19"/>
    </sheetView>
  </sheetViews>
  <sheetFormatPr defaultColWidth="8.85546875" defaultRowHeight="15" customHeight="1" x14ac:dyDescent="0.25"/>
  <cols>
    <col min="2" max="2" width="1.42578125" style="1" customWidth="1"/>
    <col min="3" max="3" width="11.42578125" style="1" customWidth="1"/>
    <col min="4" max="4" width="8.42578125" style="1" bestFit="1" customWidth="1"/>
    <col min="5" max="5" width="5.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136</v>
      </c>
      <c r="X3" s="50">
        <f>X7-X10</f>
        <v>88</v>
      </c>
      <c r="Y3" s="51">
        <f>W3/(X3+W3)</f>
        <v>0.6071428571428571</v>
      </c>
      <c r="Z3" s="35" t="s">
        <v>69</v>
      </c>
    </row>
    <row r="4" spans="2:28" ht="15" customHeight="1" x14ac:dyDescent="0.25">
      <c r="B4" s="3"/>
      <c r="C4" s="26"/>
      <c r="D4" s="27"/>
      <c r="E4" s="27"/>
      <c r="F4" s="27"/>
      <c r="G4" s="27"/>
      <c r="H4" s="27"/>
      <c r="I4" s="27"/>
      <c r="J4" s="27"/>
      <c r="K4" s="27"/>
      <c r="L4" s="27"/>
      <c r="M4" s="27"/>
      <c r="N4" s="27"/>
      <c r="O4" s="28"/>
      <c r="P4" s="53"/>
      <c r="Q4" s="27"/>
      <c r="R4" s="29"/>
      <c r="S4" s="20"/>
      <c r="Y4" s="52">
        <f>U10</f>
        <v>0.52941176470588236</v>
      </c>
      <c r="Z4" s="35" t="s">
        <v>432</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154</v>
      </c>
      <c r="X7" s="33">
        <f>COUNTIF($Q$17:$Q$352,"Baixa")</f>
        <v>104</v>
      </c>
      <c r="Y7" s="33"/>
      <c r="Z7" s="33">
        <f>W7+X7</f>
        <v>258</v>
      </c>
    </row>
    <row r="8" spans="2:28" ht="15" customHeight="1" x14ac:dyDescent="0.25">
      <c r="B8" s="3"/>
      <c r="C8" s="26"/>
      <c r="D8" s="27"/>
      <c r="E8" s="27"/>
      <c r="F8" s="27"/>
      <c r="G8" s="27"/>
      <c r="H8" s="27"/>
      <c r="I8" s="27"/>
      <c r="J8" s="27"/>
      <c r="K8" s="27"/>
      <c r="L8" s="27"/>
      <c r="M8" s="27"/>
      <c r="N8" s="27"/>
      <c r="O8" s="28"/>
      <c r="P8" s="53"/>
      <c r="Q8" s="27"/>
      <c r="R8" s="29"/>
      <c r="S8" s="20"/>
      <c r="W8" s="34">
        <f>W7/Z7</f>
        <v>0.5968992248062015</v>
      </c>
      <c r="X8" s="34">
        <f>X7/Z7</f>
        <v>0.40310077519379844</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34</v>
      </c>
      <c r="V9" s="49" t="s">
        <v>378</v>
      </c>
      <c r="W9" s="45">
        <f>SUMIF(D17:D352,"=*34*",E17:E352)/U9</f>
        <v>5.382352941176471</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0.52941176470588236</v>
      </c>
      <c r="V10" s="44" t="s">
        <v>9</v>
      </c>
      <c r="W10" s="47">
        <f>COUNTIFS(D17:D352,"=*34*",Q17:Q352,"Alta")</f>
        <v>18</v>
      </c>
      <c r="X10" s="48">
        <f>U9-W10</f>
        <v>16</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491</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502</v>
      </c>
      <c r="S13" s="20"/>
    </row>
    <row r="14" spans="2:28" ht="15" customHeight="1" x14ac:dyDescent="0.25">
      <c r="B14" s="3"/>
      <c r="C14" s="39"/>
      <c r="D14" s="40"/>
      <c r="E14" s="40"/>
      <c r="F14" s="40"/>
      <c r="G14" s="40"/>
      <c r="H14" s="40"/>
      <c r="I14" s="40"/>
      <c r="J14" s="40"/>
      <c r="K14" s="40"/>
      <c r="L14" s="40"/>
      <c r="M14" s="40"/>
      <c r="N14" s="40"/>
      <c r="O14" s="40"/>
      <c r="P14" s="40"/>
      <c r="Q14" s="41"/>
      <c r="R14" s="42" t="s">
        <v>501</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46203</v>
      </c>
      <c r="S15" s="20"/>
      <c r="V15" s="1" t="s">
        <v>402</v>
      </c>
    </row>
    <row r="16" spans="2:28" ht="25.15" customHeight="1" x14ac:dyDescent="0.25">
      <c r="B16" s="3"/>
      <c r="C16" s="60" t="s">
        <v>0</v>
      </c>
      <c r="D16" s="60"/>
      <c r="E16" s="6" t="s">
        <v>435</v>
      </c>
      <c r="F16" s="60" t="s">
        <v>1</v>
      </c>
      <c r="G16" s="60"/>
      <c r="H16" s="60"/>
      <c r="I16" s="6"/>
      <c r="J16" s="61" t="s">
        <v>4</v>
      </c>
      <c r="K16" s="61"/>
      <c r="L16" s="61"/>
      <c r="M16" s="7"/>
      <c r="N16" s="7" t="s">
        <v>5</v>
      </c>
      <c r="O16" s="6" t="s">
        <v>6</v>
      </c>
      <c r="P16" s="6" t="s">
        <v>434</v>
      </c>
      <c r="Q16" s="5" t="s">
        <v>433</v>
      </c>
      <c r="R16" s="8" t="s">
        <v>8</v>
      </c>
      <c r="S16" s="4"/>
      <c r="V16" s="1" t="s">
        <v>211</v>
      </c>
      <c r="W16" s="1" t="str">
        <f>_xlfn.XLOOKUP(V16,D17:D352,R17:R352)</f>
        <v>MBRF3 apesar de estar em tendência de baixa no longo prazo pela média de 200 dias, no curto prazo está com sinal de recuperação favorecendo repiques de alta. Acima dos 17,75 pode seguir repique altista na direção resistências nos 19,46 ou 22,23. Caso perca os 17,11 teria sinal de baixa projetando de 14,98 a 14,12. O IFR sobrecomprado alerta realizações se perder 17,11.</v>
      </c>
    </row>
    <row r="17" spans="2:260" s="12" customFormat="1" ht="65.099999999999994" customHeight="1" x14ac:dyDescent="0.25">
      <c r="B17" s="3"/>
      <c r="C17" s="9" t="s">
        <v>11</v>
      </c>
      <c r="D17" s="16" t="s">
        <v>12</v>
      </c>
      <c r="E17" s="16">
        <v>4</v>
      </c>
      <c r="F17" s="15">
        <v>14.98</v>
      </c>
      <c r="G17" s="15">
        <v>13.69</v>
      </c>
      <c r="H17" s="15">
        <v>12.41</v>
      </c>
      <c r="I17" s="14"/>
      <c r="J17" s="15">
        <v>17.899999999999999</v>
      </c>
      <c r="K17" s="15">
        <v>20.46</v>
      </c>
      <c r="L17" s="15">
        <v>24.61</v>
      </c>
      <c r="M17" s="54"/>
      <c r="N17" s="15">
        <v>56.762821922000001</v>
      </c>
      <c r="O17" s="15">
        <v>18.819581600000003</v>
      </c>
      <c r="P17" s="15" t="s">
        <v>13</v>
      </c>
      <c r="Q17" s="16" t="s">
        <v>16</v>
      </c>
      <c r="R17" s="37" t="s">
        <v>514</v>
      </c>
      <c r="S17" s="10"/>
      <c r="T17" s="11"/>
      <c r="U17" s="11"/>
      <c r="V17" s="11"/>
      <c r="W17" s="11" t="s">
        <v>355</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25.12</v>
      </c>
      <c r="G18" s="14">
        <v>23.62</v>
      </c>
      <c r="H18" s="14">
        <v>22.12</v>
      </c>
      <c r="I18" s="14"/>
      <c r="J18" s="14">
        <v>28.17</v>
      </c>
      <c r="K18" s="14">
        <v>31.16</v>
      </c>
      <c r="L18" s="14">
        <v>36.01</v>
      </c>
      <c r="M18" s="54"/>
      <c r="N18" s="14">
        <v>69.053344320999997</v>
      </c>
      <c r="O18" s="31">
        <v>22.505056100000001</v>
      </c>
      <c r="P18" s="31" t="s">
        <v>16</v>
      </c>
      <c r="Q18" s="17" t="s">
        <v>16</v>
      </c>
      <c r="R18" s="38" t="s">
        <v>515</v>
      </c>
      <c r="S18" s="10"/>
      <c r="T18" s="11"/>
      <c r="U18" s="11"/>
      <c r="V18" s="11"/>
      <c r="W18" s="36">
        <f>SUM(E17:E352)/X18</f>
        <v>4.6908396946564883</v>
      </c>
      <c r="X18" s="11">
        <f>COUNT(E17:E352)</f>
        <v>262</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362</v>
      </c>
      <c r="D19" s="16" t="s">
        <v>17</v>
      </c>
      <c r="E19" s="16">
        <v>9</v>
      </c>
      <c r="F19" s="15">
        <v>321.58999999999997</v>
      </c>
      <c r="G19" s="15">
        <v>247.82</v>
      </c>
      <c r="H19" s="15">
        <v>174.06</v>
      </c>
      <c r="I19" s="14"/>
      <c r="J19" s="15">
        <v>361.74</v>
      </c>
      <c r="K19" s="15">
        <v>509.26</v>
      </c>
      <c r="L19" s="15">
        <v>747.98</v>
      </c>
      <c r="M19" s="54"/>
      <c r="N19" s="15">
        <v>57.855789813000001</v>
      </c>
      <c r="O19" s="15">
        <v>33.956392970000003</v>
      </c>
      <c r="P19" s="15" t="s">
        <v>16</v>
      </c>
      <c r="Q19" s="16" t="s">
        <v>16</v>
      </c>
      <c r="R19" s="37" t="s">
        <v>516</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436</v>
      </c>
      <c r="D20" s="17" t="s">
        <v>437</v>
      </c>
      <c r="E20" s="17">
        <v>2</v>
      </c>
      <c r="F20" s="14">
        <v>17.47</v>
      </c>
      <c r="G20" s="14">
        <v>14.03</v>
      </c>
      <c r="H20" s="14">
        <v>10.59</v>
      </c>
      <c r="I20" s="14"/>
      <c r="J20" s="14">
        <v>17.989999999999998</v>
      </c>
      <c r="K20" s="14">
        <v>24.86</v>
      </c>
      <c r="L20" s="14">
        <v>35.99</v>
      </c>
      <c r="M20" s="54"/>
      <c r="N20" s="14">
        <v>16.527889308999999</v>
      </c>
      <c r="O20" s="31">
        <v>4.4282987695000005</v>
      </c>
      <c r="P20" s="31" t="s">
        <v>13</v>
      </c>
      <c r="Q20" s="17" t="s">
        <v>13</v>
      </c>
      <c r="R20" s="38" t="s">
        <v>517</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438</v>
      </c>
      <c r="D21" s="16" t="s">
        <v>439</v>
      </c>
      <c r="E21" s="16">
        <v>0</v>
      </c>
      <c r="F21" s="15">
        <v>4.76</v>
      </c>
      <c r="G21" s="15">
        <v>3.83</v>
      </c>
      <c r="H21" s="15">
        <v>2.91</v>
      </c>
      <c r="I21" s="14"/>
      <c r="J21" s="15">
        <v>4.8499999999999996</v>
      </c>
      <c r="K21" s="15">
        <v>6.69</v>
      </c>
      <c r="L21" s="15">
        <v>9.67</v>
      </c>
      <c r="M21" s="54"/>
      <c r="N21" s="15">
        <v>22.955876239999998</v>
      </c>
      <c r="O21" s="15">
        <v>1.8490732000000001</v>
      </c>
      <c r="P21" s="15" t="s">
        <v>13</v>
      </c>
      <c r="Q21" s="16" t="s">
        <v>13</v>
      </c>
      <c r="R21" s="37" t="s">
        <v>518</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9</v>
      </c>
      <c r="F22" s="14">
        <v>27.89</v>
      </c>
      <c r="G22" s="14">
        <v>25.64</v>
      </c>
      <c r="H22" s="14">
        <v>23.4</v>
      </c>
      <c r="I22" s="14"/>
      <c r="J22" s="14">
        <v>33.15</v>
      </c>
      <c r="K22" s="14">
        <v>37.630000000000003</v>
      </c>
      <c r="L22" s="14">
        <v>44.9</v>
      </c>
      <c r="M22" s="54"/>
      <c r="N22" s="14">
        <v>68.599724445000007</v>
      </c>
      <c r="O22" s="31">
        <v>177.59252290000001</v>
      </c>
      <c r="P22" s="31" t="s">
        <v>16</v>
      </c>
      <c r="Q22" s="17" t="s">
        <v>16</v>
      </c>
      <c r="R22" s="38" t="s">
        <v>519</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5</v>
      </c>
      <c r="F23" s="15">
        <v>12.34</v>
      </c>
      <c r="G23" s="15">
        <v>10.9</v>
      </c>
      <c r="H23" s="15">
        <v>9.4600000000000009</v>
      </c>
      <c r="I23" s="14"/>
      <c r="J23" s="15">
        <v>12.71</v>
      </c>
      <c r="K23" s="15">
        <v>15.58</v>
      </c>
      <c r="L23" s="15">
        <v>20.23</v>
      </c>
      <c r="M23" s="54"/>
      <c r="N23" s="15">
        <v>39.215837129999997</v>
      </c>
      <c r="O23" s="15">
        <v>23.67784245</v>
      </c>
      <c r="P23" s="15" t="s">
        <v>16</v>
      </c>
      <c r="Q23" s="16" t="s">
        <v>13</v>
      </c>
      <c r="R23" s="37" t="s">
        <v>520</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365</v>
      </c>
      <c r="D24" s="17" t="s">
        <v>22</v>
      </c>
      <c r="E24" s="17">
        <v>5</v>
      </c>
      <c r="F24" s="14">
        <v>146.6</v>
      </c>
      <c r="G24" s="14">
        <v>130.69999999999999</v>
      </c>
      <c r="H24" s="14">
        <v>114.81</v>
      </c>
      <c r="I24" s="14"/>
      <c r="J24" s="14">
        <v>152.96</v>
      </c>
      <c r="K24" s="14">
        <v>184.74</v>
      </c>
      <c r="L24" s="14">
        <v>236.18</v>
      </c>
      <c r="M24" s="54"/>
      <c r="N24" s="14">
        <v>49.123940154000003</v>
      </c>
      <c r="O24" s="31">
        <v>44.393713849000001</v>
      </c>
      <c r="P24" s="31" t="s">
        <v>16</v>
      </c>
      <c r="Q24" s="17" t="s">
        <v>13</v>
      </c>
      <c r="R24" s="38" t="s">
        <v>521</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4</v>
      </c>
      <c r="F25" s="15">
        <v>32.549999999999997</v>
      </c>
      <c r="G25" s="15">
        <v>30.72</v>
      </c>
      <c r="H25" s="15">
        <v>28.89</v>
      </c>
      <c r="I25" s="14"/>
      <c r="J25" s="15">
        <v>36.869999999999997</v>
      </c>
      <c r="K25" s="15">
        <v>40.520000000000003</v>
      </c>
      <c r="L25" s="15">
        <v>46.44</v>
      </c>
      <c r="M25" s="54"/>
      <c r="N25" s="15">
        <v>57.570799919999999</v>
      </c>
      <c r="O25" s="15">
        <v>26.4707705</v>
      </c>
      <c r="P25" s="15" t="s">
        <v>13</v>
      </c>
      <c r="Q25" s="16" t="s">
        <v>16</v>
      </c>
      <c r="R25" s="37" t="s">
        <v>522</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6</v>
      </c>
      <c r="F26" s="14">
        <v>60.45</v>
      </c>
      <c r="G26" s="14">
        <v>55.12</v>
      </c>
      <c r="H26" s="14">
        <v>49.8</v>
      </c>
      <c r="I26" s="14"/>
      <c r="J26" s="14">
        <v>63.87</v>
      </c>
      <c r="K26" s="14">
        <v>74.510000000000005</v>
      </c>
      <c r="L26" s="14">
        <v>91.74</v>
      </c>
      <c r="M26" s="54"/>
      <c r="N26" s="14">
        <v>51.446186742999998</v>
      </c>
      <c r="O26" s="31">
        <v>58.978677196</v>
      </c>
      <c r="P26" s="31" t="s">
        <v>16</v>
      </c>
      <c r="Q26" s="17" t="s">
        <v>13</v>
      </c>
      <c r="R26" s="38" t="s">
        <v>523</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7</v>
      </c>
      <c r="F27" s="15">
        <v>16.52</v>
      </c>
      <c r="G27" s="15">
        <v>15.68</v>
      </c>
      <c r="H27" s="15">
        <v>14.84</v>
      </c>
      <c r="I27" s="14"/>
      <c r="J27" s="15">
        <v>16.989999999999998</v>
      </c>
      <c r="K27" s="15">
        <v>18.66</v>
      </c>
      <c r="L27" s="15">
        <v>21.37</v>
      </c>
      <c r="M27" s="54"/>
      <c r="N27" s="15">
        <v>60.800048605000001</v>
      </c>
      <c r="O27" s="15">
        <v>389.14830380000001</v>
      </c>
      <c r="P27" s="15" t="s">
        <v>16</v>
      </c>
      <c r="Q27" s="16" t="s">
        <v>16</v>
      </c>
      <c r="R27" s="37" t="s">
        <v>524</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3</v>
      </c>
      <c r="F28" s="14">
        <v>3.91</v>
      </c>
      <c r="G28" s="14">
        <v>2.68</v>
      </c>
      <c r="H28" s="14">
        <v>1.45</v>
      </c>
      <c r="I28" s="14"/>
      <c r="J28" s="14">
        <v>4.2300000000000004</v>
      </c>
      <c r="K28" s="14">
        <v>6.68</v>
      </c>
      <c r="L28" s="14">
        <v>10.66</v>
      </c>
      <c r="M28" s="54"/>
      <c r="N28" s="14">
        <v>31.279485475000001</v>
      </c>
      <c r="O28" s="31">
        <v>5.8940484</v>
      </c>
      <c r="P28" s="31" t="s">
        <v>13</v>
      </c>
      <c r="Q28" s="17" t="s">
        <v>13</v>
      </c>
      <c r="R28" s="38" t="s">
        <v>525</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0</v>
      </c>
      <c r="F29" s="15">
        <v>2.69</v>
      </c>
      <c r="G29" s="15">
        <v>1.87</v>
      </c>
      <c r="H29" s="15">
        <v>1.06</v>
      </c>
      <c r="I29" s="14"/>
      <c r="J29" s="15">
        <v>2.77</v>
      </c>
      <c r="K29" s="15">
        <v>4.3899999999999997</v>
      </c>
      <c r="L29" s="15">
        <v>7.02</v>
      </c>
      <c r="M29" s="54"/>
      <c r="N29" s="15">
        <v>34.527893032999998</v>
      </c>
      <c r="O29" s="15">
        <v>18.602042900000001</v>
      </c>
      <c r="P29" s="15" t="s">
        <v>13</v>
      </c>
      <c r="Q29" s="16" t="s">
        <v>13</v>
      </c>
      <c r="R29" s="37" t="s">
        <v>526</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3</v>
      </c>
      <c r="F30" s="14">
        <v>72.430000000000007</v>
      </c>
      <c r="G30" s="14">
        <v>66.59</v>
      </c>
      <c r="H30" s="14">
        <v>60.76</v>
      </c>
      <c r="I30" s="14"/>
      <c r="J30" s="14">
        <v>74.5</v>
      </c>
      <c r="K30" s="14">
        <v>86.16</v>
      </c>
      <c r="L30" s="14">
        <v>105.03</v>
      </c>
      <c r="M30" s="54"/>
      <c r="N30" s="14">
        <v>40.573315065000003</v>
      </c>
      <c r="O30" s="31">
        <v>22.084412939</v>
      </c>
      <c r="P30" s="31" t="s">
        <v>16</v>
      </c>
      <c r="Q30" s="17" t="s">
        <v>13</v>
      </c>
      <c r="R30" s="38" t="s">
        <v>527</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440</v>
      </c>
      <c r="D31" s="16" t="s">
        <v>441</v>
      </c>
      <c r="E31" s="16">
        <v>10</v>
      </c>
      <c r="F31" s="15">
        <v>328.13</v>
      </c>
      <c r="G31" s="15">
        <v>265.97000000000003</v>
      </c>
      <c r="H31" s="15">
        <v>203.81</v>
      </c>
      <c r="I31" s="14"/>
      <c r="J31" s="15">
        <v>366.52</v>
      </c>
      <c r="K31" s="15">
        <v>490.83</v>
      </c>
      <c r="L31" s="15">
        <v>692</v>
      </c>
      <c r="M31" s="54"/>
      <c r="N31" s="15">
        <v>70.223518088000006</v>
      </c>
      <c r="O31" s="15">
        <v>2.9918004014999999</v>
      </c>
      <c r="P31" s="15" t="s">
        <v>16</v>
      </c>
      <c r="Q31" s="16" t="s">
        <v>16</v>
      </c>
      <c r="R31" s="37" t="s">
        <v>528</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37</v>
      </c>
      <c r="D32" s="17" t="s">
        <v>38</v>
      </c>
      <c r="E32" s="17">
        <v>0</v>
      </c>
      <c r="F32" s="14">
        <v>3</v>
      </c>
      <c r="G32" s="14">
        <v>1.93</v>
      </c>
      <c r="H32" s="14">
        <v>0.86</v>
      </c>
      <c r="I32" s="14"/>
      <c r="J32" s="14">
        <v>3.13</v>
      </c>
      <c r="K32" s="14">
        <v>5.26</v>
      </c>
      <c r="L32" s="14">
        <v>8.7100000000000009</v>
      </c>
      <c r="M32" s="54"/>
      <c r="N32" s="14">
        <v>41.584254182000002</v>
      </c>
      <c r="O32" s="31">
        <v>2.7258850000000003</v>
      </c>
      <c r="P32" s="31" t="s">
        <v>13</v>
      </c>
      <c r="Q32" s="17" t="s">
        <v>13</v>
      </c>
      <c r="R32" s="38" t="s">
        <v>529</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442</v>
      </c>
      <c r="D33" s="16" t="s">
        <v>443</v>
      </c>
      <c r="E33" s="16">
        <v>8</v>
      </c>
      <c r="F33" s="15">
        <v>167.64</v>
      </c>
      <c r="G33" s="15">
        <v>145.6</v>
      </c>
      <c r="H33" s="15">
        <v>123.57</v>
      </c>
      <c r="I33" s="14"/>
      <c r="J33" s="15">
        <v>190.5</v>
      </c>
      <c r="K33" s="15">
        <v>234.56</v>
      </c>
      <c r="L33" s="15">
        <v>305.86</v>
      </c>
      <c r="M33" s="54"/>
      <c r="N33" s="15">
        <v>58.235163354000001</v>
      </c>
      <c r="O33" s="15">
        <v>5.4038279210000004</v>
      </c>
      <c r="P33" s="15" t="s">
        <v>16</v>
      </c>
      <c r="Q33" s="16" t="s">
        <v>16</v>
      </c>
      <c r="R33" s="37" t="s">
        <v>530</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39</v>
      </c>
      <c r="D34" s="17" t="s">
        <v>40</v>
      </c>
      <c r="E34" s="17">
        <v>9</v>
      </c>
      <c r="F34" s="14">
        <v>8.83</v>
      </c>
      <c r="G34" s="14">
        <v>7.95</v>
      </c>
      <c r="H34" s="14">
        <v>7.07</v>
      </c>
      <c r="I34" s="14"/>
      <c r="J34" s="14">
        <v>10.199999999999999</v>
      </c>
      <c r="K34" s="14">
        <v>11.95</v>
      </c>
      <c r="L34" s="14">
        <v>14.79</v>
      </c>
      <c r="M34" s="54"/>
      <c r="N34" s="14">
        <v>71.810138905000002</v>
      </c>
      <c r="O34" s="31">
        <v>99.340148299999996</v>
      </c>
      <c r="P34" s="31" t="s">
        <v>16</v>
      </c>
      <c r="Q34" s="17" t="s">
        <v>16</v>
      </c>
      <c r="R34" s="38" t="s">
        <v>531</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41</v>
      </c>
      <c r="D35" s="16" t="s">
        <v>42</v>
      </c>
      <c r="E35" s="16">
        <v>7</v>
      </c>
      <c r="F35" s="15">
        <v>105.5</v>
      </c>
      <c r="G35" s="15">
        <v>77.62</v>
      </c>
      <c r="H35" s="15">
        <v>49.75</v>
      </c>
      <c r="I35" s="14"/>
      <c r="J35" s="15">
        <v>180.99</v>
      </c>
      <c r="K35" s="15">
        <v>236.73</v>
      </c>
      <c r="L35" s="15">
        <v>326.92</v>
      </c>
      <c r="M35" s="54"/>
      <c r="N35" s="15">
        <v>48.796470184999997</v>
      </c>
      <c r="O35" s="15">
        <v>95.352515901999993</v>
      </c>
      <c r="P35" s="15" t="s">
        <v>16</v>
      </c>
      <c r="Q35" s="16" t="s">
        <v>16</v>
      </c>
      <c r="R35" s="37" t="s">
        <v>532</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43</v>
      </c>
      <c r="D36" s="17" t="s">
        <v>44</v>
      </c>
      <c r="E36" s="17">
        <v>2</v>
      </c>
      <c r="F36" s="14">
        <v>11.48</v>
      </c>
      <c r="G36" s="14">
        <v>10.39</v>
      </c>
      <c r="H36" s="14">
        <v>9.31</v>
      </c>
      <c r="I36" s="14"/>
      <c r="J36" s="14">
        <v>11.8</v>
      </c>
      <c r="K36" s="14">
        <v>13.96</v>
      </c>
      <c r="L36" s="14">
        <v>17.46</v>
      </c>
      <c r="M36" s="54"/>
      <c r="N36" s="14">
        <v>50.950367141000001</v>
      </c>
      <c r="O36" s="31">
        <v>31.213183300000001</v>
      </c>
      <c r="P36" s="31" t="s">
        <v>13</v>
      </c>
      <c r="Q36" s="17" t="s">
        <v>13</v>
      </c>
      <c r="R36" s="38" t="s">
        <v>533</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45</v>
      </c>
      <c r="D37" s="16" t="s">
        <v>46</v>
      </c>
      <c r="E37" s="16">
        <v>7</v>
      </c>
      <c r="F37" s="15">
        <v>55.11</v>
      </c>
      <c r="G37" s="15">
        <v>49.52</v>
      </c>
      <c r="H37" s="15">
        <v>43.93</v>
      </c>
      <c r="I37" s="14"/>
      <c r="J37" s="15">
        <v>67.84</v>
      </c>
      <c r="K37" s="15">
        <v>79.010000000000005</v>
      </c>
      <c r="L37" s="15">
        <v>97.09</v>
      </c>
      <c r="M37" s="54"/>
      <c r="N37" s="15">
        <v>64.215284883999999</v>
      </c>
      <c r="O37" s="15">
        <v>542.36224355000002</v>
      </c>
      <c r="P37" s="15" t="s">
        <v>16</v>
      </c>
      <c r="Q37" s="16" t="s">
        <v>16</v>
      </c>
      <c r="R37" s="37" t="s">
        <v>534</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45</v>
      </c>
      <c r="D38" s="17" t="s">
        <v>47</v>
      </c>
      <c r="E38" s="17">
        <v>4</v>
      </c>
      <c r="F38" s="14">
        <v>53.98</v>
      </c>
      <c r="G38" s="14">
        <v>48.65</v>
      </c>
      <c r="H38" s="14">
        <v>43.32</v>
      </c>
      <c r="I38" s="14"/>
      <c r="J38" s="14">
        <v>65.25</v>
      </c>
      <c r="K38" s="14">
        <v>75.900000000000006</v>
      </c>
      <c r="L38" s="14">
        <v>93.14</v>
      </c>
      <c r="M38" s="54"/>
      <c r="N38" s="14">
        <v>67.356245874999999</v>
      </c>
      <c r="O38" s="31">
        <v>78.125050900000005</v>
      </c>
      <c r="P38" s="31" t="s">
        <v>13</v>
      </c>
      <c r="Q38" s="17" t="s">
        <v>16</v>
      </c>
      <c r="R38" s="38" t="s">
        <v>535</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393</v>
      </c>
      <c r="D39" s="16" t="s">
        <v>394</v>
      </c>
      <c r="E39" s="16">
        <v>4</v>
      </c>
      <c r="F39" s="15">
        <v>23.55</v>
      </c>
      <c r="G39" s="15">
        <v>12.16</v>
      </c>
      <c r="H39" s="15">
        <v>0.78</v>
      </c>
      <c r="I39" s="14"/>
      <c r="J39" s="15">
        <v>53.41</v>
      </c>
      <c r="K39" s="15">
        <v>76.17</v>
      </c>
      <c r="L39" s="15">
        <v>113</v>
      </c>
      <c r="M39" s="54"/>
      <c r="N39" s="15">
        <v>53.176157312000001</v>
      </c>
      <c r="O39" s="15">
        <v>3.0807378000000001</v>
      </c>
      <c r="P39" s="15" t="s">
        <v>13</v>
      </c>
      <c r="Q39" s="16" t="s">
        <v>16</v>
      </c>
      <c r="R39" s="37" t="s">
        <v>536</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48</v>
      </c>
      <c r="D40" s="17" t="s">
        <v>49</v>
      </c>
      <c r="E40" s="17">
        <v>4</v>
      </c>
      <c r="F40" s="14">
        <v>18.18</v>
      </c>
      <c r="G40" s="14">
        <v>14.23</v>
      </c>
      <c r="H40" s="14">
        <v>10.29</v>
      </c>
      <c r="I40" s="14"/>
      <c r="J40" s="14">
        <v>28.86</v>
      </c>
      <c r="K40" s="14">
        <v>36.74</v>
      </c>
      <c r="L40" s="14">
        <v>49.5</v>
      </c>
      <c r="M40" s="54"/>
      <c r="N40" s="14">
        <v>48.613505263999997</v>
      </c>
      <c r="O40" s="31">
        <v>60.189753549999999</v>
      </c>
      <c r="P40" s="31" t="s">
        <v>13</v>
      </c>
      <c r="Q40" s="17" t="s">
        <v>16</v>
      </c>
      <c r="R40" s="38" t="s">
        <v>537</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50</v>
      </c>
      <c r="D41" s="16" t="s">
        <v>51</v>
      </c>
      <c r="E41" s="16">
        <v>0</v>
      </c>
      <c r="F41" s="15">
        <v>14.67</v>
      </c>
      <c r="G41" s="15">
        <v>12.8</v>
      </c>
      <c r="H41" s="15">
        <v>10.94</v>
      </c>
      <c r="I41" s="14"/>
      <c r="J41" s="15">
        <v>14.99</v>
      </c>
      <c r="K41" s="15">
        <v>18.71</v>
      </c>
      <c r="L41" s="15">
        <v>24.74</v>
      </c>
      <c r="M41" s="54"/>
      <c r="N41" s="15">
        <v>43.786966313999997</v>
      </c>
      <c r="O41" s="15">
        <v>759.67563789999997</v>
      </c>
      <c r="P41" s="15" t="s">
        <v>13</v>
      </c>
      <c r="Q41" s="16" t="s">
        <v>13</v>
      </c>
      <c r="R41" s="37" t="s">
        <v>538</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52</v>
      </c>
      <c r="D42" s="17" t="s">
        <v>53</v>
      </c>
      <c r="E42" s="17">
        <v>9</v>
      </c>
      <c r="F42" s="14">
        <v>5.27</v>
      </c>
      <c r="G42" s="14">
        <v>4.8899999999999997</v>
      </c>
      <c r="H42" s="14">
        <v>4.5199999999999996</v>
      </c>
      <c r="I42" s="14"/>
      <c r="J42" s="14">
        <v>5.82</v>
      </c>
      <c r="K42" s="14">
        <v>6.56</v>
      </c>
      <c r="L42" s="14">
        <v>7.75</v>
      </c>
      <c r="M42" s="54"/>
      <c r="N42" s="14">
        <v>60.595578797000002</v>
      </c>
      <c r="O42" s="31">
        <v>5.7611117000000007</v>
      </c>
      <c r="P42" s="31" t="s">
        <v>16</v>
      </c>
      <c r="Q42" s="17" t="s">
        <v>16</v>
      </c>
      <c r="R42" s="38" t="s">
        <v>539</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54</v>
      </c>
      <c r="D43" s="16" t="s">
        <v>55</v>
      </c>
      <c r="E43" s="16">
        <v>2</v>
      </c>
      <c r="F43" s="15">
        <v>13.74</v>
      </c>
      <c r="G43" s="15">
        <v>12.04</v>
      </c>
      <c r="H43" s="15">
        <v>10.35</v>
      </c>
      <c r="I43" s="14"/>
      <c r="J43" s="15">
        <v>13.96</v>
      </c>
      <c r="K43" s="15">
        <v>17.34</v>
      </c>
      <c r="L43" s="15">
        <v>22.81</v>
      </c>
      <c r="M43" s="54"/>
      <c r="N43" s="15">
        <v>47.504690357000001</v>
      </c>
      <c r="O43" s="15">
        <v>43.437770799999996</v>
      </c>
      <c r="P43" s="15" t="s">
        <v>13</v>
      </c>
      <c r="Q43" s="16" t="s">
        <v>13</v>
      </c>
      <c r="R43" s="37" t="s">
        <v>540</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56</v>
      </c>
      <c r="D44" s="17" t="s">
        <v>57</v>
      </c>
      <c r="E44" s="17">
        <v>9</v>
      </c>
      <c r="F44" s="14">
        <v>38.93</v>
      </c>
      <c r="G44" s="14">
        <v>36.9</v>
      </c>
      <c r="H44" s="14">
        <v>34.880000000000003</v>
      </c>
      <c r="I44" s="14"/>
      <c r="J44" s="14">
        <v>40.119999999999997</v>
      </c>
      <c r="K44" s="14">
        <v>44.16</v>
      </c>
      <c r="L44" s="14">
        <v>50.71</v>
      </c>
      <c r="M44" s="54"/>
      <c r="N44" s="14">
        <v>73.891917563999996</v>
      </c>
      <c r="O44" s="31">
        <v>291.29000839999998</v>
      </c>
      <c r="P44" s="31" t="s">
        <v>16</v>
      </c>
      <c r="Q44" s="17" t="s">
        <v>16</v>
      </c>
      <c r="R44" s="38" t="s">
        <v>541</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58</v>
      </c>
      <c r="D45" s="16" t="s">
        <v>59</v>
      </c>
      <c r="E45" s="16">
        <v>0</v>
      </c>
      <c r="F45" s="15">
        <v>23.14</v>
      </c>
      <c r="G45" s="15">
        <v>21.04</v>
      </c>
      <c r="H45" s="15">
        <v>18.940000000000001</v>
      </c>
      <c r="I45" s="14"/>
      <c r="J45" s="15">
        <v>23.79</v>
      </c>
      <c r="K45" s="15">
        <v>27.98</v>
      </c>
      <c r="L45" s="15">
        <v>34.770000000000003</v>
      </c>
      <c r="M45" s="54"/>
      <c r="N45" s="15">
        <v>42.171110831</v>
      </c>
      <c r="O45" s="15">
        <v>9.07657895</v>
      </c>
      <c r="P45" s="15" t="s">
        <v>13</v>
      </c>
      <c r="Q45" s="16" t="s">
        <v>13</v>
      </c>
      <c r="R45" s="37" t="s">
        <v>542</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444</v>
      </c>
      <c r="D46" s="17" t="s">
        <v>445</v>
      </c>
      <c r="E46" s="17">
        <v>4</v>
      </c>
      <c r="F46" s="14">
        <v>127.97</v>
      </c>
      <c r="G46" s="14">
        <v>122.33</v>
      </c>
      <c r="H46" s="14">
        <v>116.69</v>
      </c>
      <c r="I46" s="14"/>
      <c r="J46" s="14">
        <v>132.4</v>
      </c>
      <c r="K46" s="14">
        <v>143.66999999999999</v>
      </c>
      <c r="L46" s="14">
        <v>161.91999999999999</v>
      </c>
      <c r="M46" s="54"/>
      <c r="N46" s="14">
        <v>64.390510276000001</v>
      </c>
      <c r="O46" s="31">
        <v>3.761083197</v>
      </c>
      <c r="P46" s="31" t="s">
        <v>13</v>
      </c>
      <c r="Q46" s="17" t="s">
        <v>16</v>
      </c>
      <c r="R46" s="38" t="s">
        <v>543</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60</v>
      </c>
      <c r="D47" s="16" t="s">
        <v>61</v>
      </c>
      <c r="E47" s="16">
        <v>5</v>
      </c>
      <c r="F47" s="15">
        <v>6</v>
      </c>
      <c r="G47" s="15">
        <v>5.1100000000000003</v>
      </c>
      <c r="H47" s="15">
        <v>4.22</v>
      </c>
      <c r="I47" s="14"/>
      <c r="J47" s="15">
        <v>8.6</v>
      </c>
      <c r="K47" s="15">
        <v>10.37</v>
      </c>
      <c r="L47" s="15">
        <v>13.24</v>
      </c>
      <c r="M47" s="54"/>
      <c r="N47" s="15">
        <v>55.333444983</v>
      </c>
      <c r="O47" s="15">
        <v>5.5477794999999999</v>
      </c>
      <c r="P47" s="15" t="s">
        <v>13</v>
      </c>
      <c r="Q47" s="16" t="s">
        <v>16</v>
      </c>
      <c r="R47" s="37" t="s">
        <v>544</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62</v>
      </c>
      <c r="D48" s="17" t="s">
        <v>63</v>
      </c>
      <c r="E48" s="17">
        <v>2</v>
      </c>
      <c r="F48" s="14">
        <v>14.37</v>
      </c>
      <c r="G48" s="14">
        <v>12.35</v>
      </c>
      <c r="H48" s="14">
        <v>10.33</v>
      </c>
      <c r="I48" s="14"/>
      <c r="J48" s="14">
        <v>14.55</v>
      </c>
      <c r="K48" s="14">
        <v>18.579999999999998</v>
      </c>
      <c r="L48" s="14">
        <v>25.12</v>
      </c>
      <c r="M48" s="54"/>
      <c r="N48" s="14">
        <v>40.240654745000001</v>
      </c>
      <c r="O48" s="31">
        <v>4.8451453500000001</v>
      </c>
      <c r="P48" s="31" t="s">
        <v>13</v>
      </c>
      <c r="Q48" s="17" t="s">
        <v>13</v>
      </c>
      <c r="R48" s="38" t="s">
        <v>545</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64</v>
      </c>
      <c r="D49" s="16" t="s">
        <v>65</v>
      </c>
      <c r="E49" s="16">
        <v>9</v>
      </c>
      <c r="F49" s="15">
        <v>15.57</v>
      </c>
      <c r="G49" s="15">
        <v>14.44</v>
      </c>
      <c r="H49" s="15">
        <v>13.32</v>
      </c>
      <c r="I49" s="14"/>
      <c r="J49" s="15">
        <v>18.59</v>
      </c>
      <c r="K49" s="15">
        <v>20.83</v>
      </c>
      <c r="L49" s="15">
        <v>24.45</v>
      </c>
      <c r="M49" s="54"/>
      <c r="N49" s="15">
        <v>65.318655945000003</v>
      </c>
      <c r="O49" s="15">
        <v>124.254181</v>
      </c>
      <c r="P49" s="15" t="s">
        <v>16</v>
      </c>
      <c r="Q49" s="16" t="s">
        <v>16</v>
      </c>
      <c r="R49" s="37" t="s">
        <v>546</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64</v>
      </c>
      <c r="D50" s="17" t="s">
        <v>66</v>
      </c>
      <c r="E50" s="17">
        <v>6</v>
      </c>
      <c r="F50" s="14">
        <v>17.829999999999998</v>
      </c>
      <c r="G50" s="14">
        <v>16.47</v>
      </c>
      <c r="H50" s="14">
        <v>15.12</v>
      </c>
      <c r="I50" s="14"/>
      <c r="J50" s="14">
        <v>21.54</v>
      </c>
      <c r="K50" s="14">
        <v>24.24</v>
      </c>
      <c r="L50" s="14">
        <v>28.63</v>
      </c>
      <c r="M50" s="54"/>
      <c r="N50" s="14">
        <v>64.961974991000005</v>
      </c>
      <c r="O50" s="31">
        <v>510.34245894999998</v>
      </c>
      <c r="P50" s="31" t="s">
        <v>13</v>
      </c>
      <c r="Q50" s="17" t="s">
        <v>16</v>
      </c>
      <c r="R50" s="38" t="s">
        <v>547</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67</v>
      </c>
      <c r="D51" s="16" t="s">
        <v>68</v>
      </c>
      <c r="E51" s="16">
        <v>5</v>
      </c>
      <c r="F51" s="15">
        <v>21.88</v>
      </c>
      <c r="G51" s="15">
        <v>20.5</v>
      </c>
      <c r="H51" s="15">
        <v>19.12</v>
      </c>
      <c r="I51" s="14"/>
      <c r="J51" s="15">
        <v>22.33</v>
      </c>
      <c r="K51" s="15">
        <v>25.08</v>
      </c>
      <c r="L51" s="15">
        <v>29.53</v>
      </c>
      <c r="M51" s="54"/>
      <c r="N51" s="15">
        <v>43.305870341000002</v>
      </c>
      <c r="O51" s="15">
        <v>45.089016799999996</v>
      </c>
      <c r="P51" s="15" t="s">
        <v>16</v>
      </c>
      <c r="Q51" s="16" t="s">
        <v>13</v>
      </c>
      <c r="R51" s="37" t="s">
        <v>548</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359</v>
      </c>
      <c r="D52" s="17" t="s">
        <v>360</v>
      </c>
      <c r="E52" s="17">
        <v>9</v>
      </c>
      <c r="F52" s="14">
        <v>14.11</v>
      </c>
      <c r="G52" s="14">
        <v>12.77</v>
      </c>
      <c r="H52" s="14">
        <v>11.43</v>
      </c>
      <c r="I52" s="14"/>
      <c r="J52" s="14">
        <v>16.57</v>
      </c>
      <c r="K52" s="14">
        <v>19.239999999999998</v>
      </c>
      <c r="L52" s="14">
        <v>23.57</v>
      </c>
      <c r="M52" s="54"/>
      <c r="N52" s="14">
        <v>76.287730327000006</v>
      </c>
      <c r="O52" s="31">
        <v>74.339437650000008</v>
      </c>
      <c r="P52" s="31" t="s">
        <v>16</v>
      </c>
      <c r="Q52" s="17" t="s">
        <v>16</v>
      </c>
      <c r="R52" s="38" t="s">
        <v>549</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69</v>
      </c>
      <c r="D53" s="16" t="s">
        <v>70</v>
      </c>
      <c r="E53" s="16">
        <v>4</v>
      </c>
      <c r="F53" s="15">
        <v>20.11</v>
      </c>
      <c r="G53" s="15">
        <v>17.43</v>
      </c>
      <c r="H53" s="15">
        <v>14.75</v>
      </c>
      <c r="I53" s="14"/>
      <c r="J53" s="15">
        <v>27.54</v>
      </c>
      <c r="K53" s="15">
        <v>32.89</v>
      </c>
      <c r="L53" s="15">
        <v>41.57</v>
      </c>
      <c r="M53" s="54"/>
      <c r="N53" s="15">
        <v>63.743865952999997</v>
      </c>
      <c r="O53" s="15">
        <v>433.80337539999999</v>
      </c>
      <c r="P53" s="15" t="s">
        <v>13</v>
      </c>
      <c r="Q53" s="16" t="s">
        <v>16</v>
      </c>
      <c r="R53" s="37" t="s">
        <v>550</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382</v>
      </c>
      <c r="D54" s="17" t="s">
        <v>383</v>
      </c>
      <c r="E54" s="17">
        <v>3</v>
      </c>
      <c r="F54" s="14">
        <v>18.05</v>
      </c>
      <c r="G54" s="14">
        <v>16.53</v>
      </c>
      <c r="H54" s="14">
        <v>15.02</v>
      </c>
      <c r="I54" s="14"/>
      <c r="J54" s="14">
        <v>18.45</v>
      </c>
      <c r="K54" s="14">
        <v>21.47</v>
      </c>
      <c r="L54" s="14">
        <v>26.36</v>
      </c>
      <c r="M54" s="54"/>
      <c r="N54" s="14">
        <v>43.320488042999997</v>
      </c>
      <c r="O54" s="31">
        <v>2.2709077999999998</v>
      </c>
      <c r="P54" s="31" t="s">
        <v>13</v>
      </c>
      <c r="Q54" s="17" t="s">
        <v>13</v>
      </c>
      <c r="R54" s="38" t="s">
        <v>551</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71</v>
      </c>
      <c r="D55" s="16" t="s">
        <v>72</v>
      </c>
      <c r="E55" s="16">
        <v>2</v>
      </c>
      <c r="F55" s="15">
        <v>6.17</v>
      </c>
      <c r="G55" s="15">
        <v>3.72</v>
      </c>
      <c r="H55" s="15">
        <v>1.28</v>
      </c>
      <c r="I55" s="14"/>
      <c r="J55" s="15">
        <v>6.76</v>
      </c>
      <c r="K55" s="15">
        <v>11.64</v>
      </c>
      <c r="L55" s="15">
        <v>19.54</v>
      </c>
      <c r="M55" s="54"/>
      <c r="N55" s="15">
        <v>26.103303970999999</v>
      </c>
      <c r="O55" s="15">
        <v>81.522180349999999</v>
      </c>
      <c r="P55" s="15" t="s">
        <v>13</v>
      </c>
      <c r="Q55" s="16" t="s">
        <v>13</v>
      </c>
      <c r="R55" s="37" t="s">
        <v>552</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73</v>
      </c>
      <c r="D56" s="17" t="s">
        <v>74</v>
      </c>
      <c r="E56" s="17">
        <v>3</v>
      </c>
      <c r="F56" s="14">
        <v>18.989999999999998</v>
      </c>
      <c r="G56" s="14">
        <v>17.170000000000002</v>
      </c>
      <c r="H56" s="14">
        <v>15.36</v>
      </c>
      <c r="I56" s="14"/>
      <c r="J56" s="14">
        <v>19.309999999999999</v>
      </c>
      <c r="K56" s="14">
        <v>22.93</v>
      </c>
      <c r="L56" s="14">
        <v>28.79</v>
      </c>
      <c r="M56" s="54"/>
      <c r="N56" s="14">
        <v>36.253968231000002</v>
      </c>
      <c r="O56" s="31">
        <v>120.21447215000001</v>
      </c>
      <c r="P56" s="31" t="s">
        <v>16</v>
      </c>
      <c r="Q56" s="17" t="s">
        <v>13</v>
      </c>
      <c r="R56" s="38" t="s">
        <v>553</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446</v>
      </c>
      <c r="D57" s="16" t="s">
        <v>447</v>
      </c>
      <c r="E57" s="16">
        <v>5</v>
      </c>
      <c r="F57" s="15">
        <v>26.73</v>
      </c>
      <c r="G57" s="15">
        <v>22.41</v>
      </c>
      <c r="H57" s="15">
        <v>18.09</v>
      </c>
      <c r="I57" s="14"/>
      <c r="J57" s="15">
        <v>27.86</v>
      </c>
      <c r="K57" s="15">
        <v>36.49</v>
      </c>
      <c r="L57" s="15">
        <v>50.45</v>
      </c>
      <c r="M57" s="54"/>
      <c r="N57" s="15">
        <v>41.410789115</v>
      </c>
      <c r="O57" s="15">
        <v>9.1102053365</v>
      </c>
      <c r="P57" s="15" t="s">
        <v>16</v>
      </c>
      <c r="Q57" s="16" t="s">
        <v>13</v>
      </c>
      <c r="R57" s="37" t="s">
        <v>554</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75</v>
      </c>
      <c r="D58" s="17" t="s">
        <v>76</v>
      </c>
      <c r="E58" s="17">
        <v>7</v>
      </c>
      <c r="F58" s="14">
        <v>53.91</v>
      </c>
      <c r="G58" s="14">
        <v>48.72</v>
      </c>
      <c r="H58" s="14">
        <v>43.54</v>
      </c>
      <c r="I58" s="14"/>
      <c r="J58" s="14">
        <v>65.5</v>
      </c>
      <c r="K58" s="14">
        <v>75.86</v>
      </c>
      <c r="L58" s="14">
        <v>92.63</v>
      </c>
      <c r="M58" s="54"/>
      <c r="N58" s="14">
        <v>67.921527361000003</v>
      </c>
      <c r="O58" s="31">
        <v>612.93980175000002</v>
      </c>
      <c r="P58" s="31" t="s">
        <v>16</v>
      </c>
      <c r="Q58" s="17" t="s">
        <v>16</v>
      </c>
      <c r="R58" s="38" t="s">
        <v>555</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77</v>
      </c>
      <c r="D59" s="16" t="s">
        <v>78</v>
      </c>
      <c r="E59" s="16">
        <v>9</v>
      </c>
      <c r="F59" s="15">
        <v>19.5</v>
      </c>
      <c r="G59" s="15">
        <v>18.59</v>
      </c>
      <c r="H59" s="15">
        <v>17.690000000000001</v>
      </c>
      <c r="I59" s="14"/>
      <c r="J59" s="15">
        <v>19.82</v>
      </c>
      <c r="K59" s="15">
        <v>21.62</v>
      </c>
      <c r="L59" s="15">
        <v>24.55</v>
      </c>
      <c r="M59" s="54"/>
      <c r="N59" s="15">
        <v>78.371138107999997</v>
      </c>
      <c r="O59" s="15">
        <v>82.614986500000001</v>
      </c>
      <c r="P59" s="15" t="s">
        <v>16</v>
      </c>
      <c r="Q59" s="16" t="s">
        <v>16</v>
      </c>
      <c r="R59" s="37" t="s">
        <v>556</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79</v>
      </c>
      <c r="D60" s="17" t="s">
        <v>80</v>
      </c>
      <c r="E60" s="17">
        <v>0</v>
      </c>
      <c r="F60" s="14">
        <v>5.07</v>
      </c>
      <c r="G60" s="14">
        <v>4.29</v>
      </c>
      <c r="H60" s="14">
        <v>3.51</v>
      </c>
      <c r="I60" s="14"/>
      <c r="J60" s="14">
        <v>5.18</v>
      </c>
      <c r="K60" s="14">
        <v>6.73</v>
      </c>
      <c r="L60" s="14">
        <v>9.24</v>
      </c>
      <c r="M60" s="54"/>
      <c r="N60" s="14">
        <v>46.900647192000001</v>
      </c>
      <c r="O60" s="31">
        <v>4.7954311500000006</v>
      </c>
      <c r="P60" s="31" t="s">
        <v>13</v>
      </c>
      <c r="Q60" s="17" t="s">
        <v>13</v>
      </c>
      <c r="R60" s="38" t="s">
        <v>557</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81</v>
      </c>
      <c r="D61" s="16" t="s">
        <v>82</v>
      </c>
      <c r="E61" s="16">
        <v>0</v>
      </c>
      <c r="F61" s="15">
        <v>1.1200000000000001</v>
      </c>
      <c r="G61" s="15">
        <v>0.46</v>
      </c>
      <c r="H61" s="15">
        <v>-0.19</v>
      </c>
      <c r="I61" s="14"/>
      <c r="J61" s="15">
        <v>1.18</v>
      </c>
      <c r="K61" s="15">
        <v>2.4900000000000002</v>
      </c>
      <c r="L61" s="15">
        <v>4.6100000000000003</v>
      </c>
      <c r="M61" s="54"/>
      <c r="N61" s="15">
        <v>31.234704685000001</v>
      </c>
      <c r="O61" s="15">
        <v>4.0804697000000001</v>
      </c>
      <c r="P61" s="15" t="s">
        <v>13</v>
      </c>
      <c r="Q61" s="16" t="s">
        <v>13</v>
      </c>
      <c r="R61" s="37" t="s">
        <v>558</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83</v>
      </c>
      <c r="D62" s="17" t="s">
        <v>84</v>
      </c>
      <c r="E62" s="17">
        <v>8</v>
      </c>
      <c r="F62" s="14">
        <v>10.72</v>
      </c>
      <c r="G62" s="14">
        <v>10.41</v>
      </c>
      <c r="H62" s="14">
        <v>10.1</v>
      </c>
      <c r="I62" s="14"/>
      <c r="J62" s="14">
        <v>10.78</v>
      </c>
      <c r="K62" s="14">
        <v>11.39</v>
      </c>
      <c r="L62" s="14">
        <v>12.38</v>
      </c>
      <c r="M62" s="54"/>
      <c r="N62" s="14">
        <v>54.129858745</v>
      </c>
      <c r="O62" s="31">
        <v>25.911077249999998</v>
      </c>
      <c r="P62" s="31" t="s">
        <v>16</v>
      </c>
      <c r="Q62" s="17" t="s">
        <v>16</v>
      </c>
      <c r="R62" s="38" t="s">
        <v>559</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85</v>
      </c>
      <c r="D63" s="16" t="s">
        <v>86</v>
      </c>
      <c r="E63" s="16">
        <v>5</v>
      </c>
      <c r="F63" s="15">
        <v>10.83</v>
      </c>
      <c r="G63" s="15">
        <v>9.5</v>
      </c>
      <c r="H63" s="15">
        <v>8.17</v>
      </c>
      <c r="I63" s="14"/>
      <c r="J63" s="15">
        <v>13.83</v>
      </c>
      <c r="K63" s="15">
        <v>16.48</v>
      </c>
      <c r="L63" s="15">
        <v>20.77</v>
      </c>
      <c r="M63" s="54"/>
      <c r="N63" s="15">
        <v>59.172054658</v>
      </c>
      <c r="O63" s="15">
        <v>80.673734249999995</v>
      </c>
      <c r="P63" s="15" t="s">
        <v>13</v>
      </c>
      <c r="Q63" s="16" t="s">
        <v>16</v>
      </c>
      <c r="R63" s="37" t="s">
        <v>560</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87</v>
      </c>
      <c r="D64" s="17" t="s">
        <v>561</v>
      </c>
      <c r="E64" s="17">
        <v>10</v>
      </c>
      <c r="F64" s="14">
        <v>15.56</v>
      </c>
      <c r="G64" s="14">
        <v>13.96</v>
      </c>
      <c r="H64" s="14">
        <v>12.36</v>
      </c>
      <c r="I64" s="14"/>
      <c r="J64" s="14">
        <v>19.399999999999999</v>
      </c>
      <c r="K64" s="14">
        <v>22.59</v>
      </c>
      <c r="L64" s="14">
        <v>27.76</v>
      </c>
      <c r="M64" s="54"/>
      <c r="N64" s="14">
        <v>55.741692544000003</v>
      </c>
      <c r="O64" s="31">
        <v>1.4350054999999999</v>
      </c>
      <c r="P64" s="31" t="s">
        <v>16</v>
      </c>
      <c r="Q64" s="17" t="s">
        <v>16</v>
      </c>
      <c r="R64" s="38" t="s">
        <v>562</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87</v>
      </c>
      <c r="D65" s="16" t="s">
        <v>88</v>
      </c>
      <c r="E65" s="16">
        <v>7</v>
      </c>
      <c r="F65" s="15">
        <v>10.84</v>
      </c>
      <c r="G65" s="15">
        <v>9.92</v>
      </c>
      <c r="H65" s="15">
        <v>9.01</v>
      </c>
      <c r="I65" s="14"/>
      <c r="J65" s="15">
        <v>13.33</v>
      </c>
      <c r="K65" s="15">
        <v>15.15</v>
      </c>
      <c r="L65" s="15">
        <v>18.11</v>
      </c>
      <c r="M65" s="54"/>
      <c r="N65" s="15">
        <v>64.540077460000006</v>
      </c>
      <c r="O65" s="15">
        <v>173.43280184999998</v>
      </c>
      <c r="P65" s="15" t="s">
        <v>16</v>
      </c>
      <c r="Q65" s="16" t="s">
        <v>16</v>
      </c>
      <c r="R65" s="37" t="s">
        <v>563</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564</v>
      </c>
      <c r="D66" s="17" t="s">
        <v>565</v>
      </c>
      <c r="E66" s="17">
        <v>7</v>
      </c>
      <c r="F66" s="14">
        <v>70.599999999999994</v>
      </c>
      <c r="G66" s="14">
        <v>67.260000000000005</v>
      </c>
      <c r="H66" s="14">
        <v>63.93</v>
      </c>
      <c r="I66" s="14"/>
      <c r="J66" s="14">
        <v>72.209999999999994</v>
      </c>
      <c r="K66" s="14">
        <v>78.87</v>
      </c>
      <c r="L66" s="14">
        <v>89.66</v>
      </c>
      <c r="M66" s="54"/>
      <c r="N66" s="14">
        <v>67.163269076000006</v>
      </c>
      <c r="O66" s="31">
        <v>1.8905753595000001</v>
      </c>
      <c r="P66" s="31" t="s">
        <v>16</v>
      </c>
      <c r="Q66" s="17" t="s">
        <v>16</v>
      </c>
      <c r="R66" s="38" t="s">
        <v>566</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89</v>
      </c>
      <c r="D67" s="16" t="s">
        <v>90</v>
      </c>
      <c r="E67" s="16">
        <v>0</v>
      </c>
      <c r="F67" s="15">
        <v>2.27</v>
      </c>
      <c r="G67" s="15">
        <v>1.81</v>
      </c>
      <c r="H67" s="15">
        <v>1.36</v>
      </c>
      <c r="I67" s="14"/>
      <c r="J67" s="15">
        <v>2.33</v>
      </c>
      <c r="K67" s="15">
        <v>3.23</v>
      </c>
      <c r="L67" s="15">
        <v>4.71</v>
      </c>
      <c r="M67" s="54"/>
      <c r="N67" s="15">
        <v>36.755444267999998</v>
      </c>
      <c r="O67" s="15">
        <v>57.54594195</v>
      </c>
      <c r="P67" s="15" t="s">
        <v>13</v>
      </c>
      <c r="Q67" s="16" t="s">
        <v>13</v>
      </c>
      <c r="R67" s="37" t="s">
        <v>567</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484</v>
      </c>
      <c r="D68" s="17" t="s">
        <v>485</v>
      </c>
      <c r="E68" s="17">
        <v>2</v>
      </c>
      <c r="F68" s="14">
        <v>30.28</v>
      </c>
      <c r="G68" s="14">
        <v>25.4</v>
      </c>
      <c r="H68" s="14">
        <v>20.52</v>
      </c>
      <c r="I68" s="14"/>
      <c r="J68" s="14">
        <v>31.46</v>
      </c>
      <c r="K68" s="14">
        <v>41.21</v>
      </c>
      <c r="L68" s="14">
        <v>57</v>
      </c>
      <c r="M68" s="54"/>
      <c r="N68" s="14">
        <v>41.828894505999997</v>
      </c>
      <c r="O68" s="31">
        <v>2.2364355439999999</v>
      </c>
      <c r="P68" s="31" t="s">
        <v>13</v>
      </c>
      <c r="Q68" s="17" t="s">
        <v>13</v>
      </c>
      <c r="R68" s="38" t="s">
        <v>568</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387</v>
      </c>
      <c r="D69" s="16" t="s">
        <v>388</v>
      </c>
      <c r="E69" s="16">
        <v>0</v>
      </c>
      <c r="F69" s="15" t="s">
        <v>29</v>
      </c>
      <c r="G69" s="15" t="s">
        <v>29</v>
      </c>
      <c r="H69" s="15" t="s">
        <v>29</v>
      </c>
      <c r="I69" s="14"/>
      <c r="J69" s="15" t="s">
        <v>29</v>
      </c>
      <c r="K69" s="15" t="s">
        <v>29</v>
      </c>
      <c r="L69" s="15" t="s">
        <v>29</v>
      </c>
      <c r="M69" s="54"/>
      <c r="N69" s="15" t="s">
        <v>29</v>
      </c>
      <c r="O69" s="15" t="s">
        <v>29</v>
      </c>
      <c r="P69" s="15" t="s">
        <v>29</v>
      </c>
      <c r="Q69" s="16" t="s">
        <v>29</v>
      </c>
      <c r="R69" s="37" t="s">
        <v>30</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91</v>
      </c>
      <c r="D70" s="17" t="s">
        <v>92</v>
      </c>
      <c r="E70" s="17">
        <v>9</v>
      </c>
      <c r="F70" s="14">
        <v>59.82</v>
      </c>
      <c r="G70" s="14">
        <v>56.14</v>
      </c>
      <c r="H70" s="14">
        <v>52.46</v>
      </c>
      <c r="I70" s="14"/>
      <c r="J70" s="14">
        <v>60.94</v>
      </c>
      <c r="K70" s="14">
        <v>68.290000000000006</v>
      </c>
      <c r="L70" s="14">
        <v>80.180000000000007</v>
      </c>
      <c r="M70" s="54"/>
      <c r="N70" s="14">
        <v>69.663831946000002</v>
      </c>
      <c r="O70" s="31">
        <v>428.85319254999996</v>
      </c>
      <c r="P70" s="31" t="s">
        <v>16</v>
      </c>
      <c r="Q70" s="17" t="s">
        <v>16</v>
      </c>
      <c r="R70" s="38" t="s">
        <v>569</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93</v>
      </c>
      <c r="D71" s="16" t="s">
        <v>94</v>
      </c>
      <c r="E71" s="16">
        <v>7</v>
      </c>
      <c r="F71" s="15">
        <v>15.11</v>
      </c>
      <c r="G71" s="15">
        <v>14.15</v>
      </c>
      <c r="H71" s="15">
        <v>13.19</v>
      </c>
      <c r="I71" s="14"/>
      <c r="J71" s="15">
        <v>16.87</v>
      </c>
      <c r="K71" s="15">
        <v>18.78</v>
      </c>
      <c r="L71" s="15">
        <v>21.88</v>
      </c>
      <c r="M71" s="54"/>
      <c r="N71" s="15">
        <v>63.229119945999997</v>
      </c>
      <c r="O71" s="15">
        <v>301.57927864999999</v>
      </c>
      <c r="P71" s="15" t="s">
        <v>16</v>
      </c>
      <c r="Q71" s="16" t="s">
        <v>16</v>
      </c>
      <c r="R71" s="37" t="s">
        <v>570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95</v>
      </c>
      <c r="D72" s="17" t="s">
        <v>96</v>
      </c>
      <c r="E72" s="17">
        <v>4</v>
      </c>
      <c r="F72" s="14">
        <v>3.6</v>
      </c>
      <c r="G72" s="14">
        <v>2.4500000000000002</v>
      </c>
      <c r="H72" s="14">
        <v>1.31</v>
      </c>
      <c r="I72" s="14"/>
      <c r="J72" s="14">
        <v>6.9</v>
      </c>
      <c r="K72" s="14">
        <v>9.18</v>
      </c>
      <c r="L72" s="14">
        <v>12.88</v>
      </c>
      <c r="M72" s="54"/>
      <c r="N72" s="14">
        <v>53.576524589999998</v>
      </c>
      <c r="O72" s="31">
        <v>147.0374473</v>
      </c>
      <c r="P72" s="31" t="s">
        <v>13</v>
      </c>
      <c r="Q72" s="17" t="s">
        <v>16</v>
      </c>
      <c r="R72" s="38" t="s">
        <v>571</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97</v>
      </c>
      <c r="D73" s="16" t="s">
        <v>98</v>
      </c>
      <c r="E73" s="16">
        <v>7</v>
      </c>
      <c r="F73" s="15">
        <v>44.93</v>
      </c>
      <c r="G73" s="15">
        <v>41.58</v>
      </c>
      <c r="H73" s="15">
        <v>38.229999999999997</v>
      </c>
      <c r="I73" s="14"/>
      <c r="J73" s="15">
        <v>52.99</v>
      </c>
      <c r="K73" s="15">
        <v>59.68</v>
      </c>
      <c r="L73" s="15">
        <v>70.5</v>
      </c>
      <c r="M73" s="54"/>
      <c r="N73" s="15">
        <v>60.838189251000003</v>
      </c>
      <c r="O73" s="15">
        <v>65.044971599999997</v>
      </c>
      <c r="P73" s="15" t="s">
        <v>16</v>
      </c>
      <c r="Q73" s="16" t="s">
        <v>16</v>
      </c>
      <c r="R73" s="37" t="s">
        <v>572</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99</v>
      </c>
      <c r="D74" s="17" t="s">
        <v>100</v>
      </c>
      <c r="E74" s="17">
        <v>0</v>
      </c>
      <c r="F74" s="14">
        <v>4.1500000000000004</v>
      </c>
      <c r="G74" s="14">
        <v>3.74</v>
      </c>
      <c r="H74" s="14">
        <v>3.33</v>
      </c>
      <c r="I74" s="14"/>
      <c r="J74" s="14">
        <v>4.29</v>
      </c>
      <c r="K74" s="14">
        <v>5.0999999999999996</v>
      </c>
      <c r="L74" s="14">
        <v>6.42</v>
      </c>
      <c r="M74" s="54"/>
      <c r="N74" s="14">
        <v>33.516539721999997</v>
      </c>
      <c r="O74" s="31">
        <v>41.782933550000003</v>
      </c>
      <c r="P74" s="31" t="s">
        <v>13</v>
      </c>
      <c r="Q74" s="17" t="s">
        <v>13</v>
      </c>
      <c r="R74" s="38" t="s">
        <v>573</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101</v>
      </c>
      <c r="D75" s="16" t="s">
        <v>102</v>
      </c>
      <c r="E75" s="16">
        <v>9</v>
      </c>
      <c r="F75" s="15">
        <v>34.97</v>
      </c>
      <c r="G75" s="15">
        <v>31.4</v>
      </c>
      <c r="H75" s="15">
        <v>27.83</v>
      </c>
      <c r="I75" s="14"/>
      <c r="J75" s="15">
        <v>39.99</v>
      </c>
      <c r="K75" s="15">
        <v>47.12</v>
      </c>
      <c r="L75" s="15">
        <v>58.66</v>
      </c>
      <c r="M75" s="54"/>
      <c r="N75" s="15">
        <v>73.555716606000004</v>
      </c>
      <c r="O75" s="15">
        <v>139.20734959999999</v>
      </c>
      <c r="P75" s="15" t="s">
        <v>16</v>
      </c>
      <c r="Q75" s="16" t="s">
        <v>16</v>
      </c>
      <c r="R75" s="37" t="s">
        <v>574</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103</v>
      </c>
      <c r="D76" s="17" t="s">
        <v>104</v>
      </c>
      <c r="E76" s="17">
        <v>3</v>
      </c>
      <c r="F76" s="14">
        <v>1.38</v>
      </c>
      <c r="G76" s="14">
        <v>0.95</v>
      </c>
      <c r="H76" s="14">
        <v>0.53</v>
      </c>
      <c r="I76" s="14"/>
      <c r="J76" s="14">
        <v>2.57</v>
      </c>
      <c r="K76" s="14">
        <v>3.41</v>
      </c>
      <c r="L76" s="14">
        <v>4.78</v>
      </c>
      <c r="M76" s="54"/>
      <c r="N76" s="14">
        <v>48.713396238999998</v>
      </c>
      <c r="O76" s="31">
        <v>14.191272300000001</v>
      </c>
      <c r="P76" s="31" t="s">
        <v>13</v>
      </c>
      <c r="Q76" s="17" t="s">
        <v>16</v>
      </c>
      <c r="R76" s="38" t="s">
        <v>575</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105</v>
      </c>
      <c r="D77" s="16" t="s">
        <v>106</v>
      </c>
      <c r="E77" s="16">
        <v>4</v>
      </c>
      <c r="F77" s="15">
        <v>23.14</v>
      </c>
      <c r="G77" s="15">
        <v>19.32</v>
      </c>
      <c r="H77" s="15">
        <v>15.51</v>
      </c>
      <c r="I77" s="14"/>
      <c r="J77" s="15">
        <v>32.1</v>
      </c>
      <c r="K77" s="15">
        <v>39.72</v>
      </c>
      <c r="L77" s="15">
        <v>52.06</v>
      </c>
      <c r="M77" s="54"/>
      <c r="N77" s="15">
        <v>67.881608791000005</v>
      </c>
      <c r="O77" s="15">
        <v>158.51970245000001</v>
      </c>
      <c r="P77" s="15" t="s">
        <v>13</v>
      </c>
      <c r="Q77" s="16" t="s">
        <v>16</v>
      </c>
      <c r="R77" s="37" t="s">
        <v>576</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105</v>
      </c>
      <c r="D78" s="17" t="s">
        <v>107</v>
      </c>
      <c r="E78" s="17">
        <v>4</v>
      </c>
      <c r="F78" s="14">
        <v>21.38</v>
      </c>
      <c r="G78" s="14">
        <v>17.579999999999998</v>
      </c>
      <c r="H78" s="14">
        <v>13.79</v>
      </c>
      <c r="I78" s="14"/>
      <c r="J78" s="14">
        <v>30.42</v>
      </c>
      <c r="K78" s="14">
        <v>38</v>
      </c>
      <c r="L78" s="14">
        <v>50.28</v>
      </c>
      <c r="M78" s="54"/>
      <c r="N78" s="14">
        <v>64.392307918</v>
      </c>
      <c r="O78" s="31">
        <v>10.86067205</v>
      </c>
      <c r="P78" s="31" t="s">
        <v>13</v>
      </c>
      <c r="Q78" s="17" t="s">
        <v>16</v>
      </c>
      <c r="R78" s="38" t="s">
        <v>577</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108</v>
      </c>
      <c r="D79" s="16" t="s">
        <v>109</v>
      </c>
      <c r="E79" s="16">
        <v>10</v>
      </c>
      <c r="F79" s="15">
        <v>17.5</v>
      </c>
      <c r="G79" s="15">
        <v>15.53</v>
      </c>
      <c r="H79" s="15">
        <v>13.57</v>
      </c>
      <c r="I79" s="14"/>
      <c r="J79" s="15">
        <v>18.71</v>
      </c>
      <c r="K79" s="15">
        <v>22.63</v>
      </c>
      <c r="L79" s="15">
        <v>28.97</v>
      </c>
      <c r="M79" s="54"/>
      <c r="N79" s="15">
        <v>58.984426898000002</v>
      </c>
      <c r="O79" s="15">
        <v>7.0440736500000005</v>
      </c>
      <c r="P79" s="15" t="s">
        <v>16</v>
      </c>
      <c r="Q79" s="16" t="s">
        <v>16</v>
      </c>
      <c r="R79" s="37" t="s">
        <v>578</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110</v>
      </c>
      <c r="D80" s="17" t="s">
        <v>111</v>
      </c>
      <c r="E80" s="17">
        <v>4</v>
      </c>
      <c r="F80" s="14">
        <v>4.9000000000000004</v>
      </c>
      <c r="G80" s="14">
        <v>4.42</v>
      </c>
      <c r="H80" s="14">
        <v>3.95</v>
      </c>
      <c r="I80" s="14"/>
      <c r="J80" s="14">
        <v>5.98</v>
      </c>
      <c r="K80" s="14">
        <v>6.92</v>
      </c>
      <c r="L80" s="14">
        <v>8.4499999999999993</v>
      </c>
      <c r="M80" s="54"/>
      <c r="N80" s="14">
        <v>61.045964150000003</v>
      </c>
      <c r="O80" s="31">
        <v>8.9972175000000014</v>
      </c>
      <c r="P80" s="31" t="s">
        <v>13</v>
      </c>
      <c r="Q80" s="17" t="s">
        <v>16</v>
      </c>
      <c r="R80" s="38" t="s">
        <v>579</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112</v>
      </c>
      <c r="D81" s="16" t="s">
        <v>113</v>
      </c>
      <c r="E81" s="16">
        <v>4</v>
      </c>
      <c r="F81" s="15">
        <v>11.06</v>
      </c>
      <c r="G81" s="15">
        <v>9.1999999999999993</v>
      </c>
      <c r="H81" s="15">
        <v>7.35</v>
      </c>
      <c r="I81" s="14"/>
      <c r="J81" s="15">
        <v>16.29</v>
      </c>
      <c r="K81" s="15">
        <v>19.989999999999998</v>
      </c>
      <c r="L81" s="15">
        <v>25.99</v>
      </c>
      <c r="M81" s="54"/>
      <c r="N81" s="15">
        <v>53.820191496</v>
      </c>
      <c r="O81" s="15">
        <v>11.184195449999999</v>
      </c>
      <c r="P81" s="15" t="s">
        <v>13</v>
      </c>
      <c r="Q81" s="16" t="s">
        <v>16</v>
      </c>
      <c r="R81" s="37" t="s">
        <v>580</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114</v>
      </c>
      <c r="D82" s="17" t="s">
        <v>115</v>
      </c>
      <c r="E82" s="17">
        <v>4</v>
      </c>
      <c r="F82" s="14">
        <v>13.99</v>
      </c>
      <c r="G82" s="14">
        <v>12.52</v>
      </c>
      <c r="H82" s="14">
        <v>11.06</v>
      </c>
      <c r="I82" s="14"/>
      <c r="J82" s="14">
        <v>16.88</v>
      </c>
      <c r="K82" s="14">
        <v>19.8</v>
      </c>
      <c r="L82" s="14">
        <v>24.53</v>
      </c>
      <c r="M82" s="54"/>
      <c r="N82" s="14">
        <v>69.420808018000002</v>
      </c>
      <c r="O82" s="31">
        <v>96.367593349999993</v>
      </c>
      <c r="P82" s="31" t="s">
        <v>13</v>
      </c>
      <c r="Q82" s="17" t="s">
        <v>16</v>
      </c>
      <c r="R82" s="38" t="s">
        <v>581</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116</v>
      </c>
      <c r="D83" s="16" t="s">
        <v>117</v>
      </c>
      <c r="E83" s="16">
        <v>6</v>
      </c>
      <c r="F83" s="15">
        <v>7.38</v>
      </c>
      <c r="G83" s="15">
        <v>6.17</v>
      </c>
      <c r="H83" s="15">
        <v>4.97</v>
      </c>
      <c r="I83" s="14"/>
      <c r="J83" s="15">
        <v>10.53</v>
      </c>
      <c r="K83" s="15">
        <v>12.93</v>
      </c>
      <c r="L83" s="15">
        <v>16.809999999999999</v>
      </c>
      <c r="M83" s="54"/>
      <c r="N83" s="15">
        <v>60.371500959999999</v>
      </c>
      <c r="O83" s="15">
        <v>38.614374600000005</v>
      </c>
      <c r="P83" s="15" t="s">
        <v>13</v>
      </c>
      <c r="Q83" s="16" t="s">
        <v>16</v>
      </c>
      <c r="R83" s="37" t="s">
        <v>582</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357</v>
      </c>
      <c r="D84" s="17" t="s">
        <v>358</v>
      </c>
      <c r="E84" s="17">
        <v>9</v>
      </c>
      <c r="F84" s="14">
        <v>207.77</v>
      </c>
      <c r="G84" s="14">
        <v>185.78</v>
      </c>
      <c r="H84" s="14">
        <v>163.79</v>
      </c>
      <c r="I84" s="14"/>
      <c r="J84" s="14">
        <v>213</v>
      </c>
      <c r="K84" s="14">
        <v>256.97000000000003</v>
      </c>
      <c r="L84" s="14">
        <v>328.14</v>
      </c>
      <c r="M84" s="54"/>
      <c r="N84" s="14">
        <v>82.713955201000005</v>
      </c>
      <c r="O84" s="31">
        <v>5.0798583945000004</v>
      </c>
      <c r="P84" s="31" t="s">
        <v>16</v>
      </c>
      <c r="Q84" s="17" t="s">
        <v>16</v>
      </c>
      <c r="R84" s="38" t="s">
        <v>583</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118</v>
      </c>
      <c r="D85" s="16" t="s">
        <v>119</v>
      </c>
      <c r="E85" s="16">
        <v>4</v>
      </c>
      <c r="F85" s="15">
        <v>150</v>
      </c>
      <c r="G85" s="15" t="s">
        <v>29</v>
      </c>
      <c r="H85" s="15" t="s">
        <v>29</v>
      </c>
      <c r="I85" s="14"/>
      <c r="J85" s="15" t="s">
        <v>29</v>
      </c>
      <c r="K85" s="15" t="s">
        <v>29</v>
      </c>
      <c r="L85" s="15" t="s">
        <v>29</v>
      </c>
      <c r="M85" s="54"/>
      <c r="N85" s="15">
        <v>94.064508982000007</v>
      </c>
      <c r="O85" s="15">
        <v>1.0764285713999999</v>
      </c>
      <c r="P85" s="15" t="s">
        <v>13</v>
      </c>
      <c r="Q85" s="16" t="s">
        <v>16</v>
      </c>
      <c r="R85" s="37" t="s">
        <v>29</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120</v>
      </c>
      <c r="D86" s="17" t="s">
        <v>121</v>
      </c>
      <c r="E86" s="17">
        <v>4</v>
      </c>
      <c r="F86" s="14">
        <v>79.36</v>
      </c>
      <c r="G86" s="14">
        <v>70.92</v>
      </c>
      <c r="H86" s="14">
        <v>62.48</v>
      </c>
      <c r="I86" s="14"/>
      <c r="J86" s="14">
        <v>95.13</v>
      </c>
      <c r="K86" s="14">
        <v>112</v>
      </c>
      <c r="L86" s="14">
        <v>139.29</v>
      </c>
      <c r="M86" s="54"/>
      <c r="N86" s="14">
        <v>62.604061735999998</v>
      </c>
      <c r="O86" s="31">
        <v>409.50391300000001</v>
      </c>
      <c r="P86" s="31" t="s">
        <v>13</v>
      </c>
      <c r="Q86" s="17" t="s">
        <v>16</v>
      </c>
      <c r="R86" s="38" t="s">
        <v>584</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122</v>
      </c>
      <c r="D87" s="16" t="s">
        <v>123</v>
      </c>
      <c r="E87" s="16">
        <v>6</v>
      </c>
      <c r="F87" s="15">
        <v>47.22</v>
      </c>
      <c r="G87" s="15">
        <v>42.89</v>
      </c>
      <c r="H87" s="15">
        <v>38.56</v>
      </c>
      <c r="I87" s="14"/>
      <c r="J87" s="15">
        <v>59.25</v>
      </c>
      <c r="K87" s="15">
        <v>67.900000000000006</v>
      </c>
      <c r="L87" s="15">
        <v>81.91</v>
      </c>
      <c r="M87" s="54"/>
      <c r="N87" s="15">
        <v>61.365470979000001</v>
      </c>
      <c r="O87" s="15">
        <v>95.958572700000005</v>
      </c>
      <c r="P87" s="15" t="s">
        <v>13</v>
      </c>
      <c r="Q87" s="16" t="s">
        <v>16</v>
      </c>
      <c r="R87" s="37" t="s">
        <v>585</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124</v>
      </c>
      <c r="D88" s="17" t="s">
        <v>125</v>
      </c>
      <c r="E88" s="17">
        <v>7</v>
      </c>
      <c r="F88" s="14">
        <v>26.6</v>
      </c>
      <c r="G88" s="14">
        <v>24.01</v>
      </c>
      <c r="H88" s="14">
        <v>21.43</v>
      </c>
      <c r="I88" s="14"/>
      <c r="J88" s="14">
        <v>28.12</v>
      </c>
      <c r="K88" s="14">
        <v>33.28</v>
      </c>
      <c r="L88" s="14">
        <v>41.64</v>
      </c>
      <c r="M88" s="54"/>
      <c r="N88" s="14">
        <v>70.750736431999997</v>
      </c>
      <c r="O88" s="31">
        <v>205.89713800000001</v>
      </c>
      <c r="P88" s="31" t="s">
        <v>16</v>
      </c>
      <c r="Q88" s="17" t="s">
        <v>16</v>
      </c>
      <c r="R88" s="38" t="s">
        <v>586</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126</v>
      </c>
      <c r="D89" s="16" t="s">
        <v>127</v>
      </c>
      <c r="E89" s="16">
        <v>9</v>
      </c>
      <c r="F89" s="15">
        <v>34.01</v>
      </c>
      <c r="G89" s="15">
        <v>31.46</v>
      </c>
      <c r="H89" s="15">
        <v>28.92</v>
      </c>
      <c r="I89" s="14"/>
      <c r="J89" s="15">
        <v>38.81</v>
      </c>
      <c r="K89" s="15">
        <v>43.89</v>
      </c>
      <c r="L89" s="15">
        <v>52.11</v>
      </c>
      <c r="M89" s="54"/>
      <c r="N89" s="15">
        <v>53.917912211999997</v>
      </c>
      <c r="O89" s="15">
        <v>77.131035350000005</v>
      </c>
      <c r="P89" s="15" t="s">
        <v>16</v>
      </c>
      <c r="Q89" s="16" t="s">
        <v>16</v>
      </c>
      <c r="R89" s="37" t="s">
        <v>587</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128</v>
      </c>
      <c r="D90" s="17" t="s">
        <v>129</v>
      </c>
      <c r="E90" s="17">
        <v>7</v>
      </c>
      <c r="F90" s="14">
        <v>39.47</v>
      </c>
      <c r="G90" s="14">
        <v>36.4</v>
      </c>
      <c r="H90" s="14">
        <v>33.33</v>
      </c>
      <c r="I90" s="14"/>
      <c r="J90" s="14">
        <v>46.32</v>
      </c>
      <c r="K90" s="14">
        <v>52.45</v>
      </c>
      <c r="L90" s="14">
        <v>62.38</v>
      </c>
      <c r="M90" s="54"/>
      <c r="N90" s="14">
        <v>65.682942514000004</v>
      </c>
      <c r="O90" s="31">
        <v>343.1441729</v>
      </c>
      <c r="P90" s="31" t="s">
        <v>16</v>
      </c>
      <c r="Q90" s="17" t="s">
        <v>16</v>
      </c>
      <c r="R90" s="38" t="s">
        <v>588</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363</v>
      </c>
      <c r="D91" s="16" t="s">
        <v>364</v>
      </c>
      <c r="E91" s="16">
        <v>5</v>
      </c>
      <c r="F91" s="15">
        <v>23.32</v>
      </c>
      <c r="G91" s="15">
        <v>20.68</v>
      </c>
      <c r="H91" s="15">
        <v>18.04</v>
      </c>
      <c r="I91" s="14"/>
      <c r="J91" s="15">
        <v>24.13</v>
      </c>
      <c r="K91" s="15">
        <v>29.4</v>
      </c>
      <c r="L91" s="15">
        <v>37.93</v>
      </c>
      <c r="M91" s="54"/>
      <c r="N91" s="15">
        <v>36.572325341999999</v>
      </c>
      <c r="O91" s="15">
        <v>2.2168817000000001</v>
      </c>
      <c r="P91" s="15" t="s">
        <v>16</v>
      </c>
      <c r="Q91" s="16" t="s">
        <v>13</v>
      </c>
      <c r="R91" s="37" t="s">
        <v>589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130</v>
      </c>
      <c r="D92" s="17" t="s">
        <v>131</v>
      </c>
      <c r="E92" s="17">
        <v>4</v>
      </c>
      <c r="F92" s="14">
        <v>5.68</v>
      </c>
      <c r="G92" s="14">
        <v>4.68</v>
      </c>
      <c r="H92" s="14">
        <v>3.69</v>
      </c>
      <c r="I92" s="14"/>
      <c r="J92" s="14">
        <v>8.32</v>
      </c>
      <c r="K92" s="14">
        <v>10.3</v>
      </c>
      <c r="L92" s="14">
        <v>13.5</v>
      </c>
      <c r="M92" s="54"/>
      <c r="N92" s="14">
        <v>52.998575784000003</v>
      </c>
      <c r="O92" s="31">
        <v>6.8616541500000006</v>
      </c>
      <c r="P92" s="31" t="s">
        <v>13</v>
      </c>
      <c r="Q92" s="17" t="s">
        <v>16</v>
      </c>
      <c r="R92" s="38" t="s">
        <v>590</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132</v>
      </c>
      <c r="D93" s="16" t="s">
        <v>133</v>
      </c>
      <c r="E93" s="16">
        <v>4</v>
      </c>
      <c r="F93" s="15">
        <v>13.24</v>
      </c>
      <c r="G93" s="15">
        <v>11.93</v>
      </c>
      <c r="H93" s="15">
        <v>10.62</v>
      </c>
      <c r="I93" s="14"/>
      <c r="J93" s="15">
        <v>16.39</v>
      </c>
      <c r="K93" s="15">
        <v>19</v>
      </c>
      <c r="L93" s="15">
        <v>23.23</v>
      </c>
      <c r="M93" s="54"/>
      <c r="N93" s="15">
        <v>58.286986560000003</v>
      </c>
      <c r="O93" s="15">
        <v>27.167597150000002</v>
      </c>
      <c r="P93" s="15" t="s">
        <v>13</v>
      </c>
      <c r="Q93" s="16" t="s">
        <v>16</v>
      </c>
      <c r="R93" s="37" t="s">
        <v>591</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134</v>
      </c>
      <c r="D94" s="17" t="s">
        <v>135</v>
      </c>
      <c r="E94" s="17">
        <v>0</v>
      </c>
      <c r="F94" s="14">
        <v>5.97</v>
      </c>
      <c r="G94" s="14">
        <v>5.12</v>
      </c>
      <c r="H94" s="14">
        <v>4.28</v>
      </c>
      <c r="I94" s="14"/>
      <c r="J94" s="14">
        <v>6.11</v>
      </c>
      <c r="K94" s="14">
        <v>7.79</v>
      </c>
      <c r="L94" s="14">
        <v>10.51</v>
      </c>
      <c r="M94" s="54"/>
      <c r="N94" s="14">
        <v>36.788103956</v>
      </c>
      <c r="O94" s="31">
        <v>4.7916182999999997</v>
      </c>
      <c r="P94" s="31" t="s">
        <v>13</v>
      </c>
      <c r="Q94" s="17" t="s">
        <v>13</v>
      </c>
      <c r="R94" s="38" t="s">
        <v>592</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136</v>
      </c>
      <c r="D95" s="16" t="s">
        <v>137</v>
      </c>
      <c r="E95" s="16">
        <v>7</v>
      </c>
      <c r="F95" s="15">
        <v>15.46</v>
      </c>
      <c r="G95" s="15">
        <v>14.35</v>
      </c>
      <c r="H95" s="15">
        <v>13.24</v>
      </c>
      <c r="I95" s="14"/>
      <c r="J95" s="15">
        <v>17.89</v>
      </c>
      <c r="K95" s="15">
        <v>20.100000000000001</v>
      </c>
      <c r="L95" s="15">
        <v>23.68</v>
      </c>
      <c r="M95" s="54"/>
      <c r="N95" s="15">
        <v>63.920964236000003</v>
      </c>
      <c r="O95" s="15">
        <v>34.135567049999999</v>
      </c>
      <c r="P95" s="15" t="s">
        <v>16</v>
      </c>
      <c r="Q95" s="16" t="s">
        <v>16</v>
      </c>
      <c r="R95" s="37" t="s">
        <v>593</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138</v>
      </c>
      <c r="D96" s="17" t="s">
        <v>139</v>
      </c>
      <c r="E96" s="17">
        <v>2</v>
      </c>
      <c r="F96" s="14">
        <v>21.12</v>
      </c>
      <c r="G96" s="14">
        <v>19.579999999999998</v>
      </c>
      <c r="H96" s="14">
        <v>18.05</v>
      </c>
      <c r="I96" s="14"/>
      <c r="J96" s="14">
        <v>21.47</v>
      </c>
      <c r="K96" s="14">
        <v>24.53</v>
      </c>
      <c r="L96" s="14">
        <v>29.49</v>
      </c>
      <c r="M96" s="54"/>
      <c r="N96" s="14">
        <v>48.137645251000002</v>
      </c>
      <c r="O96" s="31">
        <v>3.8768875499999997</v>
      </c>
      <c r="P96" s="31" t="s">
        <v>13</v>
      </c>
      <c r="Q96" s="17" t="s">
        <v>13</v>
      </c>
      <c r="R96" s="38" t="s">
        <v>594</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448</v>
      </c>
      <c r="D97" s="16" t="s">
        <v>449</v>
      </c>
      <c r="E97" s="16">
        <v>3</v>
      </c>
      <c r="F97" s="15">
        <v>104.54</v>
      </c>
      <c r="G97" s="15">
        <v>94.54</v>
      </c>
      <c r="H97" s="15">
        <v>84.54</v>
      </c>
      <c r="I97" s="14"/>
      <c r="J97" s="15">
        <v>107.57</v>
      </c>
      <c r="K97" s="15">
        <v>127.56</v>
      </c>
      <c r="L97" s="15">
        <v>159.91</v>
      </c>
      <c r="M97" s="54"/>
      <c r="N97" s="15">
        <v>37.706060686999997</v>
      </c>
      <c r="O97" s="15">
        <v>2.1156227739999998</v>
      </c>
      <c r="P97" s="15" t="s">
        <v>16</v>
      </c>
      <c r="Q97" s="16" t="s">
        <v>13</v>
      </c>
      <c r="R97" s="37" t="s">
        <v>595</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492</v>
      </c>
      <c r="D98" s="17" t="s">
        <v>493</v>
      </c>
      <c r="E98" s="17">
        <v>4</v>
      </c>
      <c r="F98" s="14">
        <v>1.1499999999999999</v>
      </c>
      <c r="G98" s="14">
        <v>0.55000000000000004</v>
      </c>
      <c r="H98" s="14">
        <v>-0.03</v>
      </c>
      <c r="I98" s="14"/>
      <c r="J98" s="14">
        <v>2.87</v>
      </c>
      <c r="K98" s="14">
        <v>4.05</v>
      </c>
      <c r="L98" s="14">
        <v>5.96</v>
      </c>
      <c r="M98" s="54"/>
      <c r="N98" s="14">
        <v>46.903673359999999</v>
      </c>
      <c r="O98" s="31">
        <v>2.0839242499999999</v>
      </c>
      <c r="P98" s="31" t="s">
        <v>13</v>
      </c>
      <c r="Q98" s="17" t="s">
        <v>16</v>
      </c>
      <c r="R98" s="38" t="s">
        <v>596</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140</v>
      </c>
      <c r="D99" s="16" t="s">
        <v>141</v>
      </c>
      <c r="E99" s="16">
        <v>3</v>
      </c>
      <c r="F99" s="15">
        <v>20.89</v>
      </c>
      <c r="G99" s="15">
        <v>18.420000000000002</v>
      </c>
      <c r="H99" s="15">
        <v>15.95</v>
      </c>
      <c r="I99" s="14"/>
      <c r="J99" s="15">
        <v>21.52</v>
      </c>
      <c r="K99" s="15">
        <v>26.45</v>
      </c>
      <c r="L99" s="15">
        <v>34.44</v>
      </c>
      <c r="M99" s="54"/>
      <c r="N99" s="15">
        <v>27.616373111000001</v>
      </c>
      <c r="O99" s="15">
        <v>254.55231135</v>
      </c>
      <c r="P99" s="15" t="s">
        <v>16</v>
      </c>
      <c r="Q99" s="16" t="s">
        <v>13</v>
      </c>
      <c r="R99" s="37" t="s">
        <v>597</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142</v>
      </c>
      <c r="D100" s="17" t="s">
        <v>143</v>
      </c>
      <c r="E100" s="17">
        <v>3</v>
      </c>
      <c r="F100" s="14">
        <v>9.27</v>
      </c>
      <c r="G100" s="14">
        <v>8.26</v>
      </c>
      <c r="H100" s="14">
        <v>7.26</v>
      </c>
      <c r="I100" s="14"/>
      <c r="J100" s="14">
        <v>9.52</v>
      </c>
      <c r="K100" s="14">
        <v>11.52</v>
      </c>
      <c r="L100" s="14">
        <v>14.76</v>
      </c>
      <c r="M100" s="54"/>
      <c r="N100" s="14">
        <v>30.483103212</v>
      </c>
      <c r="O100" s="31">
        <v>100.43546910000001</v>
      </c>
      <c r="P100" s="31" t="s">
        <v>16</v>
      </c>
      <c r="Q100" s="17" t="s">
        <v>13</v>
      </c>
      <c r="R100" s="38" t="s">
        <v>598</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144</v>
      </c>
      <c r="D101" s="16" t="s">
        <v>145</v>
      </c>
      <c r="E101" s="16">
        <v>1</v>
      </c>
      <c r="F101" s="15">
        <v>11.69</v>
      </c>
      <c r="G101" s="15">
        <v>9.0500000000000007</v>
      </c>
      <c r="H101" s="15">
        <v>6.41</v>
      </c>
      <c r="I101" s="14"/>
      <c r="J101" s="15">
        <v>11.87</v>
      </c>
      <c r="K101" s="15">
        <v>17.14</v>
      </c>
      <c r="L101" s="15">
        <v>25.67</v>
      </c>
      <c r="M101" s="54"/>
      <c r="N101" s="15">
        <v>44.989853300999997</v>
      </c>
      <c r="O101" s="15">
        <v>37.2384421</v>
      </c>
      <c r="P101" s="15" t="s">
        <v>13</v>
      </c>
      <c r="Q101" s="16" t="s">
        <v>13</v>
      </c>
      <c r="R101" s="37" t="s">
        <v>599</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146</v>
      </c>
      <c r="D102" s="17" t="s">
        <v>147</v>
      </c>
      <c r="E102" s="17">
        <v>0</v>
      </c>
      <c r="F102" s="14">
        <v>3.81</v>
      </c>
      <c r="G102" s="14">
        <v>3.43</v>
      </c>
      <c r="H102" s="14">
        <v>3.06</v>
      </c>
      <c r="I102" s="14"/>
      <c r="J102" s="14">
        <v>3.87</v>
      </c>
      <c r="K102" s="14">
        <v>4.6100000000000003</v>
      </c>
      <c r="L102" s="14">
        <v>5.81</v>
      </c>
      <c r="M102" s="54"/>
      <c r="N102" s="14">
        <v>40.259026351999999</v>
      </c>
      <c r="O102" s="31">
        <v>10.540911149999999</v>
      </c>
      <c r="P102" s="31" t="s">
        <v>13</v>
      </c>
      <c r="Q102" s="17" t="s">
        <v>13</v>
      </c>
      <c r="R102" s="38" t="s">
        <v>600</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148</v>
      </c>
      <c r="D103" s="16" t="s">
        <v>149</v>
      </c>
      <c r="E103" s="16">
        <v>0</v>
      </c>
      <c r="F103" s="15">
        <v>3.8</v>
      </c>
      <c r="G103" s="15">
        <v>3.09</v>
      </c>
      <c r="H103" s="15">
        <v>2.39</v>
      </c>
      <c r="I103" s="14"/>
      <c r="J103" s="15">
        <v>3.88</v>
      </c>
      <c r="K103" s="15">
        <v>5.28</v>
      </c>
      <c r="L103" s="15">
        <v>7.55</v>
      </c>
      <c r="M103" s="54"/>
      <c r="N103" s="15">
        <v>38.882168567999997</v>
      </c>
      <c r="O103" s="15">
        <v>18.570419399999999</v>
      </c>
      <c r="P103" s="15" t="s">
        <v>13</v>
      </c>
      <c r="Q103" s="16" t="s">
        <v>13</v>
      </c>
      <c r="R103" s="37" t="s">
        <v>601</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150</v>
      </c>
      <c r="D104" s="17" t="s">
        <v>151</v>
      </c>
      <c r="E104" s="17">
        <v>4</v>
      </c>
      <c r="F104" s="14">
        <v>10.54</v>
      </c>
      <c r="G104" s="14">
        <v>9.44</v>
      </c>
      <c r="H104" s="14">
        <v>8.34</v>
      </c>
      <c r="I104" s="14"/>
      <c r="J104" s="14">
        <v>13.19</v>
      </c>
      <c r="K104" s="14">
        <v>15.38</v>
      </c>
      <c r="L104" s="14">
        <v>18.93</v>
      </c>
      <c r="M104" s="54"/>
      <c r="N104" s="14">
        <v>54.177563882000001</v>
      </c>
      <c r="O104" s="31">
        <v>26.121423400000001</v>
      </c>
      <c r="P104" s="31" t="s">
        <v>13</v>
      </c>
      <c r="Q104" s="17" t="s">
        <v>16</v>
      </c>
      <c r="R104" s="38" t="s">
        <v>602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366</v>
      </c>
      <c r="D105" s="16" t="s">
        <v>367</v>
      </c>
      <c r="E105" s="16">
        <v>2</v>
      </c>
      <c r="F105" s="15" t="s">
        <v>29</v>
      </c>
      <c r="G105" s="15" t="s">
        <v>29</v>
      </c>
      <c r="H105" s="15" t="s">
        <v>29</v>
      </c>
      <c r="I105" s="14"/>
      <c r="J105" s="15" t="s">
        <v>29</v>
      </c>
      <c r="K105" s="15" t="s">
        <v>29</v>
      </c>
      <c r="L105" s="15" t="s">
        <v>29</v>
      </c>
      <c r="M105" s="54"/>
      <c r="N105" s="15" t="s">
        <v>29</v>
      </c>
      <c r="O105" s="15" t="s">
        <v>29</v>
      </c>
      <c r="P105" s="15" t="s">
        <v>29</v>
      </c>
      <c r="Q105" s="16" t="s">
        <v>29</v>
      </c>
      <c r="R105" s="37" t="s">
        <v>30</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152</v>
      </c>
      <c r="D106" s="17" t="s">
        <v>153</v>
      </c>
      <c r="E106" s="17">
        <v>4</v>
      </c>
      <c r="F106" s="14">
        <v>3.53</v>
      </c>
      <c r="G106" s="14">
        <v>3.07</v>
      </c>
      <c r="H106" s="14">
        <v>2.61</v>
      </c>
      <c r="I106" s="14"/>
      <c r="J106" s="14">
        <v>4.3899999999999997</v>
      </c>
      <c r="K106" s="14">
        <v>5.3</v>
      </c>
      <c r="L106" s="14">
        <v>6.78</v>
      </c>
      <c r="M106" s="54"/>
      <c r="N106" s="14">
        <v>58.567088499999997</v>
      </c>
      <c r="O106" s="31">
        <v>8.2384781</v>
      </c>
      <c r="P106" s="31" t="s">
        <v>13</v>
      </c>
      <c r="Q106" s="17" t="s">
        <v>16</v>
      </c>
      <c r="R106" s="38" t="s">
        <v>603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154</v>
      </c>
      <c r="D107" s="16" t="s">
        <v>155</v>
      </c>
      <c r="E107" s="16">
        <v>4</v>
      </c>
      <c r="F107" s="15">
        <v>21.09</v>
      </c>
      <c r="G107" s="15">
        <v>19.72</v>
      </c>
      <c r="H107" s="15">
        <v>18.36</v>
      </c>
      <c r="I107" s="14"/>
      <c r="J107" s="15">
        <v>24.05</v>
      </c>
      <c r="K107" s="15">
        <v>26.77</v>
      </c>
      <c r="L107" s="15">
        <v>31.19</v>
      </c>
      <c r="M107" s="54"/>
      <c r="N107" s="15">
        <v>57.869272412999997</v>
      </c>
      <c r="O107" s="15">
        <v>59.017317150000004</v>
      </c>
      <c r="P107" s="15" t="s">
        <v>13</v>
      </c>
      <c r="Q107" s="16" t="s">
        <v>16</v>
      </c>
      <c r="R107" s="37" t="s">
        <v>604</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156</v>
      </c>
      <c r="D108" s="17" t="s">
        <v>157</v>
      </c>
      <c r="E108" s="17">
        <v>4</v>
      </c>
      <c r="F108" s="14">
        <v>25.28</v>
      </c>
      <c r="G108" s="14">
        <v>23.02</v>
      </c>
      <c r="H108" s="14">
        <v>20.76</v>
      </c>
      <c r="I108" s="14"/>
      <c r="J108" s="14">
        <v>30.62</v>
      </c>
      <c r="K108" s="14">
        <v>35.130000000000003</v>
      </c>
      <c r="L108" s="14">
        <v>42.43</v>
      </c>
      <c r="M108" s="54"/>
      <c r="N108" s="14">
        <v>58.797436050000002</v>
      </c>
      <c r="O108" s="31">
        <v>61.644752750000002</v>
      </c>
      <c r="P108" s="31" t="s">
        <v>13</v>
      </c>
      <c r="Q108" s="17" t="s">
        <v>16</v>
      </c>
      <c r="R108" s="38" t="s">
        <v>605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158</v>
      </c>
      <c r="D109" s="16" t="s">
        <v>159</v>
      </c>
      <c r="E109" s="16">
        <v>9</v>
      </c>
      <c r="F109" s="15">
        <v>102.5</v>
      </c>
      <c r="G109" s="15">
        <v>75.92</v>
      </c>
      <c r="H109" s="15">
        <v>49.34</v>
      </c>
      <c r="I109" s="14"/>
      <c r="J109" s="15">
        <v>121.67</v>
      </c>
      <c r="K109" s="15">
        <v>174.82</v>
      </c>
      <c r="L109" s="15">
        <v>260.83</v>
      </c>
      <c r="M109" s="54"/>
      <c r="N109" s="15">
        <v>57.955464908000003</v>
      </c>
      <c r="O109" s="15">
        <v>34.651238658000004</v>
      </c>
      <c r="P109" s="15" t="s">
        <v>16</v>
      </c>
      <c r="Q109" s="16" t="s">
        <v>16</v>
      </c>
      <c r="R109" s="37" t="s">
        <v>606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160</v>
      </c>
      <c r="D110" s="17" t="s">
        <v>161</v>
      </c>
      <c r="E110" s="17">
        <v>9</v>
      </c>
      <c r="F110" s="14">
        <v>13.85</v>
      </c>
      <c r="G110" s="14">
        <v>12.73</v>
      </c>
      <c r="H110" s="14">
        <v>11.61</v>
      </c>
      <c r="I110" s="14"/>
      <c r="J110" s="14">
        <v>15.97</v>
      </c>
      <c r="K110" s="14">
        <v>18.2</v>
      </c>
      <c r="L110" s="14">
        <v>21.81</v>
      </c>
      <c r="M110" s="54"/>
      <c r="N110" s="14">
        <v>63.681658321</v>
      </c>
      <c r="O110" s="31">
        <v>30.14416825</v>
      </c>
      <c r="P110" s="31" t="s">
        <v>16</v>
      </c>
      <c r="Q110" s="17" t="s">
        <v>16</v>
      </c>
      <c r="R110" s="38" t="s">
        <v>607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162</v>
      </c>
      <c r="D111" s="16" t="s">
        <v>163</v>
      </c>
      <c r="E111" s="16">
        <v>0</v>
      </c>
      <c r="F111" s="15">
        <v>27.5</v>
      </c>
      <c r="G111" s="15">
        <v>21.25</v>
      </c>
      <c r="H111" s="15">
        <v>15.01</v>
      </c>
      <c r="I111" s="14"/>
      <c r="J111" s="15">
        <v>28.28</v>
      </c>
      <c r="K111" s="15">
        <v>40.76</v>
      </c>
      <c r="L111" s="15">
        <v>60.97</v>
      </c>
      <c r="M111" s="54"/>
      <c r="N111" s="15">
        <v>38.831272101000003</v>
      </c>
      <c r="O111" s="15">
        <v>59.006284951000005</v>
      </c>
      <c r="P111" s="15" t="s">
        <v>13</v>
      </c>
      <c r="Q111" s="16" t="s">
        <v>13</v>
      </c>
      <c r="R111" s="37" t="s">
        <v>608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164</v>
      </c>
      <c r="D112" s="17" t="s">
        <v>165</v>
      </c>
      <c r="E112" s="17">
        <v>4</v>
      </c>
      <c r="F112" s="14">
        <v>9</v>
      </c>
      <c r="G112" s="14">
        <v>8.27</v>
      </c>
      <c r="H112" s="14">
        <v>7.54</v>
      </c>
      <c r="I112" s="14"/>
      <c r="J112" s="14">
        <v>10.95</v>
      </c>
      <c r="K112" s="14">
        <v>12.4</v>
      </c>
      <c r="L112" s="14">
        <v>14.76</v>
      </c>
      <c r="M112" s="54"/>
      <c r="N112" s="14">
        <v>50.225931365000001</v>
      </c>
      <c r="O112" s="31">
        <v>9.2532028499999992</v>
      </c>
      <c r="P112" s="31" t="s">
        <v>13</v>
      </c>
      <c r="Q112" s="17" t="s">
        <v>16</v>
      </c>
      <c r="R112" s="38" t="s">
        <v>609</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166</v>
      </c>
      <c r="D113" s="16" t="s">
        <v>167</v>
      </c>
      <c r="E113" s="16">
        <v>5</v>
      </c>
      <c r="F113" s="15">
        <v>7.78</v>
      </c>
      <c r="G113" s="15">
        <v>7.1</v>
      </c>
      <c r="H113" s="15">
        <v>6.42</v>
      </c>
      <c r="I113" s="14"/>
      <c r="J113" s="15">
        <v>9.74</v>
      </c>
      <c r="K113" s="15">
        <v>11.09</v>
      </c>
      <c r="L113" s="15">
        <v>13.28</v>
      </c>
      <c r="M113" s="54"/>
      <c r="N113" s="15">
        <v>52.985250059999998</v>
      </c>
      <c r="O113" s="15">
        <v>5.3187546499999998</v>
      </c>
      <c r="P113" s="15" t="s">
        <v>13</v>
      </c>
      <c r="Q113" s="16" t="s">
        <v>16</v>
      </c>
      <c r="R113" s="37" t="s">
        <v>610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168</v>
      </c>
      <c r="D114" s="17" t="s">
        <v>169</v>
      </c>
      <c r="E114" s="17">
        <v>7</v>
      </c>
      <c r="F114" s="14">
        <v>54.12</v>
      </c>
      <c r="G114" s="14">
        <v>49.52</v>
      </c>
      <c r="H114" s="14">
        <v>44.92</v>
      </c>
      <c r="I114" s="14"/>
      <c r="J114" s="14">
        <v>65.099999999999994</v>
      </c>
      <c r="K114" s="14">
        <v>74.290000000000006</v>
      </c>
      <c r="L114" s="14">
        <v>89.16</v>
      </c>
      <c r="M114" s="54"/>
      <c r="N114" s="14">
        <v>65.732930259</v>
      </c>
      <c r="O114" s="31">
        <v>19.055523050000001</v>
      </c>
      <c r="P114" s="31" t="s">
        <v>16</v>
      </c>
      <c r="Q114" s="17" t="s">
        <v>16</v>
      </c>
      <c r="R114" s="38" t="s">
        <v>611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170</v>
      </c>
      <c r="D115" s="16" t="s">
        <v>171</v>
      </c>
      <c r="E115" s="16">
        <v>9</v>
      </c>
      <c r="F115" s="15">
        <v>27.9</v>
      </c>
      <c r="G115" s="15">
        <v>26.2</v>
      </c>
      <c r="H115" s="15">
        <v>24.51</v>
      </c>
      <c r="I115" s="14"/>
      <c r="J115" s="15">
        <v>32.04</v>
      </c>
      <c r="K115" s="15">
        <v>35.42</v>
      </c>
      <c r="L115" s="15">
        <v>40.89</v>
      </c>
      <c r="M115" s="54"/>
      <c r="N115" s="15">
        <v>60.654970071000001</v>
      </c>
      <c r="O115" s="15">
        <v>66.04803634999999</v>
      </c>
      <c r="P115" s="15" t="s">
        <v>16</v>
      </c>
      <c r="Q115" s="16" t="s">
        <v>16</v>
      </c>
      <c r="R115" s="37" t="s">
        <v>612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172</v>
      </c>
      <c r="D116" s="17" t="s">
        <v>396</v>
      </c>
      <c r="E116" s="17">
        <v>10</v>
      </c>
      <c r="F116" s="14">
        <v>13.44</v>
      </c>
      <c r="G116" s="14">
        <v>12.7</v>
      </c>
      <c r="H116" s="14">
        <v>11.96</v>
      </c>
      <c r="I116" s="14"/>
      <c r="J116" s="14">
        <v>14.8</v>
      </c>
      <c r="K116" s="14">
        <v>16.27</v>
      </c>
      <c r="L116" s="14">
        <v>18.66</v>
      </c>
      <c r="M116" s="54"/>
      <c r="N116" s="14">
        <v>78.621794000999998</v>
      </c>
      <c r="O116" s="31">
        <v>1.5078494499999999</v>
      </c>
      <c r="P116" s="31" t="s">
        <v>16</v>
      </c>
      <c r="Q116" s="17" t="s">
        <v>16</v>
      </c>
      <c r="R116" s="38" t="s">
        <v>613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172</v>
      </c>
      <c r="D117" s="16" t="s">
        <v>173</v>
      </c>
      <c r="E117" s="16">
        <v>9</v>
      </c>
      <c r="F117" s="15">
        <v>13.37</v>
      </c>
      <c r="G117" s="15">
        <v>12.5</v>
      </c>
      <c r="H117" s="15">
        <v>11.63</v>
      </c>
      <c r="I117" s="14"/>
      <c r="J117" s="15">
        <v>15.05</v>
      </c>
      <c r="K117" s="15">
        <v>16.78</v>
      </c>
      <c r="L117" s="15">
        <v>19.579999999999998</v>
      </c>
      <c r="M117" s="54"/>
      <c r="N117" s="15">
        <v>76.506337938000001</v>
      </c>
      <c r="O117" s="15">
        <v>536.37071524999999</v>
      </c>
      <c r="P117" s="15" t="s">
        <v>16</v>
      </c>
      <c r="Q117" s="16" t="s">
        <v>16</v>
      </c>
      <c r="R117" s="37" t="s">
        <v>614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174</v>
      </c>
      <c r="D118" s="17" t="s">
        <v>175</v>
      </c>
      <c r="E118" s="17">
        <v>7</v>
      </c>
      <c r="F118" s="14">
        <v>44.15</v>
      </c>
      <c r="G118" s="14">
        <v>41.53</v>
      </c>
      <c r="H118" s="14">
        <v>38.92</v>
      </c>
      <c r="I118" s="14"/>
      <c r="J118" s="14">
        <v>47.35</v>
      </c>
      <c r="K118" s="14">
        <v>52.57</v>
      </c>
      <c r="L118" s="14">
        <v>61.02</v>
      </c>
      <c r="M118" s="54"/>
      <c r="N118" s="14">
        <v>76.294116137000003</v>
      </c>
      <c r="O118" s="31">
        <v>140.26714335</v>
      </c>
      <c r="P118" s="31" t="s">
        <v>16</v>
      </c>
      <c r="Q118" s="17" t="s">
        <v>16</v>
      </c>
      <c r="R118" s="38" t="s">
        <v>615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174</v>
      </c>
      <c r="D119" s="16" t="s">
        <v>176</v>
      </c>
      <c r="E119" s="16">
        <v>9</v>
      </c>
      <c r="F119" s="15">
        <v>42.04</v>
      </c>
      <c r="G119" s="15">
        <v>39.1</v>
      </c>
      <c r="H119" s="15">
        <v>36.159999999999997</v>
      </c>
      <c r="I119" s="14"/>
      <c r="J119" s="15">
        <v>47.59</v>
      </c>
      <c r="K119" s="15">
        <v>53.46</v>
      </c>
      <c r="L119" s="15">
        <v>62.97</v>
      </c>
      <c r="M119" s="54"/>
      <c r="N119" s="15">
        <v>76.282185209999994</v>
      </c>
      <c r="O119" s="15">
        <v>1178.0855038999998</v>
      </c>
      <c r="P119" s="15" t="s">
        <v>16</v>
      </c>
      <c r="Q119" s="16" t="s">
        <v>16</v>
      </c>
      <c r="R119" s="37" t="s">
        <v>616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368</v>
      </c>
      <c r="D120" s="17" t="s">
        <v>177</v>
      </c>
      <c r="E120" s="17">
        <v>2</v>
      </c>
      <c r="F120" s="14">
        <v>2.15</v>
      </c>
      <c r="G120" s="14">
        <v>1.61</v>
      </c>
      <c r="H120" s="14">
        <v>1.08</v>
      </c>
      <c r="I120" s="14"/>
      <c r="J120" s="14">
        <v>2.2400000000000002</v>
      </c>
      <c r="K120" s="14">
        <v>3.3</v>
      </c>
      <c r="L120" s="14">
        <v>5.03</v>
      </c>
      <c r="M120" s="54"/>
      <c r="N120" s="14">
        <v>36.154065756000001</v>
      </c>
      <c r="O120" s="31">
        <v>2.9720043500000002</v>
      </c>
      <c r="P120" s="31" t="s">
        <v>13</v>
      </c>
      <c r="Q120" s="17" t="s">
        <v>13</v>
      </c>
      <c r="R120" s="38" t="s">
        <v>617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178</v>
      </c>
      <c r="D121" s="16" t="s">
        <v>179</v>
      </c>
      <c r="E121" s="16">
        <v>6</v>
      </c>
      <c r="F121" s="15">
        <v>62.03</v>
      </c>
      <c r="G121" s="15">
        <v>53.21</v>
      </c>
      <c r="H121" s="15">
        <v>44.4</v>
      </c>
      <c r="I121" s="14"/>
      <c r="J121" s="15">
        <v>88.02</v>
      </c>
      <c r="K121" s="15">
        <v>105.64</v>
      </c>
      <c r="L121" s="15">
        <v>134.16</v>
      </c>
      <c r="M121" s="54"/>
      <c r="N121" s="15">
        <v>51.495417783000001</v>
      </c>
      <c r="O121" s="15">
        <v>83.945067160000008</v>
      </c>
      <c r="P121" s="15" t="s">
        <v>13</v>
      </c>
      <c r="Q121" s="16" t="s">
        <v>16</v>
      </c>
      <c r="R121" s="37" t="s">
        <v>618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180</v>
      </c>
      <c r="D122" s="17" t="s">
        <v>181</v>
      </c>
      <c r="E122" s="17">
        <v>9</v>
      </c>
      <c r="F122" s="14">
        <v>11.29</v>
      </c>
      <c r="G122" s="14">
        <v>9.3699999999999992</v>
      </c>
      <c r="H122" s="14">
        <v>7.45</v>
      </c>
      <c r="I122" s="14"/>
      <c r="J122" s="14">
        <v>14.33</v>
      </c>
      <c r="K122" s="14">
        <v>18.16</v>
      </c>
      <c r="L122" s="14">
        <v>24.36</v>
      </c>
      <c r="M122" s="54"/>
      <c r="N122" s="14">
        <v>64.721019115999994</v>
      </c>
      <c r="O122" s="31">
        <v>54.821956449999995</v>
      </c>
      <c r="P122" s="31" t="s">
        <v>16</v>
      </c>
      <c r="Q122" s="17" t="s">
        <v>16</v>
      </c>
      <c r="R122" s="38" t="s">
        <v>619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369</v>
      </c>
      <c r="D123" s="16" t="s">
        <v>182</v>
      </c>
      <c r="E123" s="16">
        <v>9</v>
      </c>
      <c r="F123" s="15">
        <v>169.51</v>
      </c>
      <c r="G123" s="15">
        <v>159.31</v>
      </c>
      <c r="H123" s="15">
        <v>149.11000000000001</v>
      </c>
      <c r="I123" s="14"/>
      <c r="J123" s="15">
        <v>178</v>
      </c>
      <c r="K123" s="15">
        <v>198.39</v>
      </c>
      <c r="L123" s="15">
        <v>231.39</v>
      </c>
      <c r="M123" s="54"/>
      <c r="N123" s="15">
        <v>62.271780239000002</v>
      </c>
      <c r="O123" s="15">
        <v>7.101900047</v>
      </c>
      <c r="P123" s="15" t="s">
        <v>16</v>
      </c>
      <c r="Q123" s="16" t="s">
        <v>16</v>
      </c>
      <c r="R123" s="37" t="s">
        <v>620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183</v>
      </c>
      <c r="D124" s="17" t="s">
        <v>184</v>
      </c>
      <c r="E124" s="17">
        <v>2</v>
      </c>
      <c r="F124" s="14">
        <v>5.45</v>
      </c>
      <c r="G124" s="14">
        <v>4.3600000000000003</v>
      </c>
      <c r="H124" s="14">
        <v>3.27</v>
      </c>
      <c r="I124" s="14"/>
      <c r="J124" s="14">
        <v>5.57</v>
      </c>
      <c r="K124" s="14">
        <v>7.74</v>
      </c>
      <c r="L124" s="14">
        <v>11.26</v>
      </c>
      <c r="M124" s="54"/>
      <c r="N124" s="14">
        <v>43.199565368999998</v>
      </c>
      <c r="O124" s="31">
        <v>4.9742006999999999</v>
      </c>
      <c r="P124" s="31" t="s">
        <v>13</v>
      </c>
      <c r="Q124" s="17" t="s">
        <v>13</v>
      </c>
      <c r="R124" s="38" t="s">
        <v>621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185</v>
      </c>
      <c r="D125" s="16" t="s">
        <v>186</v>
      </c>
      <c r="E125" s="16">
        <v>6</v>
      </c>
      <c r="F125" s="15">
        <v>6.66</v>
      </c>
      <c r="G125" s="15">
        <v>5.43</v>
      </c>
      <c r="H125" s="15">
        <v>4.21</v>
      </c>
      <c r="I125" s="14"/>
      <c r="J125" s="15">
        <v>10.16</v>
      </c>
      <c r="K125" s="15">
        <v>12.6</v>
      </c>
      <c r="L125" s="15">
        <v>16.559999999999999</v>
      </c>
      <c r="M125" s="54"/>
      <c r="N125" s="15">
        <v>59.518641672999998</v>
      </c>
      <c r="O125" s="15">
        <v>8.0543259000000003</v>
      </c>
      <c r="P125" s="15" t="s">
        <v>13</v>
      </c>
      <c r="Q125" s="16" t="s">
        <v>16</v>
      </c>
      <c r="R125" s="37" t="s">
        <v>622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187</v>
      </c>
      <c r="D126" s="17" t="s">
        <v>188</v>
      </c>
      <c r="E126" s="17">
        <v>5</v>
      </c>
      <c r="F126" s="14">
        <v>3.37</v>
      </c>
      <c r="G126" s="14">
        <v>3.06</v>
      </c>
      <c r="H126" s="14">
        <v>2.76</v>
      </c>
      <c r="I126" s="14"/>
      <c r="J126" s="14">
        <v>4.21</v>
      </c>
      <c r="K126" s="14">
        <v>4.8099999999999996</v>
      </c>
      <c r="L126" s="14">
        <v>5.79</v>
      </c>
      <c r="M126" s="54"/>
      <c r="N126" s="14">
        <v>56.087487494999998</v>
      </c>
      <c r="O126" s="31">
        <v>3.83684315</v>
      </c>
      <c r="P126" s="31" t="s">
        <v>13</v>
      </c>
      <c r="Q126" s="17" t="s">
        <v>16</v>
      </c>
      <c r="R126" s="38" t="s">
        <v>623</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187</v>
      </c>
      <c r="D127" s="16" t="s">
        <v>189</v>
      </c>
      <c r="E127" s="16">
        <v>4</v>
      </c>
      <c r="F127" s="15">
        <v>3.36</v>
      </c>
      <c r="G127" s="15">
        <v>3.06</v>
      </c>
      <c r="H127" s="15">
        <v>2.77</v>
      </c>
      <c r="I127" s="14"/>
      <c r="J127" s="15">
        <v>4.18</v>
      </c>
      <c r="K127" s="15">
        <v>4.76</v>
      </c>
      <c r="L127" s="15">
        <v>5.7</v>
      </c>
      <c r="M127" s="54"/>
      <c r="N127" s="15">
        <v>49.486919235000002</v>
      </c>
      <c r="O127" s="15">
        <v>19.621754499999998</v>
      </c>
      <c r="P127" s="15" t="s">
        <v>13</v>
      </c>
      <c r="Q127" s="16" t="s">
        <v>16</v>
      </c>
      <c r="R127" s="37" t="s">
        <v>624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187</v>
      </c>
      <c r="D128" s="17" t="s">
        <v>190</v>
      </c>
      <c r="E128" s="17">
        <v>1</v>
      </c>
      <c r="F128" s="14">
        <v>16.77</v>
      </c>
      <c r="G128" s="14">
        <v>15.25</v>
      </c>
      <c r="H128" s="14">
        <v>13.74</v>
      </c>
      <c r="I128" s="14"/>
      <c r="J128" s="14">
        <v>17.04</v>
      </c>
      <c r="K128" s="14">
        <v>20.059999999999999</v>
      </c>
      <c r="L128" s="14">
        <v>24.95</v>
      </c>
      <c r="M128" s="54"/>
      <c r="N128" s="14">
        <v>47.230299283000001</v>
      </c>
      <c r="O128" s="31">
        <v>88.295275099999998</v>
      </c>
      <c r="P128" s="31" t="s">
        <v>13</v>
      </c>
      <c r="Q128" s="17" t="s">
        <v>13</v>
      </c>
      <c r="R128" s="38" t="s">
        <v>625</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191</v>
      </c>
      <c r="D129" s="16" t="s">
        <v>192</v>
      </c>
      <c r="E129" s="16">
        <v>4</v>
      </c>
      <c r="F129" s="15">
        <v>11.5</v>
      </c>
      <c r="G129" s="15">
        <v>8.92</v>
      </c>
      <c r="H129" s="15">
        <v>6.34</v>
      </c>
      <c r="I129" s="14"/>
      <c r="J129" s="15">
        <v>18.95</v>
      </c>
      <c r="K129" s="15">
        <v>24.1</v>
      </c>
      <c r="L129" s="15">
        <v>32.44</v>
      </c>
      <c r="M129" s="54"/>
      <c r="N129" s="15">
        <v>58.429154140999998</v>
      </c>
      <c r="O129" s="15">
        <v>5.5050573000000007</v>
      </c>
      <c r="P129" s="15" t="s">
        <v>13</v>
      </c>
      <c r="Q129" s="16" t="s">
        <v>16</v>
      </c>
      <c r="R129" s="37" t="s">
        <v>626</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193</v>
      </c>
      <c r="D130" s="17" t="s">
        <v>194</v>
      </c>
      <c r="E130" s="17">
        <v>4</v>
      </c>
      <c r="F130" s="14">
        <v>3.15</v>
      </c>
      <c r="G130" s="14">
        <v>2.0699999999999998</v>
      </c>
      <c r="H130" s="14">
        <v>0.99</v>
      </c>
      <c r="I130" s="14"/>
      <c r="J130" s="14">
        <v>5.9</v>
      </c>
      <c r="K130" s="14">
        <v>8.0500000000000007</v>
      </c>
      <c r="L130" s="14">
        <v>11.54</v>
      </c>
      <c r="M130" s="54"/>
      <c r="N130" s="14">
        <v>65.109780693000005</v>
      </c>
      <c r="O130" s="31">
        <v>11.142861849999999</v>
      </c>
      <c r="P130" s="31" t="s">
        <v>13</v>
      </c>
      <c r="Q130" s="17" t="s">
        <v>16</v>
      </c>
      <c r="R130" s="38" t="s">
        <v>627</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195</v>
      </c>
      <c r="D131" s="16" t="s">
        <v>196</v>
      </c>
      <c r="E131" s="16">
        <v>4</v>
      </c>
      <c r="F131" s="15">
        <v>42.24</v>
      </c>
      <c r="G131" s="15">
        <v>37.869999999999997</v>
      </c>
      <c r="H131" s="15">
        <v>33.51</v>
      </c>
      <c r="I131" s="14"/>
      <c r="J131" s="15">
        <v>52.68</v>
      </c>
      <c r="K131" s="15">
        <v>61.4</v>
      </c>
      <c r="L131" s="15">
        <v>75.53</v>
      </c>
      <c r="M131" s="54"/>
      <c r="N131" s="15">
        <v>61.175367493000003</v>
      </c>
      <c r="O131" s="15">
        <v>371.92863764999998</v>
      </c>
      <c r="P131" s="15" t="s">
        <v>13</v>
      </c>
      <c r="Q131" s="16" t="s">
        <v>16</v>
      </c>
      <c r="R131" s="37" t="s">
        <v>628</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197</v>
      </c>
      <c r="D132" s="17" t="s">
        <v>198</v>
      </c>
      <c r="E132" s="17">
        <v>7</v>
      </c>
      <c r="F132" s="14">
        <v>27.33</v>
      </c>
      <c r="G132" s="14">
        <v>25.38</v>
      </c>
      <c r="H132" s="14">
        <v>23.43</v>
      </c>
      <c r="I132" s="14"/>
      <c r="J132" s="14">
        <v>28.63</v>
      </c>
      <c r="K132" s="14">
        <v>32.520000000000003</v>
      </c>
      <c r="L132" s="14">
        <v>38.82</v>
      </c>
      <c r="M132" s="54"/>
      <c r="N132" s="14">
        <v>60.736673799000002</v>
      </c>
      <c r="O132" s="31">
        <v>31.096225799999999</v>
      </c>
      <c r="P132" s="31" t="s">
        <v>16</v>
      </c>
      <c r="Q132" s="17" t="s">
        <v>16</v>
      </c>
      <c r="R132" s="38" t="s">
        <v>629</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199</v>
      </c>
      <c r="D133" s="16" t="s">
        <v>200</v>
      </c>
      <c r="E133" s="16">
        <v>9</v>
      </c>
      <c r="F133" s="15">
        <v>14.89</v>
      </c>
      <c r="G133" s="15">
        <v>13.91</v>
      </c>
      <c r="H133" s="15">
        <v>12.94</v>
      </c>
      <c r="I133" s="14"/>
      <c r="J133" s="15">
        <v>15.96</v>
      </c>
      <c r="K133" s="15">
        <v>17.899999999999999</v>
      </c>
      <c r="L133" s="15">
        <v>21.04</v>
      </c>
      <c r="M133" s="54"/>
      <c r="N133" s="15">
        <v>61.406928978000003</v>
      </c>
      <c r="O133" s="15">
        <v>234.81544135000001</v>
      </c>
      <c r="P133" s="15" t="s">
        <v>16</v>
      </c>
      <c r="Q133" s="16" t="s">
        <v>16</v>
      </c>
      <c r="R133" s="37" t="s">
        <v>630</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201</v>
      </c>
      <c r="D134" s="17" t="s">
        <v>202</v>
      </c>
      <c r="E134" s="17">
        <v>7</v>
      </c>
      <c r="F134" s="14">
        <v>4.0999999999999996</v>
      </c>
      <c r="G134" s="14">
        <v>3.78</v>
      </c>
      <c r="H134" s="14">
        <v>3.46</v>
      </c>
      <c r="I134" s="14"/>
      <c r="J134" s="14">
        <v>4.3099999999999996</v>
      </c>
      <c r="K134" s="14">
        <v>4.9400000000000004</v>
      </c>
      <c r="L134" s="14">
        <v>5.97</v>
      </c>
      <c r="M134" s="54"/>
      <c r="N134" s="14">
        <v>70.171207163000005</v>
      </c>
      <c r="O134" s="31">
        <v>16.027311300000001</v>
      </c>
      <c r="P134" s="31" t="s">
        <v>16</v>
      </c>
      <c r="Q134" s="17" t="s">
        <v>16</v>
      </c>
      <c r="R134" s="38" t="s">
        <v>631</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203</v>
      </c>
      <c r="D135" s="16" t="s">
        <v>204</v>
      </c>
      <c r="E135" s="16">
        <v>0</v>
      </c>
      <c r="F135" s="15">
        <v>17.61</v>
      </c>
      <c r="G135" s="15">
        <v>14.75</v>
      </c>
      <c r="H135" s="15">
        <v>11.89</v>
      </c>
      <c r="I135" s="14"/>
      <c r="J135" s="15">
        <v>17.95</v>
      </c>
      <c r="K135" s="15">
        <v>23.66</v>
      </c>
      <c r="L135" s="15">
        <v>32.92</v>
      </c>
      <c r="M135" s="54"/>
      <c r="N135" s="15">
        <v>37.898910698000002</v>
      </c>
      <c r="O135" s="15">
        <v>11.768268149999999</v>
      </c>
      <c r="P135" s="15" t="s">
        <v>13</v>
      </c>
      <c r="Q135" s="16" t="s">
        <v>13</v>
      </c>
      <c r="R135" s="37" t="s">
        <v>632</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205</v>
      </c>
      <c r="D136" s="17" t="s">
        <v>206</v>
      </c>
      <c r="E136" s="17">
        <v>2</v>
      </c>
      <c r="F136" s="14">
        <v>4.41</v>
      </c>
      <c r="G136" s="14">
        <v>2.42</v>
      </c>
      <c r="H136" s="14">
        <v>0.44</v>
      </c>
      <c r="I136" s="14"/>
      <c r="J136" s="14">
        <v>4.71</v>
      </c>
      <c r="K136" s="14">
        <v>8.67</v>
      </c>
      <c r="L136" s="14">
        <v>15.08</v>
      </c>
      <c r="M136" s="54"/>
      <c r="N136" s="14">
        <v>37.396599557999998</v>
      </c>
      <c r="O136" s="31">
        <v>120.712238</v>
      </c>
      <c r="P136" s="31" t="s">
        <v>13</v>
      </c>
      <c r="Q136" s="17" t="s">
        <v>13</v>
      </c>
      <c r="R136" s="38" t="s">
        <v>633</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207</v>
      </c>
      <c r="D137" s="16" t="s">
        <v>208</v>
      </c>
      <c r="E137" s="16">
        <v>2</v>
      </c>
      <c r="F137" s="15">
        <v>5.48</v>
      </c>
      <c r="G137" s="15">
        <v>5.05</v>
      </c>
      <c r="H137" s="15">
        <v>4.63</v>
      </c>
      <c r="I137" s="14"/>
      <c r="J137" s="15">
        <v>5.56</v>
      </c>
      <c r="K137" s="15">
        <v>6.4</v>
      </c>
      <c r="L137" s="15">
        <v>7.76</v>
      </c>
      <c r="M137" s="54"/>
      <c r="N137" s="15">
        <v>40.614560175000001</v>
      </c>
      <c r="O137" s="15">
        <v>4.4411809999999994</v>
      </c>
      <c r="P137" s="15" t="s">
        <v>13</v>
      </c>
      <c r="Q137" s="16" t="s">
        <v>13</v>
      </c>
      <c r="R137" s="37" t="s">
        <v>634</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207</v>
      </c>
      <c r="D138" s="17" t="s">
        <v>209</v>
      </c>
      <c r="E138" s="17">
        <v>5</v>
      </c>
      <c r="F138" s="14">
        <v>5.82</v>
      </c>
      <c r="G138" s="14">
        <v>5.37</v>
      </c>
      <c r="H138" s="14">
        <v>4.92</v>
      </c>
      <c r="I138" s="14"/>
      <c r="J138" s="14">
        <v>7.04</v>
      </c>
      <c r="K138" s="14">
        <v>7.93</v>
      </c>
      <c r="L138" s="14">
        <v>9.3800000000000008</v>
      </c>
      <c r="M138" s="54"/>
      <c r="N138" s="14">
        <v>51.333647870999997</v>
      </c>
      <c r="O138" s="31">
        <v>43.092176500000001</v>
      </c>
      <c r="P138" s="31" t="s">
        <v>13</v>
      </c>
      <c r="Q138" s="17" t="s">
        <v>16</v>
      </c>
      <c r="R138" s="38" t="s">
        <v>635</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210</v>
      </c>
      <c r="D139" s="16" t="s">
        <v>211</v>
      </c>
      <c r="E139" s="16">
        <v>6</v>
      </c>
      <c r="F139" s="15">
        <v>17.11</v>
      </c>
      <c r="G139" s="15">
        <v>14.69</v>
      </c>
      <c r="H139" s="15">
        <v>12.27</v>
      </c>
      <c r="I139" s="14"/>
      <c r="J139" s="15">
        <v>22.81</v>
      </c>
      <c r="K139" s="15">
        <v>27.64</v>
      </c>
      <c r="L139" s="15">
        <v>35.47</v>
      </c>
      <c r="M139" s="54"/>
      <c r="N139" s="15">
        <v>70.926299491999998</v>
      </c>
      <c r="O139" s="15">
        <v>116.53501815</v>
      </c>
      <c r="P139" s="15" t="s">
        <v>13</v>
      </c>
      <c r="Q139" s="16" t="s">
        <v>16</v>
      </c>
      <c r="R139" s="37" t="s">
        <v>636</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380</v>
      </c>
      <c r="D140" s="17" t="s">
        <v>381</v>
      </c>
      <c r="E140" s="17">
        <v>9</v>
      </c>
      <c r="F140" s="14">
        <v>130</v>
      </c>
      <c r="G140" s="14">
        <v>89.44</v>
      </c>
      <c r="H140" s="14">
        <v>48.89</v>
      </c>
      <c r="I140" s="14"/>
      <c r="J140" s="14">
        <v>171.15</v>
      </c>
      <c r="K140" s="14">
        <v>252.25</v>
      </c>
      <c r="L140" s="14">
        <v>383.5</v>
      </c>
      <c r="M140" s="54"/>
      <c r="N140" s="14">
        <v>51.419421559</v>
      </c>
      <c r="O140" s="31">
        <v>15.680869844</v>
      </c>
      <c r="P140" s="31" t="s">
        <v>16</v>
      </c>
      <c r="Q140" s="17" t="s">
        <v>16</v>
      </c>
      <c r="R140" s="38" t="s">
        <v>637</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212</v>
      </c>
      <c r="D141" s="16" t="s">
        <v>213</v>
      </c>
      <c r="E141" s="16">
        <v>7</v>
      </c>
      <c r="F141" s="15">
        <v>4.03</v>
      </c>
      <c r="G141" s="15">
        <v>3.6</v>
      </c>
      <c r="H141" s="15">
        <v>3.17</v>
      </c>
      <c r="I141" s="14"/>
      <c r="J141" s="15">
        <v>4.5999999999999996</v>
      </c>
      <c r="K141" s="15">
        <v>5.45</v>
      </c>
      <c r="L141" s="15">
        <v>6.84</v>
      </c>
      <c r="M141" s="54"/>
      <c r="N141" s="15">
        <v>49.664194090000002</v>
      </c>
      <c r="O141" s="15">
        <v>4.3062806499999997</v>
      </c>
      <c r="P141" s="15" t="s">
        <v>16</v>
      </c>
      <c r="Q141" s="16" t="s">
        <v>16</v>
      </c>
      <c r="R141" s="37" t="s">
        <v>638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214</v>
      </c>
      <c r="D142" s="17" t="s">
        <v>215</v>
      </c>
      <c r="E142" s="17">
        <v>7</v>
      </c>
      <c r="F142" s="14">
        <v>72.290000000000006</v>
      </c>
      <c r="G142" s="14">
        <v>65.599999999999994</v>
      </c>
      <c r="H142" s="14">
        <v>58.91</v>
      </c>
      <c r="I142" s="14"/>
      <c r="J142" s="14">
        <v>83</v>
      </c>
      <c r="K142" s="14">
        <v>96.37</v>
      </c>
      <c r="L142" s="14">
        <v>118.02</v>
      </c>
      <c r="M142" s="54"/>
      <c r="N142" s="14">
        <v>59.381363387</v>
      </c>
      <c r="O142" s="31">
        <v>37.512358964000001</v>
      </c>
      <c r="P142" s="31" t="s">
        <v>13</v>
      </c>
      <c r="Q142" s="17" t="s">
        <v>16</v>
      </c>
      <c r="R142" s="38" t="s">
        <v>639</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398</v>
      </c>
      <c r="D143" s="16" t="s">
        <v>399</v>
      </c>
      <c r="E143" s="16">
        <v>3</v>
      </c>
      <c r="F143" s="15">
        <v>67.290000000000006</v>
      </c>
      <c r="G143" s="15">
        <v>59.98</v>
      </c>
      <c r="H143" s="15">
        <v>52.67</v>
      </c>
      <c r="I143" s="14"/>
      <c r="J143" s="15">
        <v>69.489999999999995</v>
      </c>
      <c r="K143" s="15">
        <v>84.1</v>
      </c>
      <c r="L143" s="15">
        <v>107.75</v>
      </c>
      <c r="M143" s="54"/>
      <c r="N143" s="15">
        <v>35.437824313</v>
      </c>
      <c r="O143" s="15">
        <v>2.2458575500000002</v>
      </c>
      <c r="P143" s="15" t="s">
        <v>16</v>
      </c>
      <c r="Q143" s="16" t="s">
        <v>13</v>
      </c>
      <c r="R143" s="37" t="s">
        <v>640</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216</v>
      </c>
      <c r="D144" s="17" t="s">
        <v>217</v>
      </c>
      <c r="E144" s="17">
        <v>3</v>
      </c>
      <c r="F144" s="14">
        <v>102.81</v>
      </c>
      <c r="G144" s="14">
        <v>94.21</v>
      </c>
      <c r="H144" s="14">
        <v>85.62</v>
      </c>
      <c r="I144" s="14"/>
      <c r="J144" s="14">
        <v>105.34</v>
      </c>
      <c r="K144" s="14">
        <v>122.52</v>
      </c>
      <c r="L144" s="14">
        <v>150.34</v>
      </c>
      <c r="M144" s="54"/>
      <c r="N144" s="14">
        <v>46.483557976999997</v>
      </c>
      <c r="O144" s="31">
        <v>24.156713725000003</v>
      </c>
      <c r="P144" s="31" t="s">
        <v>13</v>
      </c>
      <c r="Q144" s="17" t="s">
        <v>13</v>
      </c>
      <c r="R144" s="38" t="s">
        <v>641</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218</v>
      </c>
      <c r="D145" s="16" t="s">
        <v>219</v>
      </c>
      <c r="E145" s="16">
        <v>7</v>
      </c>
      <c r="F145" s="15">
        <v>32.97</v>
      </c>
      <c r="G145" s="15">
        <v>31.56</v>
      </c>
      <c r="H145" s="15">
        <v>30.15</v>
      </c>
      <c r="I145" s="14"/>
      <c r="J145" s="15">
        <v>36.21</v>
      </c>
      <c r="K145" s="15">
        <v>39.020000000000003</v>
      </c>
      <c r="L145" s="15">
        <v>43.58</v>
      </c>
      <c r="M145" s="54"/>
      <c r="N145" s="15">
        <v>52.917211094999999</v>
      </c>
      <c r="O145" s="15">
        <v>5.7129126999999995</v>
      </c>
      <c r="P145" s="15" t="s">
        <v>16</v>
      </c>
      <c r="Q145" s="16" t="s">
        <v>16</v>
      </c>
      <c r="R145" s="37" t="s">
        <v>642</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370</v>
      </c>
      <c r="D146" s="17" t="s">
        <v>220</v>
      </c>
      <c r="E146" s="17">
        <v>7</v>
      </c>
      <c r="F146" s="14">
        <v>886</v>
      </c>
      <c r="G146" s="14">
        <v>635.29999999999995</v>
      </c>
      <c r="H146" s="14">
        <v>384.6</v>
      </c>
      <c r="I146" s="14"/>
      <c r="J146" s="14">
        <v>1083.08</v>
      </c>
      <c r="K146" s="14">
        <v>1584.47</v>
      </c>
      <c r="L146" s="14">
        <v>2395.79</v>
      </c>
      <c r="M146" s="54"/>
      <c r="N146" s="14">
        <v>58.433361230999999</v>
      </c>
      <c r="O146" s="31">
        <v>128.83399616</v>
      </c>
      <c r="P146" s="31" t="s">
        <v>16</v>
      </c>
      <c r="Q146" s="17" t="s">
        <v>16</v>
      </c>
      <c r="R146" s="38" t="s">
        <v>643</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221</v>
      </c>
      <c r="D147" s="16" t="s">
        <v>222</v>
      </c>
      <c r="E147" s="16">
        <v>0</v>
      </c>
      <c r="F147" s="15">
        <v>79.08</v>
      </c>
      <c r="G147" s="15">
        <v>72.11</v>
      </c>
      <c r="H147" s="15">
        <v>65.150000000000006</v>
      </c>
      <c r="I147" s="14"/>
      <c r="J147" s="15">
        <v>81.92</v>
      </c>
      <c r="K147" s="15">
        <v>95.84</v>
      </c>
      <c r="L147" s="15">
        <v>118.38</v>
      </c>
      <c r="M147" s="54"/>
      <c r="N147" s="15">
        <v>41.469864039999997</v>
      </c>
      <c r="O147" s="15">
        <v>44.526273307000004</v>
      </c>
      <c r="P147" s="15" t="s">
        <v>13</v>
      </c>
      <c r="Q147" s="16" t="s">
        <v>13</v>
      </c>
      <c r="R147" s="37" t="s">
        <v>644</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223</v>
      </c>
      <c r="D148" s="17" t="s">
        <v>224</v>
      </c>
      <c r="E148" s="17">
        <v>9</v>
      </c>
      <c r="F148" s="14">
        <v>15.47</v>
      </c>
      <c r="G148" s="14">
        <v>14.48</v>
      </c>
      <c r="H148" s="14">
        <v>13.49</v>
      </c>
      <c r="I148" s="14"/>
      <c r="J148" s="14">
        <v>15.54</v>
      </c>
      <c r="K148" s="14">
        <v>17.510000000000002</v>
      </c>
      <c r="L148" s="14">
        <v>20.71</v>
      </c>
      <c r="M148" s="54"/>
      <c r="N148" s="14">
        <v>78.736137210999999</v>
      </c>
      <c r="O148" s="31">
        <v>16.6405937</v>
      </c>
      <c r="P148" s="31" t="s">
        <v>16</v>
      </c>
      <c r="Q148" s="17" t="s">
        <v>16</v>
      </c>
      <c r="R148" s="38" t="s">
        <v>645</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225</v>
      </c>
      <c r="D149" s="16" t="s">
        <v>226</v>
      </c>
      <c r="E149" s="16">
        <v>5</v>
      </c>
      <c r="F149" s="15">
        <v>3.58</v>
      </c>
      <c r="G149" s="15">
        <v>2.92</v>
      </c>
      <c r="H149" s="15">
        <v>2.27</v>
      </c>
      <c r="I149" s="14"/>
      <c r="J149" s="15">
        <v>5.51</v>
      </c>
      <c r="K149" s="15">
        <v>6.81</v>
      </c>
      <c r="L149" s="15">
        <v>8.91</v>
      </c>
      <c r="M149" s="54"/>
      <c r="N149" s="15">
        <v>53.699347023999998</v>
      </c>
      <c r="O149" s="15">
        <v>48.248790849999999</v>
      </c>
      <c r="P149" s="15" t="s">
        <v>13</v>
      </c>
      <c r="Q149" s="16" t="s">
        <v>16</v>
      </c>
      <c r="R149" s="37" t="s">
        <v>646</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450</v>
      </c>
      <c r="D150" s="17" t="s">
        <v>451</v>
      </c>
      <c r="E150" s="17">
        <v>2</v>
      </c>
      <c r="F150" s="14">
        <v>3.33</v>
      </c>
      <c r="G150" s="14">
        <v>3.06</v>
      </c>
      <c r="H150" s="14">
        <v>2.79</v>
      </c>
      <c r="I150" s="14"/>
      <c r="J150" s="14">
        <v>3.42</v>
      </c>
      <c r="K150" s="14">
        <v>3.95</v>
      </c>
      <c r="L150" s="14">
        <v>4.8</v>
      </c>
      <c r="M150" s="54"/>
      <c r="N150" s="14">
        <v>54.399667675000003</v>
      </c>
      <c r="O150" s="31">
        <v>2.3221281</v>
      </c>
      <c r="P150" s="31" t="s">
        <v>13</v>
      </c>
      <c r="Q150" s="17" t="s">
        <v>13</v>
      </c>
      <c r="R150" s="38" t="s">
        <v>647</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227</v>
      </c>
      <c r="D151" s="16" t="s">
        <v>228</v>
      </c>
      <c r="E151" s="16">
        <v>6</v>
      </c>
      <c r="F151" s="15">
        <v>14.63</v>
      </c>
      <c r="G151" s="15">
        <v>13.32</v>
      </c>
      <c r="H151" s="15">
        <v>12.02</v>
      </c>
      <c r="I151" s="14"/>
      <c r="J151" s="15">
        <v>17.75</v>
      </c>
      <c r="K151" s="15">
        <v>20.350000000000001</v>
      </c>
      <c r="L151" s="15">
        <v>24.57</v>
      </c>
      <c r="M151" s="54"/>
      <c r="N151" s="15">
        <v>69.680944987000004</v>
      </c>
      <c r="O151" s="15">
        <v>137.5899143</v>
      </c>
      <c r="P151" s="15" t="s">
        <v>13</v>
      </c>
      <c r="Q151" s="16" t="s">
        <v>16</v>
      </c>
      <c r="R151" s="37" t="s">
        <v>648</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229</v>
      </c>
      <c r="D152" s="17" t="s">
        <v>230</v>
      </c>
      <c r="E152" s="17">
        <v>7</v>
      </c>
      <c r="F152" s="14">
        <v>28.93</v>
      </c>
      <c r="G152" s="14">
        <v>26.22</v>
      </c>
      <c r="H152" s="14">
        <v>23.52</v>
      </c>
      <c r="I152" s="14"/>
      <c r="J152" s="14">
        <v>34.200000000000003</v>
      </c>
      <c r="K152" s="14">
        <v>39.6</v>
      </c>
      <c r="L152" s="14">
        <v>48.34</v>
      </c>
      <c r="M152" s="54"/>
      <c r="N152" s="14">
        <v>66.259596708000004</v>
      </c>
      <c r="O152" s="31">
        <v>27.556234649999997</v>
      </c>
      <c r="P152" s="31" t="s">
        <v>16</v>
      </c>
      <c r="Q152" s="17" t="s">
        <v>16</v>
      </c>
      <c r="R152" s="38" t="s">
        <v>649</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231</v>
      </c>
      <c r="D153" s="16" t="s">
        <v>232</v>
      </c>
      <c r="E153" s="16">
        <v>4</v>
      </c>
      <c r="F153" s="15">
        <v>9.5299999999999994</v>
      </c>
      <c r="G153" s="15">
        <v>7.63</v>
      </c>
      <c r="H153" s="15">
        <v>5.74</v>
      </c>
      <c r="I153" s="14"/>
      <c r="J153" s="15">
        <v>14.85</v>
      </c>
      <c r="K153" s="15">
        <v>18.63</v>
      </c>
      <c r="L153" s="15">
        <v>24.75</v>
      </c>
      <c r="M153" s="54"/>
      <c r="N153" s="15">
        <v>51.705865635000002</v>
      </c>
      <c r="O153" s="15">
        <v>42.8178804</v>
      </c>
      <c r="P153" s="15" t="s">
        <v>13</v>
      </c>
      <c r="Q153" s="16" t="s">
        <v>16</v>
      </c>
      <c r="R153" s="37" t="s">
        <v>504</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233</v>
      </c>
      <c r="D154" s="17" t="s">
        <v>234</v>
      </c>
      <c r="E154" s="17">
        <v>1</v>
      </c>
      <c r="F154" s="14">
        <v>5.2</v>
      </c>
      <c r="G154" s="14">
        <v>3.43</v>
      </c>
      <c r="H154" s="14">
        <v>1.67</v>
      </c>
      <c r="I154" s="14"/>
      <c r="J154" s="14">
        <v>5.29</v>
      </c>
      <c r="K154" s="14">
        <v>8.81</v>
      </c>
      <c r="L154" s="14">
        <v>14.51</v>
      </c>
      <c r="M154" s="54"/>
      <c r="N154" s="14">
        <v>48.572831098000002</v>
      </c>
      <c r="O154" s="31">
        <v>52.603190750000003</v>
      </c>
      <c r="P154" s="31" t="s">
        <v>13</v>
      </c>
      <c r="Q154" s="17" t="s">
        <v>13</v>
      </c>
      <c r="R154" s="38" t="s">
        <v>650</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235</v>
      </c>
      <c r="D155" s="16" t="s">
        <v>236</v>
      </c>
      <c r="E155" s="16">
        <v>4</v>
      </c>
      <c r="F155" s="15">
        <v>29.56</v>
      </c>
      <c r="G155" s="15">
        <v>27.05</v>
      </c>
      <c r="H155" s="15">
        <v>24.54</v>
      </c>
      <c r="I155" s="14"/>
      <c r="J155" s="15">
        <v>35.619999999999997</v>
      </c>
      <c r="K155" s="15">
        <v>40.630000000000003</v>
      </c>
      <c r="L155" s="15">
        <v>48.75</v>
      </c>
      <c r="M155" s="54"/>
      <c r="N155" s="15">
        <v>61.362064165</v>
      </c>
      <c r="O155" s="15">
        <v>98.054947949999999</v>
      </c>
      <c r="P155" s="15" t="s">
        <v>13</v>
      </c>
      <c r="Q155" s="16" t="s">
        <v>16</v>
      </c>
      <c r="R155" s="37" t="s">
        <v>651</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237</v>
      </c>
      <c r="D156" s="17" t="s">
        <v>238</v>
      </c>
      <c r="E156" s="17">
        <v>2</v>
      </c>
      <c r="F156" s="14">
        <v>7.96</v>
      </c>
      <c r="G156" s="14">
        <v>6.78</v>
      </c>
      <c r="H156" s="14">
        <v>5.61</v>
      </c>
      <c r="I156" s="14"/>
      <c r="J156" s="14">
        <v>8.4600000000000009</v>
      </c>
      <c r="K156" s="14">
        <v>10.8</v>
      </c>
      <c r="L156" s="14">
        <v>14.59</v>
      </c>
      <c r="M156" s="54"/>
      <c r="N156" s="14">
        <v>48.722433012000003</v>
      </c>
      <c r="O156" s="31">
        <v>130.51355065000001</v>
      </c>
      <c r="P156" s="31" t="s">
        <v>13</v>
      </c>
      <c r="Q156" s="17" t="s">
        <v>13</v>
      </c>
      <c r="R156" s="38" t="s">
        <v>652</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494</v>
      </c>
      <c r="D157" s="16" t="s">
        <v>495</v>
      </c>
      <c r="E157" s="16">
        <v>9</v>
      </c>
      <c r="F157" s="15">
        <v>33.72</v>
      </c>
      <c r="G157" s="15">
        <v>30.77</v>
      </c>
      <c r="H157" s="15">
        <v>27.83</v>
      </c>
      <c r="I157" s="14"/>
      <c r="J157" s="15">
        <v>34.42</v>
      </c>
      <c r="K157" s="15">
        <v>40.299999999999997</v>
      </c>
      <c r="L157" s="15">
        <v>49.83</v>
      </c>
      <c r="M157" s="54"/>
      <c r="N157" s="15">
        <v>74.629163535000004</v>
      </c>
      <c r="O157" s="15">
        <v>2.5003470499999998</v>
      </c>
      <c r="P157" s="15" t="s">
        <v>16</v>
      </c>
      <c r="Q157" s="16" t="s">
        <v>16</v>
      </c>
      <c r="R157" s="37" t="s">
        <v>653</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452</v>
      </c>
      <c r="D158" s="17" t="s">
        <v>453</v>
      </c>
      <c r="E158" s="17">
        <v>0</v>
      </c>
      <c r="F158" s="14">
        <v>7.58</v>
      </c>
      <c r="G158" s="14">
        <v>6.49</v>
      </c>
      <c r="H158" s="14">
        <v>5.41</v>
      </c>
      <c r="I158" s="14"/>
      <c r="J158" s="14">
        <v>7.87</v>
      </c>
      <c r="K158" s="14">
        <v>10.029999999999999</v>
      </c>
      <c r="L158" s="14">
        <v>13.54</v>
      </c>
      <c r="M158" s="54"/>
      <c r="N158" s="14">
        <v>36.595181916999998</v>
      </c>
      <c r="O158" s="31">
        <v>6.6704668179999995</v>
      </c>
      <c r="P158" s="31" t="s">
        <v>13</v>
      </c>
      <c r="Q158" s="17" t="s">
        <v>13</v>
      </c>
      <c r="R158" s="38" t="s">
        <v>654</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239</v>
      </c>
      <c r="D159" s="16" t="s">
        <v>240</v>
      </c>
      <c r="E159" s="16">
        <v>6</v>
      </c>
      <c r="F159" s="15">
        <v>11.21</v>
      </c>
      <c r="G159" s="15">
        <v>9.65</v>
      </c>
      <c r="H159" s="15">
        <v>8.1</v>
      </c>
      <c r="I159" s="14"/>
      <c r="J159" s="15">
        <v>14.49</v>
      </c>
      <c r="K159" s="15">
        <v>17.59</v>
      </c>
      <c r="L159" s="15">
        <v>22.61</v>
      </c>
      <c r="M159" s="54"/>
      <c r="N159" s="15">
        <v>65.686119563999995</v>
      </c>
      <c r="O159" s="15">
        <v>75.138373442000002</v>
      </c>
      <c r="P159" s="15" t="s">
        <v>13</v>
      </c>
      <c r="Q159" s="16" t="s">
        <v>16</v>
      </c>
      <c r="R159" s="37" t="s">
        <v>655</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241</v>
      </c>
      <c r="D160" s="17" t="s">
        <v>242</v>
      </c>
      <c r="E160" s="17">
        <v>5</v>
      </c>
      <c r="F160" s="14">
        <v>20.49</v>
      </c>
      <c r="G160" s="14">
        <v>18.46</v>
      </c>
      <c r="H160" s="14">
        <v>16.43</v>
      </c>
      <c r="I160" s="14"/>
      <c r="J160" s="14">
        <v>21.1</v>
      </c>
      <c r="K160" s="14">
        <v>25.15</v>
      </c>
      <c r="L160" s="14">
        <v>31.72</v>
      </c>
      <c r="M160" s="54"/>
      <c r="N160" s="14">
        <v>36.166259443999998</v>
      </c>
      <c r="O160" s="31">
        <v>91.594527935999992</v>
      </c>
      <c r="P160" s="31" t="s">
        <v>16</v>
      </c>
      <c r="Q160" s="17" t="s">
        <v>13</v>
      </c>
      <c r="R160" s="38" t="s">
        <v>656</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243</v>
      </c>
      <c r="D161" s="16" t="s">
        <v>244</v>
      </c>
      <c r="E161" s="16">
        <v>9</v>
      </c>
      <c r="F161" s="15">
        <v>10.4</v>
      </c>
      <c r="G161" s="15">
        <v>9.69</v>
      </c>
      <c r="H161" s="15">
        <v>8.98</v>
      </c>
      <c r="I161" s="14"/>
      <c r="J161" s="15">
        <v>10.87</v>
      </c>
      <c r="K161" s="15">
        <v>12.28</v>
      </c>
      <c r="L161" s="15">
        <v>14.57</v>
      </c>
      <c r="M161" s="54"/>
      <c r="N161" s="15">
        <v>60.432574295999999</v>
      </c>
      <c r="O161" s="15">
        <v>6.3928855000000002</v>
      </c>
      <c r="P161" s="15" t="s">
        <v>16</v>
      </c>
      <c r="Q161" s="16" t="s">
        <v>16</v>
      </c>
      <c r="R161" s="37" t="s">
        <v>657</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245</v>
      </c>
      <c r="D162" s="17" t="s">
        <v>246</v>
      </c>
      <c r="E162" s="17">
        <v>4</v>
      </c>
      <c r="F162" s="14">
        <v>1.32</v>
      </c>
      <c r="G162" s="14">
        <v>0.74</v>
      </c>
      <c r="H162" s="14">
        <v>0.17</v>
      </c>
      <c r="I162" s="14"/>
      <c r="J162" s="14">
        <v>2.85</v>
      </c>
      <c r="K162" s="14">
        <v>3.99</v>
      </c>
      <c r="L162" s="14">
        <v>5.85</v>
      </c>
      <c r="M162" s="54"/>
      <c r="N162" s="14">
        <v>51.790315677999999</v>
      </c>
      <c r="O162" s="31">
        <v>9.1710987999999993</v>
      </c>
      <c r="P162" s="31" t="s">
        <v>13</v>
      </c>
      <c r="Q162" s="17" t="s">
        <v>16</v>
      </c>
      <c r="R162" s="38" t="s">
        <v>658</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454</v>
      </c>
      <c r="D163" s="16" t="s">
        <v>455</v>
      </c>
      <c r="E163" s="16">
        <v>0</v>
      </c>
      <c r="F163" s="15">
        <v>125.55</v>
      </c>
      <c r="G163" s="15">
        <v>95.79</v>
      </c>
      <c r="H163" s="15">
        <v>66.03</v>
      </c>
      <c r="I163" s="14"/>
      <c r="J163" s="15">
        <v>133.44</v>
      </c>
      <c r="K163" s="15">
        <v>192.95</v>
      </c>
      <c r="L163" s="15">
        <v>289.26</v>
      </c>
      <c r="M163" s="54"/>
      <c r="N163" s="15">
        <v>21.28305739</v>
      </c>
      <c r="O163" s="15">
        <v>20.123546018000003</v>
      </c>
      <c r="P163" s="15" t="s">
        <v>13</v>
      </c>
      <c r="Q163" s="16" t="s">
        <v>13</v>
      </c>
      <c r="R163" s="37" t="s">
        <v>659</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486</v>
      </c>
      <c r="D164" s="17" t="s">
        <v>487</v>
      </c>
      <c r="E164" s="17">
        <v>2</v>
      </c>
      <c r="F164" s="14">
        <v>5.91</v>
      </c>
      <c r="G164" s="14">
        <v>5.22</v>
      </c>
      <c r="H164" s="14">
        <v>4.53</v>
      </c>
      <c r="I164" s="14"/>
      <c r="J164" s="14">
        <v>6.1</v>
      </c>
      <c r="K164" s="14">
        <v>7.47</v>
      </c>
      <c r="L164" s="14">
        <v>9.6999999999999993</v>
      </c>
      <c r="M164" s="54"/>
      <c r="N164" s="14">
        <v>45.724472802999998</v>
      </c>
      <c r="O164" s="31">
        <v>2.0768097499999998</v>
      </c>
      <c r="P164" s="31" t="s">
        <v>13</v>
      </c>
      <c r="Q164" s="17" t="s">
        <v>13</v>
      </c>
      <c r="R164" s="38" t="s">
        <v>660</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247</v>
      </c>
      <c r="D165" s="16" t="s">
        <v>248</v>
      </c>
      <c r="E165" s="16">
        <v>4</v>
      </c>
      <c r="F165" s="15">
        <v>76.239999999999995</v>
      </c>
      <c r="G165" s="15">
        <v>69.58</v>
      </c>
      <c r="H165" s="15">
        <v>62.92</v>
      </c>
      <c r="I165" s="14"/>
      <c r="J165" s="15">
        <v>78.849999999999994</v>
      </c>
      <c r="K165" s="15">
        <v>92.16</v>
      </c>
      <c r="L165" s="15">
        <v>113.71</v>
      </c>
      <c r="M165" s="54"/>
      <c r="N165" s="15">
        <v>50.023855752000003</v>
      </c>
      <c r="O165" s="15">
        <v>57.059502950000002</v>
      </c>
      <c r="P165" s="15" t="s">
        <v>16</v>
      </c>
      <c r="Q165" s="16" t="s">
        <v>13</v>
      </c>
      <c r="R165" s="37" t="s">
        <v>661</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249</v>
      </c>
      <c r="D166" s="17" t="s">
        <v>250</v>
      </c>
      <c r="E166" s="17">
        <v>6</v>
      </c>
      <c r="F166" s="14">
        <v>2.2599999999999998</v>
      </c>
      <c r="G166" s="14">
        <v>1.66</v>
      </c>
      <c r="H166" s="14">
        <v>1.06</v>
      </c>
      <c r="I166" s="14"/>
      <c r="J166" s="14">
        <v>3.33</v>
      </c>
      <c r="K166" s="14">
        <v>4.5199999999999996</v>
      </c>
      <c r="L166" s="14">
        <v>6.45</v>
      </c>
      <c r="M166" s="54"/>
      <c r="N166" s="14">
        <v>71.781617065000006</v>
      </c>
      <c r="O166" s="31">
        <v>11.581217950000001</v>
      </c>
      <c r="P166" s="31" t="s">
        <v>13</v>
      </c>
      <c r="Q166" s="17" t="s">
        <v>16</v>
      </c>
      <c r="R166" s="38" t="s">
        <v>662</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251</v>
      </c>
      <c r="D167" s="16" t="s">
        <v>252</v>
      </c>
      <c r="E167" s="16">
        <v>0</v>
      </c>
      <c r="F167" s="15">
        <v>3.68</v>
      </c>
      <c r="G167" s="15">
        <v>2.44</v>
      </c>
      <c r="H167" s="15">
        <v>1.21</v>
      </c>
      <c r="I167" s="14"/>
      <c r="J167" s="15">
        <v>3.79</v>
      </c>
      <c r="K167" s="15">
        <v>6.25</v>
      </c>
      <c r="L167" s="15">
        <v>10.24</v>
      </c>
      <c r="M167" s="54"/>
      <c r="N167" s="15">
        <v>31.602466235000001</v>
      </c>
      <c r="O167" s="15">
        <v>19.774610799999998</v>
      </c>
      <c r="P167" s="15" t="s">
        <v>13</v>
      </c>
      <c r="Q167" s="16" t="s">
        <v>13</v>
      </c>
      <c r="R167" s="37" t="s">
        <v>663</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456</v>
      </c>
      <c r="D168" s="17" t="s">
        <v>457</v>
      </c>
      <c r="E168" s="17">
        <v>2</v>
      </c>
      <c r="F168" s="14">
        <v>198.47</v>
      </c>
      <c r="G168" s="14">
        <v>167.05</v>
      </c>
      <c r="H168" s="14">
        <v>135.63</v>
      </c>
      <c r="I168" s="14"/>
      <c r="J168" s="14">
        <v>205</v>
      </c>
      <c r="K168" s="14">
        <v>267.83</v>
      </c>
      <c r="L168" s="14">
        <v>369.5</v>
      </c>
      <c r="M168" s="54"/>
      <c r="N168" s="14">
        <v>35.249295480999997</v>
      </c>
      <c r="O168" s="31">
        <v>5.9794553994999999</v>
      </c>
      <c r="P168" s="31" t="s">
        <v>13</v>
      </c>
      <c r="Q168" s="17" t="s">
        <v>13</v>
      </c>
      <c r="R168" s="38" t="s">
        <v>664</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253</v>
      </c>
      <c r="D169" s="16" t="s">
        <v>254</v>
      </c>
      <c r="E169" s="16">
        <v>5</v>
      </c>
      <c r="F169" s="15">
        <v>42.02</v>
      </c>
      <c r="G169" s="15">
        <v>37.75</v>
      </c>
      <c r="H169" s="15">
        <v>33.49</v>
      </c>
      <c r="I169" s="14"/>
      <c r="J169" s="15">
        <v>42.62</v>
      </c>
      <c r="K169" s="15">
        <v>51.14</v>
      </c>
      <c r="L169" s="15">
        <v>64.94</v>
      </c>
      <c r="M169" s="54"/>
      <c r="N169" s="15">
        <v>25.102283616000001</v>
      </c>
      <c r="O169" s="15">
        <v>460.44174705</v>
      </c>
      <c r="P169" s="15" t="s">
        <v>16</v>
      </c>
      <c r="Q169" s="16" t="s">
        <v>13</v>
      </c>
      <c r="R169" s="37" t="s">
        <v>665</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253</v>
      </c>
      <c r="D170" s="17" t="s">
        <v>256</v>
      </c>
      <c r="E170" s="17">
        <v>5</v>
      </c>
      <c r="F170" s="14">
        <v>37.92</v>
      </c>
      <c r="G170" s="14">
        <v>34.28</v>
      </c>
      <c r="H170" s="14">
        <v>30.65</v>
      </c>
      <c r="I170" s="14"/>
      <c r="J170" s="14">
        <v>38.369999999999997</v>
      </c>
      <c r="K170" s="14">
        <v>45.63</v>
      </c>
      <c r="L170" s="14">
        <v>57.39</v>
      </c>
      <c r="M170" s="54"/>
      <c r="N170" s="14">
        <v>27.738629732</v>
      </c>
      <c r="O170" s="31">
        <v>1680.7610930999999</v>
      </c>
      <c r="P170" s="31" t="s">
        <v>16</v>
      </c>
      <c r="Q170" s="17" t="s">
        <v>13</v>
      </c>
      <c r="R170" s="38" t="s">
        <v>666</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257</v>
      </c>
      <c r="D171" s="16" t="s">
        <v>258</v>
      </c>
      <c r="E171" s="16">
        <v>2</v>
      </c>
      <c r="F171" s="15">
        <v>10</v>
      </c>
      <c r="G171" s="15">
        <v>8.6199999999999992</v>
      </c>
      <c r="H171" s="15">
        <v>7.24</v>
      </c>
      <c r="I171" s="14"/>
      <c r="J171" s="15">
        <v>10.199999999999999</v>
      </c>
      <c r="K171" s="15">
        <v>12.95</v>
      </c>
      <c r="L171" s="15">
        <v>17.399999999999999</v>
      </c>
      <c r="M171" s="54"/>
      <c r="N171" s="15">
        <v>34.529646448999998</v>
      </c>
      <c r="O171" s="15">
        <v>25.975729050000002</v>
      </c>
      <c r="P171" s="15" t="s">
        <v>13</v>
      </c>
      <c r="Q171" s="16" t="s">
        <v>13</v>
      </c>
      <c r="R171" s="37" t="s">
        <v>667</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351</v>
      </c>
      <c r="D172" s="17" t="s">
        <v>259</v>
      </c>
      <c r="E172" s="17">
        <v>3</v>
      </c>
      <c r="F172" s="14">
        <v>52.8</v>
      </c>
      <c r="G172" s="14">
        <v>46.35</v>
      </c>
      <c r="H172" s="14">
        <v>39.909999999999997</v>
      </c>
      <c r="I172" s="14"/>
      <c r="J172" s="14">
        <v>53.78</v>
      </c>
      <c r="K172" s="14">
        <v>66.66</v>
      </c>
      <c r="L172" s="14">
        <v>87.51</v>
      </c>
      <c r="M172" s="54"/>
      <c r="N172" s="14">
        <v>16.677138469999999</v>
      </c>
      <c r="O172" s="31">
        <v>542.40466600000002</v>
      </c>
      <c r="P172" s="31" t="s">
        <v>16</v>
      </c>
      <c r="Q172" s="17" t="s">
        <v>13</v>
      </c>
      <c r="R172" s="38" t="s">
        <v>668</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377</v>
      </c>
      <c r="D173" s="16" t="s">
        <v>260</v>
      </c>
      <c r="E173" s="16">
        <v>4</v>
      </c>
      <c r="F173" s="15">
        <v>3.17</v>
      </c>
      <c r="G173" s="15">
        <v>2.78</v>
      </c>
      <c r="H173" s="15">
        <v>2.4</v>
      </c>
      <c r="I173" s="14"/>
      <c r="J173" s="15">
        <v>4.03</v>
      </c>
      <c r="K173" s="15">
        <v>4.79</v>
      </c>
      <c r="L173" s="15">
        <v>6.03</v>
      </c>
      <c r="M173" s="54"/>
      <c r="N173" s="15">
        <v>49.250560342999997</v>
      </c>
      <c r="O173" s="15">
        <v>8.31505735</v>
      </c>
      <c r="P173" s="15" t="s">
        <v>13</v>
      </c>
      <c r="Q173" s="16" t="s">
        <v>16</v>
      </c>
      <c r="R173" s="37" t="s">
        <v>669</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361</v>
      </c>
      <c r="D174" s="17" t="s">
        <v>261</v>
      </c>
      <c r="E174" s="17">
        <v>3</v>
      </c>
      <c r="F174" s="14">
        <v>11.68</v>
      </c>
      <c r="G174" s="14">
        <v>9.94</v>
      </c>
      <c r="H174" s="14">
        <v>8.1999999999999993</v>
      </c>
      <c r="I174" s="14"/>
      <c r="J174" s="14">
        <v>12.04</v>
      </c>
      <c r="K174" s="14">
        <v>15.51</v>
      </c>
      <c r="L174" s="14">
        <v>21.13</v>
      </c>
      <c r="M174" s="54"/>
      <c r="N174" s="14">
        <v>28.866563574000001</v>
      </c>
      <c r="O174" s="31">
        <v>14.59386065</v>
      </c>
      <c r="P174" s="31" t="s">
        <v>16</v>
      </c>
      <c r="Q174" s="17" t="s">
        <v>13</v>
      </c>
      <c r="R174" s="38" t="s">
        <v>670</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386</v>
      </c>
      <c r="D175" s="16" t="s">
        <v>262</v>
      </c>
      <c r="E175" s="16">
        <v>5</v>
      </c>
      <c r="F175" s="15">
        <v>8.44</v>
      </c>
      <c r="G175" s="15">
        <v>5.81</v>
      </c>
      <c r="H175" s="15">
        <v>3.19</v>
      </c>
      <c r="I175" s="14"/>
      <c r="J175" s="15">
        <v>16.28</v>
      </c>
      <c r="K175" s="15">
        <v>21.52</v>
      </c>
      <c r="L175" s="15">
        <v>30.01</v>
      </c>
      <c r="M175" s="54"/>
      <c r="N175" s="15">
        <v>48.870620612000003</v>
      </c>
      <c r="O175" s="15">
        <v>27.77306145</v>
      </c>
      <c r="P175" s="15" t="s">
        <v>13</v>
      </c>
      <c r="Q175" s="16" t="s">
        <v>16</v>
      </c>
      <c r="R175" s="37" t="s">
        <v>671</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384</v>
      </c>
      <c r="D176" s="17" t="s">
        <v>263</v>
      </c>
      <c r="E176" s="17">
        <v>9</v>
      </c>
      <c r="F176" s="14">
        <v>52.62</v>
      </c>
      <c r="G176" s="14">
        <v>49.34</v>
      </c>
      <c r="H176" s="14">
        <v>46.06</v>
      </c>
      <c r="I176" s="14"/>
      <c r="J176" s="14">
        <v>55.18</v>
      </c>
      <c r="K176" s="14">
        <v>61.73</v>
      </c>
      <c r="L176" s="14">
        <v>72.34</v>
      </c>
      <c r="M176" s="54"/>
      <c r="N176" s="14">
        <v>77.220403544999996</v>
      </c>
      <c r="O176" s="31">
        <v>70.814745950000002</v>
      </c>
      <c r="P176" s="31" t="s">
        <v>16</v>
      </c>
      <c r="Q176" s="17" t="s">
        <v>16</v>
      </c>
      <c r="R176" s="38" t="s">
        <v>672</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354</v>
      </c>
      <c r="D177" s="16" t="s">
        <v>264</v>
      </c>
      <c r="E177" s="16">
        <v>6</v>
      </c>
      <c r="F177" s="15">
        <v>3.96</v>
      </c>
      <c r="G177" s="15">
        <v>3.49</v>
      </c>
      <c r="H177" s="15">
        <v>3.03</v>
      </c>
      <c r="I177" s="14"/>
      <c r="J177" s="15">
        <v>4.8</v>
      </c>
      <c r="K177" s="15">
        <v>5.72</v>
      </c>
      <c r="L177" s="15">
        <v>7.22</v>
      </c>
      <c r="M177" s="54"/>
      <c r="N177" s="15">
        <v>63.472964974</v>
      </c>
      <c r="O177" s="15">
        <v>4.7446962999999993</v>
      </c>
      <c r="P177" s="15" t="s">
        <v>13</v>
      </c>
      <c r="Q177" s="16" t="s">
        <v>16</v>
      </c>
      <c r="R177" s="37" t="s">
        <v>673</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379</v>
      </c>
      <c r="D178" s="17" t="s">
        <v>265</v>
      </c>
      <c r="E178" s="17">
        <v>4</v>
      </c>
      <c r="F178" s="14">
        <v>17.579999999999998</v>
      </c>
      <c r="G178" s="14">
        <v>16.079999999999998</v>
      </c>
      <c r="H178" s="14">
        <v>14.58</v>
      </c>
      <c r="I178" s="14"/>
      <c r="J178" s="14">
        <v>17.95</v>
      </c>
      <c r="K178" s="14">
        <v>20.94</v>
      </c>
      <c r="L178" s="14">
        <v>25.79</v>
      </c>
      <c r="M178" s="54"/>
      <c r="N178" s="14">
        <v>46.452096644000001</v>
      </c>
      <c r="O178" s="31">
        <v>7.8813170000000001</v>
      </c>
      <c r="P178" s="31" t="s">
        <v>16</v>
      </c>
      <c r="Q178" s="17" t="s">
        <v>13</v>
      </c>
      <c r="R178" s="38" t="s">
        <v>674</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496</v>
      </c>
      <c r="D179" s="16" t="s">
        <v>458</v>
      </c>
      <c r="E179" s="16">
        <v>3</v>
      </c>
      <c r="F179" s="15">
        <v>79.45</v>
      </c>
      <c r="G179" s="15">
        <v>61.78</v>
      </c>
      <c r="H179" s="15">
        <v>44.12</v>
      </c>
      <c r="I179" s="14"/>
      <c r="J179" s="15">
        <v>83.75</v>
      </c>
      <c r="K179" s="15">
        <v>119.07</v>
      </c>
      <c r="L179" s="15">
        <v>176.22</v>
      </c>
      <c r="M179" s="54"/>
      <c r="N179" s="15">
        <v>35.969319919</v>
      </c>
      <c r="O179" s="15">
        <v>3.3847077734999997</v>
      </c>
      <c r="P179" s="15" t="s">
        <v>16</v>
      </c>
      <c r="Q179" s="16" t="s">
        <v>13</v>
      </c>
      <c r="R179" s="37" t="s">
        <v>675</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385</v>
      </c>
      <c r="D180" s="17" t="s">
        <v>266</v>
      </c>
      <c r="E180" s="17">
        <v>4</v>
      </c>
      <c r="F180" s="14">
        <v>1.77</v>
      </c>
      <c r="G180" s="14">
        <v>1.41</v>
      </c>
      <c r="H180" s="14">
        <v>1.05</v>
      </c>
      <c r="I180" s="14"/>
      <c r="J180" s="14">
        <v>2.64</v>
      </c>
      <c r="K180" s="14">
        <v>3.35</v>
      </c>
      <c r="L180" s="14">
        <v>4.5</v>
      </c>
      <c r="M180" s="54"/>
      <c r="N180" s="14">
        <v>54.348201140999997</v>
      </c>
      <c r="O180" s="31">
        <v>6.7491380000000003</v>
      </c>
      <c r="P180" s="31" t="s">
        <v>13</v>
      </c>
      <c r="Q180" s="17" t="s">
        <v>16</v>
      </c>
      <c r="R180" s="38" t="s">
        <v>676</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397</v>
      </c>
      <c r="D181" s="16" t="s">
        <v>267</v>
      </c>
      <c r="E181" s="16">
        <v>5</v>
      </c>
      <c r="F181" s="15">
        <v>1.3</v>
      </c>
      <c r="G181" s="15">
        <v>0.95</v>
      </c>
      <c r="H181" s="15">
        <v>0.61</v>
      </c>
      <c r="I181" s="14"/>
      <c r="J181" s="15">
        <v>2.33</v>
      </c>
      <c r="K181" s="15">
        <v>3.01</v>
      </c>
      <c r="L181" s="15">
        <v>4.12</v>
      </c>
      <c r="M181" s="54"/>
      <c r="N181" s="15">
        <v>48.193759774999997</v>
      </c>
      <c r="O181" s="15">
        <v>4.0412865</v>
      </c>
      <c r="P181" s="15" t="s">
        <v>13</v>
      </c>
      <c r="Q181" s="16" t="s">
        <v>16</v>
      </c>
      <c r="R181" s="37" t="s">
        <v>677</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505</v>
      </c>
      <c r="D182" s="17" t="s">
        <v>268</v>
      </c>
      <c r="E182" s="17">
        <v>0</v>
      </c>
      <c r="F182" s="14">
        <v>17.010000000000002</v>
      </c>
      <c r="G182" s="14">
        <v>13.91</v>
      </c>
      <c r="H182" s="14">
        <v>10.82</v>
      </c>
      <c r="I182" s="14"/>
      <c r="J182" s="14">
        <v>17.5</v>
      </c>
      <c r="K182" s="14">
        <v>23.68</v>
      </c>
      <c r="L182" s="14">
        <v>33.69</v>
      </c>
      <c r="M182" s="54"/>
      <c r="N182" s="14">
        <v>44.346733718999999</v>
      </c>
      <c r="O182" s="31">
        <v>192.2834244</v>
      </c>
      <c r="P182" s="31" t="s">
        <v>13</v>
      </c>
      <c r="Q182" s="17" t="s">
        <v>13</v>
      </c>
      <c r="R182" s="38" t="s">
        <v>678</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395</v>
      </c>
      <c r="D183" s="16" t="s">
        <v>269</v>
      </c>
      <c r="E183" s="16">
        <v>0</v>
      </c>
      <c r="F183" s="15">
        <v>0.4</v>
      </c>
      <c r="G183" s="15">
        <v>0.28000000000000003</v>
      </c>
      <c r="H183" s="15">
        <v>0.16</v>
      </c>
      <c r="I183" s="14"/>
      <c r="J183" s="15">
        <v>0.42</v>
      </c>
      <c r="K183" s="15">
        <v>0.65</v>
      </c>
      <c r="L183" s="15">
        <v>1.03</v>
      </c>
      <c r="M183" s="54"/>
      <c r="N183" s="15">
        <v>39.727326157</v>
      </c>
      <c r="O183" s="15">
        <v>7.3462366000000001</v>
      </c>
      <c r="P183" s="15" t="s">
        <v>13</v>
      </c>
      <c r="Q183" s="16" t="s">
        <v>13</v>
      </c>
      <c r="R183" s="37" t="s">
        <v>679</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680</v>
      </c>
      <c r="D184" s="17" t="s">
        <v>270</v>
      </c>
      <c r="E184" s="17">
        <v>2</v>
      </c>
      <c r="F184" s="14">
        <v>4.54</v>
      </c>
      <c r="G184" s="14">
        <v>3.69</v>
      </c>
      <c r="H184" s="14">
        <v>2.85</v>
      </c>
      <c r="I184" s="14"/>
      <c r="J184" s="14">
        <v>4.7</v>
      </c>
      <c r="K184" s="14">
        <v>6.38</v>
      </c>
      <c r="L184" s="14">
        <v>9.11</v>
      </c>
      <c r="M184" s="54"/>
      <c r="N184" s="14">
        <v>45.248679613999997</v>
      </c>
      <c r="O184" s="31">
        <v>15.966390149999999</v>
      </c>
      <c r="P184" s="31" t="s">
        <v>13</v>
      </c>
      <c r="Q184" s="17" t="s">
        <v>13</v>
      </c>
      <c r="R184" s="38" t="s">
        <v>681</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459</v>
      </c>
      <c r="D185" s="16" t="s">
        <v>460</v>
      </c>
      <c r="E185" s="16">
        <v>0</v>
      </c>
      <c r="F185" s="15">
        <v>0.47</v>
      </c>
      <c r="G185" s="15">
        <v>-0.03</v>
      </c>
      <c r="H185" s="15">
        <v>-0.53</v>
      </c>
      <c r="I185" s="14"/>
      <c r="J185" s="15">
        <v>0.54</v>
      </c>
      <c r="K185" s="15">
        <v>1.54</v>
      </c>
      <c r="L185" s="15">
        <v>3.17</v>
      </c>
      <c r="M185" s="54"/>
      <c r="N185" s="15">
        <v>40.755099821000002</v>
      </c>
      <c r="O185" s="15">
        <v>2.5023850000000003</v>
      </c>
      <c r="P185" s="15" t="s">
        <v>13</v>
      </c>
      <c r="Q185" s="16" t="s">
        <v>13</v>
      </c>
      <c r="R185" s="37" t="s">
        <v>682</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488</v>
      </c>
      <c r="D186" s="17" t="s">
        <v>271</v>
      </c>
      <c r="E186" s="17">
        <v>4</v>
      </c>
      <c r="F186" s="14">
        <v>34.4</v>
      </c>
      <c r="G186" s="14">
        <v>30.73</v>
      </c>
      <c r="H186" s="14">
        <v>27.06</v>
      </c>
      <c r="I186" s="14"/>
      <c r="J186" s="14">
        <v>44.03</v>
      </c>
      <c r="K186" s="14">
        <v>51.36</v>
      </c>
      <c r="L186" s="14">
        <v>63.22</v>
      </c>
      <c r="M186" s="54"/>
      <c r="N186" s="14">
        <v>61.098637887999999</v>
      </c>
      <c r="O186" s="31">
        <v>249.02708364999998</v>
      </c>
      <c r="P186" s="31" t="s">
        <v>13</v>
      </c>
      <c r="Q186" s="17" t="s">
        <v>16</v>
      </c>
      <c r="R186" s="38" t="s">
        <v>683</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353</v>
      </c>
      <c r="D187" s="16" t="s">
        <v>272</v>
      </c>
      <c r="E187" s="16">
        <v>7</v>
      </c>
      <c r="F187" s="15">
        <v>9.24</v>
      </c>
      <c r="G187" s="15">
        <v>8.32</v>
      </c>
      <c r="H187" s="15">
        <v>7.41</v>
      </c>
      <c r="I187" s="14"/>
      <c r="J187" s="15">
        <v>10.96</v>
      </c>
      <c r="K187" s="15">
        <v>12.78</v>
      </c>
      <c r="L187" s="15">
        <v>15.75</v>
      </c>
      <c r="M187" s="54"/>
      <c r="N187" s="15">
        <v>65.017637101000005</v>
      </c>
      <c r="O187" s="15">
        <v>11.10743295</v>
      </c>
      <c r="P187" s="15" t="s">
        <v>16</v>
      </c>
      <c r="Q187" s="16" t="s">
        <v>16</v>
      </c>
      <c r="R187" s="37" t="s">
        <v>684</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356</v>
      </c>
      <c r="D188" s="17" t="s">
        <v>273</v>
      </c>
      <c r="E188" s="17">
        <v>4</v>
      </c>
      <c r="F188" s="14">
        <v>13.17</v>
      </c>
      <c r="G188" s="14">
        <v>11.58</v>
      </c>
      <c r="H188" s="14">
        <v>10</v>
      </c>
      <c r="I188" s="14"/>
      <c r="J188" s="14">
        <v>17.27</v>
      </c>
      <c r="K188" s="14">
        <v>20.43</v>
      </c>
      <c r="L188" s="14">
        <v>25.55</v>
      </c>
      <c r="M188" s="54"/>
      <c r="N188" s="14">
        <v>58.170150993</v>
      </c>
      <c r="O188" s="31">
        <v>164.40945240000002</v>
      </c>
      <c r="P188" s="31" t="s">
        <v>13</v>
      </c>
      <c r="Q188" s="17" t="s">
        <v>16</v>
      </c>
      <c r="R188" s="38" t="s">
        <v>685</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274</v>
      </c>
      <c r="D189" s="16" t="s">
        <v>275</v>
      </c>
      <c r="E189" s="16">
        <v>9</v>
      </c>
      <c r="F189" s="15">
        <v>29.34</v>
      </c>
      <c r="G189" s="15">
        <v>26.68</v>
      </c>
      <c r="H189" s="15">
        <v>24.02</v>
      </c>
      <c r="I189" s="14"/>
      <c r="J189" s="15">
        <v>35.31</v>
      </c>
      <c r="K189" s="15">
        <v>40.619999999999997</v>
      </c>
      <c r="L189" s="15">
        <v>49.23</v>
      </c>
      <c r="M189" s="54"/>
      <c r="N189" s="15">
        <v>71.590317356</v>
      </c>
      <c r="O189" s="15">
        <v>427.44790124999997</v>
      </c>
      <c r="P189" s="15" t="s">
        <v>16</v>
      </c>
      <c r="Q189" s="16" t="s">
        <v>16</v>
      </c>
      <c r="R189" s="37" t="s">
        <v>686</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276</v>
      </c>
      <c r="D190" s="17" t="s">
        <v>277</v>
      </c>
      <c r="E190" s="17">
        <v>0</v>
      </c>
      <c r="F190" s="14">
        <v>7.16</v>
      </c>
      <c r="G190" s="14">
        <v>6.52</v>
      </c>
      <c r="H190" s="14">
        <v>5.88</v>
      </c>
      <c r="I190" s="14"/>
      <c r="J190" s="14">
        <v>7.27</v>
      </c>
      <c r="K190" s="14">
        <v>8.5399999999999991</v>
      </c>
      <c r="L190" s="14">
        <v>10.61</v>
      </c>
      <c r="M190" s="54"/>
      <c r="N190" s="14">
        <v>45.264544456000003</v>
      </c>
      <c r="O190" s="31">
        <v>8.2876430499999998</v>
      </c>
      <c r="P190" s="31" t="s">
        <v>13</v>
      </c>
      <c r="Q190" s="17" t="s">
        <v>13</v>
      </c>
      <c r="R190" s="38" t="s">
        <v>687</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276</v>
      </c>
      <c r="D191" s="16" t="s">
        <v>278</v>
      </c>
      <c r="E191" s="16">
        <v>5</v>
      </c>
      <c r="F191" s="15">
        <v>37.04</v>
      </c>
      <c r="G191" s="15">
        <v>33.36</v>
      </c>
      <c r="H191" s="15">
        <v>29.69</v>
      </c>
      <c r="I191" s="14"/>
      <c r="J191" s="15">
        <v>47.99</v>
      </c>
      <c r="K191" s="15">
        <v>55.33</v>
      </c>
      <c r="L191" s="15">
        <v>67.22</v>
      </c>
      <c r="M191" s="54"/>
      <c r="N191" s="15">
        <v>48.84912739</v>
      </c>
      <c r="O191" s="15">
        <v>61.303572849999995</v>
      </c>
      <c r="P191" s="15" t="s">
        <v>13</v>
      </c>
      <c r="Q191" s="16" t="s">
        <v>16</v>
      </c>
      <c r="R191" s="37" t="s">
        <v>688</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255</v>
      </c>
      <c r="D192" s="17" t="s">
        <v>403</v>
      </c>
      <c r="E192" s="17">
        <v>2</v>
      </c>
      <c r="F192" s="14">
        <v>13.72</v>
      </c>
      <c r="G192" s="14">
        <v>12.45</v>
      </c>
      <c r="H192" s="14">
        <v>11.18</v>
      </c>
      <c r="I192" s="14"/>
      <c r="J192" s="14">
        <v>14</v>
      </c>
      <c r="K192" s="14">
        <v>16.53</v>
      </c>
      <c r="L192" s="14">
        <v>20.63</v>
      </c>
      <c r="M192" s="54"/>
      <c r="N192" s="14">
        <v>48.501001076000001</v>
      </c>
      <c r="O192" s="31">
        <v>1.6106693999999999</v>
      </c>
      <c r="P192" s="31" t="s">
        <v>13</v>
      </c>
      <c r="Q192" s="17" t="s">
        <v>13</v>
      </c>
      <c r="R192" s="38" t="s">
        <v>689</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279</v>
      </c>
      <c r="D193" s="16" t="s">
        <v>280</v>
      </c>
      <c r="E193" s="16">
        <v>2</v>
      </c>
      <c r="F193" s="15">
        <v>26.28</v>
      </c>
      <c r="G193" s="15">
        <v>23.33</v>
      </c>
      <c r="H193" s="15">
        <v>20.38</v>
      </c>
      <c r="I193" s="14"/>
      <c r="J193" s="15">
        <v>26.82</v>
      </c>
      <c r="K193" s="15">
        <v>32.71</v>
      </c>
      <c r="L193" s="15">
        <v>42.25</v>
      </c>
      <c r="M193" s="54"/>
      <c r="N193" s="15">
        <v>49.535476676999998</v>
      </c>
      <c r="O193" s="15">
        <v>84.296762600000008</v>
      </c>
      <c r="P193" s="15" t="s">
        <v>13</v>
      </c>
      <c r="Q193" s="16" t="s">
        <v>13</v>
      </c>
      <c r="R193" s="37" t="s">
        <v>690</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281</v>
      </c>
      <c r="D194" s="17" t="s">
        <v>282</v>
      </c>
      <c r="E194" s="17">
        <v>2</v>
      </c>
      <c r="F194" s="14">
        <v>15.09</v>
      </c>
      <c r="G194" s="14">
        <v>12.83</v>
      </c>
      <c r="H194" s="14">
        <v>10.58</v>
      </c>
      <c r="I194" s="14"/>
      <c r="J194" s="14">
        <v>15.39</v>
      </c>
      <c r="K194" s="14">
        <v>19.89</v>
      </c>
      <c r="L194" s="14">
        <v>27.18</v>
      </c>
      <c r="M194" s="54"/>
      <c r="N194" s="14">
        <v>44.066447189999998</v>
      </c>
      <c r="O194" s="31">
        <v>32.580384350000003</v>
      </c>
      <c r="P194" s="31" t="s">
        <v>13</v>
      </c>
      <c r="Q194" s="17" t="s">
        <v>13</v>
      </c>
      <c r="R194" s="38" t="s">
        <v>691</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497</v>
      </c>
      <c r="D195" s="16" t="s">
        <v>498</v>
      </c>
      <c r="E195" s="16">
        <v>8</v>
      </c>
      <c r="F195" s="15">
        <v>4.7300000000000004</v>
      </c>
      <c r="G195" s="15">
        <v>4.4400000000000004</v>
      </c>
      <c r="H195" s="15">
        <v>4.16</v>
      </c>
      <c r="I195" s="14"/>
      <c r="J195" s="15">
        <v>5.56</v>
      </c>
      <c r="K195" s="15">
        <v>6.12</v>
      </c>
      <c r="L195" s="15">
        <v>7.04</v>
      </c>
      <c r="M195" s="54"/>
      <c r="N195" s="15">
        <v>52.770951621999998</v>
      </c>
      <c r="O195" s="15">
        <v>2.04768025</v>
      </c>
      <c r="P195" s="15" t="s">
        <v>16</v>
      </c>
      <c r="Q195" s="16" t="s">
        <v>16</v>
      </c>
      <c r="R195" s="37" t="s">
        <v>692</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461</v>
      </c>
      <c r="D196" s="17" t="s">
        <v>462</v>
      </c>
      <c r="E196" s="17">
        <v>9</v>
      </c>
      <c r="F196" s="14">
        <v>4562.59</v>
      </c>
      <c r="G196" s="14">
        <v>3287.88</v>
      </c>
      <c r="H196" s="14">
        <v>2013.17</v>
      </c>
      <c r="I196" s="14"/>
      <c r="J196" s="14">
        <v>5904.98</v>
      </c>
      <c r="K196" s="14">
        <v>8454.39</v>
      </c>
      <c r="L196" s="14">
        <v>12579.66</v>
      </c>
      <c r="M196" s="54"/>
      <c r="N196" s="14">
        <v>51.109706396999997</v>
      </c>
      <c r="O196" s="31">
        <v>2.802643888</v>
      </c>
      <c r="P196" s="31" t="s">
        <v>16</v>
      </c>
      <c r="Q196" s="17" t="s">
        <v>16</v>
      </c>
      <c r="R196" s="38" t="s">
        <v>693</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283</v>
      </c>
      <c r="D197" s="16" t="s">
        <v>284</v>
      </c>
      <c r="E197" s="16">
        <v>3</v>
      </c>
      <c r="F197" s="15">
        <v>11.04</v>
      </c>
      <c r="G197" s="15">
        <v>9.6</v>
      </c>
      <c r="H197" s="15">
        <v>8.17</v>
      </c>
      <c r="I197" s="14"/>
      <c r="J197" s="15">
        <v>11.27</v>
      </c>
      <c r="K197" s="15">
        <v>14.13</v>
      </c>
      <c r="L197" s="15">
        <v>18.75</v>
      </c>
      <c r="M197" s="54"/>
      <c r="N197" s="15">
        <v>46.490565951999997</v>
      </c>
      <c r="O197" s="15">
        <v>7.5746031999999994</v>
      </c>
      <c r="P197" s="15" t="s">
        <v>16</v>
      </c>
      <c r="Q197" s="16" t="s">
        <v>13</v>
      </c>
      <c r="R197" s="37" t="s">
        <v>694</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285</v>
      </c>
      <c r="D198" s="17" t="s">
        <v>286</v>
      </c>
      <c r="E198" s="17">
        <v>0</v>
      </c>
      <c r="F198" s="14">
        <v>4.5999999999999996</v>
      </c>
      <c r="G198" s="14">
        <v>3.32</v>
      </c>
      <c r="H198" s="14">
        <v>2.04</v>
      </c>
      <c r="I198" s="14"/>
      <c r="J198" s="14">
        <v>4.76</v>
      </c>
      <c r="K198" s="14">
        <v>7.31</v>
      </c>
      <c r="L198" s="14">
        <v>11.44</v>
      </c>
      <c r="M198" s="54"/>
      <c r="N198" s="14">
        <v>19.543269652999999</v>
      </c>
      <c r="O198" s="31">
        <v>116.2503244</v>
      </c>
      <c r="P198" s="31" t="s">
        <v>13</v>
      </c>
      <c r="Q198" s="17" t="s">
        <v>13</v>
      </c>
      <c r="R198" s="38" t="s">
        <v>695</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287</v>
      </c>
      <c r="D199" s="16" t="s">
        <v>288</v>
      </c>
      <c r="E199" s="16">
        <v>0</v>
      </c>
      <c r="F199" s="15">
        <v>7.95</v>
      </c>
      <c r="G199" s="15">
        <v>5.89</v>
      </c>
      <c r="H199" s="15">
        <v>3.83</v>
      </c>
      <c r="I199" s="14"/>
      <c r="J199" s="15">
        <v>8.14</v>
      </c>
      <c r="K199" s="15">
        <v>12.25</v>
      </c>
      <c r="L199" s="15">
        <v>18.920000000000002</v>
      </c>
      <c r="M199" s="54"/>
      <c r="N199" s="15">
        <v>46.883086968999997</v>
      </c>
      <c r="O199" s="15">
        <v>21.59803805</v>
      </c>
      <c r="P199" s="15" t="s">
        <v>13</v>
      </c>
      <c r="Q199" s="16" t="s">
        <v>13</v>
      </c>
      <c r="R199" s="37" t="s">
        <v>696</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463</v>
      </c>
      <c r="D200" s="17" t="s">
        <v>289</v>
      </c>
      <c r="E200" s="17">
        <v>0</v>
      </c>
      <c r="F200" s="14">
        <v>12.73</v>
      </c>
      <c r="G200" s="14">
        <v>10.64</v>
      </c>
      <c r="H200" s="14">
        <v>8.5500000000000007</v>
      </c>
      <c r="I200" s="14"/>
      <c r="J200" s="14">
        <v>13.15</v>
      </c>
      <c r="K200" s="14">
        <v>17.32</v>
      </c>
      <c r="L200" s="14">
        <v>24.07</v>
      </c>
      <c r="M200" s="54"/>
      <c r="N200" s="14">
        <v>13.155465416</v>
      </c>
      <c r="O200" s="31">
        <v>50.543733350000004</v>
      </c>
      <c r="P200" s="31" t="s">
        <v>13</v>
      </c>
      <c r="Q200" s="17" t="s">
        <v>13</v>
      </c>
      <c r="R200" s="38" t="s">
        <v>697</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290</v>
      </c>
      <c r="D201" s="16" t="s">
        <v>291</v>
      </c>
      <c r="E201" s="16">
        <v>6</v>
      </c>
      <c r="F201" s="15">
        <v>19.27</v>
      </c>
      <c r="G201" s="15">
        <v>17.79</v>
      </c>
      <c r="H201" s="15">
        <v>16.309999999999999</v>
      </c>
      <c r="I201" s="14"/>
      <c r="J201" s="15">
        <v>21.34</v>
      </c>
      <c r="K201" s="15">
        <v>24.29</v>
      </c>
      <c r="L201" s="15">
        <v>29.08</v>
      </c>
      <c r="M201" s="54"/>
      <c r="N201" s="15">
        <v>64.571551655999997</v>
      </c>
      <c r="O201" s="15">
        <v>96.6630641</v>
      </c>
      <c r="P201" s="15" t="s">
        <v>13</v>
      </c>
      <c r="Q201" s="16" t="s">
        <v>16</v>
      </c>
      <c r="R201" s="37" t="s">
        <v>698</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464</v>
      </c>
      <c r="D202" s="17" t="s">
        <v>465</v>
      </c>
      <c r="E202" s="17">
        <v>4</v>
      </c>
      <c r="F202" s="14">
        <v>55.33</v>
      </c>
      <c r="G202" s="14">
        <v>45.53</v>
      </c>
      <c r="H202" s="14">
        <v>35.729999999999997</v>
      </c>
      <c r="I202" s="14"/>
      <c r="J202" s="14">
        <v>79.27</v>
      </c>
      <c r="K202" s="14">
        <v>98.86</v>
      </c>
      <c r="L202" s="14">
        <v>130.56</v>
      </c>
      <c r="M202" s="54"/>
      <c r="N202" s="14">
        <v>50.400201643000003</v>
      </c>
      <c r="O202" s="31">
        <v>7.0473885919999999</v>
      </c>
      <c r="P202" s="31" t="s">
        <v>13</v>
      </c>
      <c r="Q202" s="17" t="s">
        <v>16</v>
      </c>
      <c r="R202" s="38" t="s">
        <v>699</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371</v>
      </c>
      <c r="D203" s="16" t="s">
        <v>292</v>
      </c>
      <c r="E203" s="16">
        <v>3</v>
      </c>
      <c r="F203" s="15">
        <v>6.14</v>
      </c>
      <c r="G203" s="15">
        <v>3.75</v>
      </c>
      <c r="H203" s="15">
        <v>1.36</v>
      </c>
      <c r="I203" s="14"/>
      <c r="J203" s="15">
        <v>6.98</v>
      </c>
      <c r="K203" s="15">
        <v>11.75</v>
      </c>
      <c r="L203" s="15">
        <v>19.47</v>
      </c>
      <c r="M203" s="54"/>
      <c r="N203" s="15">
        <v>31.591302237000001</v>
      </c>
      <c r="O203" s="15">
        <v>26.726161617000002</v>
      </c>
      <c r="P203" s="15" t="s">
        <v>13</v>
      </c>
      <c r="Q203" s="16" t="s">
        <v>13</v>
      </c>
      <c r="R203" s="37" t="s">
        <v>700</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293</v>
      </c>
      <c r="D204" s="17" t="s">
        <v>294</v>
      </c>
      <c r="E204" s="17">
        <v>0</v>
      </c>
      <c r="F204" s="14">
        <v>39.46</v>
      </c>
      <c r="G204" s="14">
        <v>33.22</v>
      </c>
      <c r="H204" s="14">
        <v>26.98</v>
      </c>
      <c r="I204" s="14"/>
      <c r="J204" s="14">
        <v>40.24</v>
      </c>
      <c r="K204" s="14">
        <v>52.71</v>
      </c>
      <c r="L204" s="14">
        <v>72.89</v>
      </c>
      <c r="M204" s="54"/>
      <c r="N204" s="14">
        <v>29.630681976999998</v>
      </c>
      <c r="O204" s="31">
        <v>259.01971035000003</v>
      </c>
      <c r="P204" s="31" t="s">
        <v>13</v>
      </c>
      <c r="Q204" s="17" t="s">
        <v>13</v>
      </c>
      <c r="R204" s="38" t="s">
        <v>701</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295</v>
      </c>
      <c r="D205" s="16" t="s">
        <v>702</v>
      </c>
      <c r="E205" s="16">
        <v>9</v>
      </c>
      <c r="F205" s="15">
        <v>13.17</v>
      </c>
      <c r="G205" s="15">
        <v>12.53</v>
      </c>
      <c r="H205" s="15">
        <v>11.9</v>
      </c>
      <c r="I205" s="14"/>
      <c r="J205" s="15">
        <v>14.6</v>
      </c>
      <c r="K205" s="15">
        <v>15.86</v>
      </c>
      <c r="L205" s="15">
        <v>17.91</v>
      </c>
      <c r="M205" s="54"/>
      <c r="N205" s="15">
        <v>53.682545988999998</v>
      </c>
      <c r="O205" s="15">
        <v>1.2634019000000001</v>
      </c>
      <c r="P205" s="15" t="s">
        <v>16</v>
      </c>
      <c r="Q205" s="16" t="s">
        <v>16</v>
      </c>
      <c r="R205" s="37" t="s">
        <v>703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295</v>
      </c>
      <c r="D206" s="17" t="s">
        <v>296</v>
      </c>
      <c r="E206" s="17">
        <v>9</v>
      </c>
      <c r="F206" s="14">
        <v>13.32</v>
      </c>
      <c r="G206" s="14">
        <v>12.63</v>
      </c>
      <c r="H206" s="14">
        <v>11.94</v>
      </c>
      <c r="I206" s="14"/>
      <c r="J206" s="14">
        <v>14.95</v>
      </c>
      <c r="K206" s="14">
        <v>16.32</v>
      </c>
      <c r="L206" s="14">
        <v>18.53</v>
      </c>
      <c r="M206" s="54"/>
      <c r="N206" s="14">
        <v>57.734174907000003</v>
      </c>
      <c r="O206" s="31">
        <v>2.0038768500000002</v>
      </c>
      <c r="P206" s="31" t="s">
        <v>16</v>
      </c>
      <c r="Q206" s="17" t="s">
        <v>16</v>
      </c>
      <c r="R206" s="38" t="s">
        <v>704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295</v>
      </c>
      <c r="D207" s="16" t="s">
        <v>297</v>
      </c>
      <c r="E207" s="16">
        <v>9</v>
      </c>
      <c r="F207" s="15">
        <v>39.729999999999997</v>
      </c>
      <c r="G207" s="15">
        <v>37.69</v>
      </c>
      <c r="H207" s="15">
        <v>35.65</v>
      </c>
      <c r="I207" s="14"/>
      <c r="J207" s="15">
        <v>44.51</v>
      </c>
      <c r="K207" s="15">
        <v>48.58</v>
      </c>
      <c r="L207" s="15">
        <v>55.18</v>
      </c>
      <c r="M207" s="54"/>
      <c r="N207" s="15">
        <v>61.266983537000002</v>
      </c>
      <c r="O207" s="15">
        <v>54.187144000000004</v>
      </c>
      <c r="P207" s="15" t="s">
        <v>16</v>
      </c>
      <c r="Q207" s="16" t="s">
        <v>16</v>
      </c>
      <c r="R207" s="37" t="s">
        <v>705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298</v>
      </c>
      <c r="D208" s="17" t="s">
        <v>299</v>
      </c>
      <c r="E208" s="17">
        <v>9</v>
      </c>
      <c r="F208" s="14">
        <v>279.5</v>
      </c>
      <c r="G208" s="14">
        <v>248.01</v>
      </c>
      <c r="H208" s="14">
        <v>216.52</v>
      </c>
      <c r="I208" s="14"/>
      <c r="J208" s="14">
        <v>307.86</v>
      </c>
      <c r="K208" s="14">
        <v>370.83</v>
      </c>
      <c r="L208" s="14">
        <v>472.73</v>
      </c>
      <c r="M208" s="54"/>
      <c r="N208" s="14">
        <v>60.244581400999998</v>
      </c>
      <c r="O208" s="31">
        <v>22.864053366</v>
      </c>
      <c r="P208" s="31" t="s">
        <v>16</v>
      </c>
      <c r="Q208" s="17" t="s">
        <v>16</v>
      </c>
      <c r="R208" s="38" t="s">
        <v>706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300</v>
      </c>
      <c r="D209" s="16" t="s">
        <v>301</v>
      </c>
      <c r="E209" s="16">
        <v>0</v>
      </c>
      <c r="F209" s="15">
        <v>30</v>
      </c>
      <c r="G209" s="15">
        <v>25.8</v>
      </c>
      <c r="H209" s="15">
        <v>21.6</v>
      </c>
      <c r="I209" s="14"/>
      <c r="J209" s="15">
        <v>30.81</v>
      </c>
      <c r="K209" s="15">
        <v>39.200000000000003</v>
      </c>
      <c r="L209" s="15">
        <v>52.78</v>
      </c>
      <c r="M209" s="54"/>
      <c r="N209" s="15">
        <v>43.915662259999998</v>
      </c>
      <c r="O209" s="15">
        <v>5.1063019999999995</v>
      </c>
      <c r="P209" s="15" t="s">
        <v>13</v>
      </c>
      <c r="Q209" s="16" t="s">
        <v>13</v>
      </c>
      <c r="R209" s="37" t="s">
        <v>707</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302</v>
      </c>
      <c r="D210" s="17" t="s">
        <v>303</v>
      </c>
      <c r="E210" s="17">
        <v>4</v>
      </c>
      <c r="F210" s="14">
        <v>34.200000000000003</v>
      </c>
      <c r="G210" s="14">
        <v>31.33</v>
      </c>
      <c r="H210" s="14">
        <v>28.46</v>
      </c>
      <c r="I210" s="14"/>
      <c r="J210" s="14">
        <v>41.4</v>
      </c>
      <c r="K210" s="14">
        <v>47.13</v>
      </c>
      <c r="L210" s="14">
        <v>56.4</v>
      </c>
      <c r="M210" s="54"/>
      <c r="N210" s="14">
        <v>59.051084467999999</v>
      </c>
      <c r="O210" s="31">
        <v>168.42408129999998</v>
      </c>
      <c r="P210" s="31" t="s">
        <v>13</v>
      </c>
      <c r="Q210" s="17" t="s">
        <v>16</v>
      </c>
      <c r="R210" s="38" t="s">
        <v>708</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304</v>
      </c>
      <c r="D211" s="16" t="s">
        <v>305</v>
      </c>
      <c r="E211" s="16">
        <v>9</v>
      </c>
      <c r="F211" s="15">
        <v>36.44</v>
      </c>
      <c r="G211" s="15">
        <v>33.18</v>
      </c>
      <c r="H211" s="15">
        <v>29.92</v>
      </c>
      <c r="I211" s="14"/>
      <c r="J211" s="15">
        <v>37.47</v>
      </c>
      <c r="K211" s="15">
        <v>43.98</v>
      </c>
      <c r="L211" s="15">
        <v>54.52</v>
      </c>
      <c r="M211" s="54"/>
      <c r="N211" s="15">
        <v>76.455470754000004</v>
      </c>
      <c r="O211" s="15">
        <v>94.287621299999998</v>
      </c>
      <c r="P211" s="15" t="s">
        <v>16</v>
      </c>
      <c r="Q211" s="16" t="s">
        <v>16</v>
      </c>
      <c r="R211" s="37" t="s">
        <v>709</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306</v>
      </c>
      <c r="D212" s="17" t="s">
        <v>307</v>
      </c>
      <c r="E212" s="17">
        <v>6</v>
      </c>
      <c r="F212" s="14">
        <v>61.3</v>
      </c>
      <c r="G212" s="14">
        <v>56.08</v>
      </c>
      <c r="H212" s="14">
        <v>50.86</v>
      </c>
      <c r="I212" s="14"/>
      <c r="J212" s="14">
        <v>70.400000000000006</v>
      </c>
      <c r="K212" s="14">
        <v>80.83</v>
      </c>
      <c r="L212" s="14">
        <v>97.72</v>
      </c>
      <c r="M212" s="54"/>
      <c r="N212" s="14">
        <v>59.945833116000003</v>
      </c>
      <c r="O212" s="31">
        <v>57.455292852999996</v>
      </c>
      <c r="P212" s="31" t="s">
        <v>13</v>
      </c>
      <c r="Q212" s="17" t="s">
        <v>16</v>
      </c>
      <c r="R212" s="38" t="s">
        <v>710</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389</v>
      </c>
      <c r="D213" s="16" t="s">
        <v>390</v>
      </c>
      <c r="E213" s="16">
        <v>3</v>
      </c>
      <c r="F213" s="15">
        <v>175.59</v>
      </c>
      <c r="G213" s="15">
        <v>157.85</v>
      </c>
      <c r="H213" s="15">
        <v>140.12</v>
      </c>
      <c r="I213" s="14"/>
      <c r="J213" s="15">
        <v>178.47</v>
      </c>
      <c r="K213" s="15">
        <v>213.93</v>
      </c>
      <c r="L213" s="15">
        <v>271.33</v>
      </c>
      <c r="M213" s="54"/>
      <c r="N213" s="15">
        <v>39.894388423999999</v>
      </c>
      <c r="O213" s="15">
        <v>4.9120258594999999</v>
      </c>
      <c r="P213" s="15" t="s">
        <v>16</v>
      </c>
      <c r="Q213" s="16" t="s">
        <v>13</v>
      </c>
      <c r="R213" s="37" t="s">
        <v>711</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308</v>
      </c>
      <c r="D214" s="17" t="s">
        <v>309</v>
      </c>
      <c r="E214" s="17">
        <v>4</v>
      </c>
      <c r="F214" s="14">
        <v>22.29</v>
      </c>
      <c r="G214" s="14">
        <v>20.059999999999999</v>
      </c>
      <c r="H214" s="14">
        <v>17.829999999999998</v>
      </c>
      <c r="I214" s="14"/>
      <c r="J214" s="14">
        <v>28.12</v>
      </c>
      <c r="K214" s="14">
        <v>32.57</v>
      </c>
      <c r="L214" s="14">
        <v>39.78</v>
      </c>
      <c r="M214" s="54"/>
      <c r="N214" s="14">
        <v>52.736956319999997</v>
      </c>
      <c r="O214" s="31">
        <v>134.63982065000002</v>
      </c>
      <c r="P214" s="31" t="s">
        <v>13</v>
      </c>
      <c r="Q214" s="17" t="s">
        <v>16</v>
      </c>
      <c r="R214" s="38" t="s">
        <v>712</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310</v>
      </c>
      <c r="D215" s="16" t="s">
        <v>311</v>
      </c>
      <c r="E215" s="16">
        <v>0</v>
      </c>
      <c r="F215" s="15">
        <v>28.29</v>
      </c>
      <c r="G215" s="15">
        <v>24.67</v>
      </c>
      <c r="H215" s="15">
        <v>21.05</v>
      </c>
      <c r="I215" s="14"/>
      <c r="J215" s="15">
        <v>28.93</v>
      </c>
      <c r="K215" s="15">
        <v>36.159999999999997</v>
      </c>
      <c r="L215" s="15">
        <v>47.86</v>
      </c>
      <c r="M215" s="54"/>
      <c r="N215" s="15">
        <v>46.616385094000002</v>
      </c>
      <c r="O215" s="15">
        <v>173.42718264999999</v>
      </c>
      <c r="P215" s="15" t="s">
        <v>13</v>
      </c>
      <c r="Q215" s="16" t="s">
        <v>13</v>
      </c>
      <c r="R215" s="37" t="s">
        <v>713</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312</v>
      </c>
      <c r="D216" s="17" t="s">
        <v>313</v>
      </c>
      <c r="E216" s="17">
        <v>4</v>
      </c>
      <c r="F216" s="14">
        <v>15.03</v>
      </c>
      <c r="G216" s="14">
        <v>13.88</v>
      </c>
      <c r="H216" s="14">
        <v>12.73</v>
      </c>
      <c r="I216" s="14"/>
      <c r="J216" s="14">
        <v>17.73</v>
      </c>
      <c r="K216" s="14">
        <v>20.02</v>
      </c>
      <c r="L216" s="14">
        <v>23.73</v>
      </c>
      <c r="M216" s="54"/>
      <c r="N216" s="14">
        <v>55.236282762000002</v>
      </c>
      <c r="O216" s="31">
        <v>10.212637300000001</v>
      </c>
      <c r="P216" s="31" t="s">
        <v>13</v>
      </c>
      <c r="Q216" s="17" t="s">
        <v>16</v>
      </c>
      <c r="R216" s="38" t="s">
        <v>714</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314</v>
      </c>
      <c r="D217" s="16" t="s">
        <v>315</v>
      </c>
      <c r="E217" s="16">
        <v>7</v>
      </c>
      <c r="F217" s="15">
        <v>15.14</v>
      </c>
      <c r="G217" s="15">
        <v>13.45</v>
      </c>
      <c r="H217" s="15">
        <v>11.77</v>
      </c>
      <c r="I217" s="14"/>
      <c r="J217" s="15">
        <v>16.03</v>
      </c>
      <c r="K217" s="15">
        <v>19.39</v>
      </c>
      <c r="L217" s="15">
        <v>24.83</v>
      </c>
      <c r="M217" s="54"/>
      <c r="N217" s="15">
        <v>65.408163959999996</v>
      </c>
      <c r="O217" s="15">
        <v>12.4892992</v>
      </c>
      <c r="P217" s="15" t="s">
        <v>16</v>
      </c>
      <c r="Q217" s="16" t="s">
        <v>16</v>
      </c>
      <c r="R217" s="37" t="s">
        <v>715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506</v>
      </c>
      <c r="D218" s="17" t="s">
        <v>507</v>
      </c>
      <c r="E218" s="17">
        <v>7</v>
      </c>
      <c r="F218" s="14">
        <v>96.1</v>
      </c>
      <c r="G218" s="14">
        <v>90.78</v>
      </c>
      <c r="H218" s="14">
        <v>85.47</v>
      </c>
      <c r="I218" s="14"/>
      <c r="J218" s="14">
        <v>102.99</v>
      </c>
      <c r="K218" s="14">
        <v>113.61</v>
      </c>
      <c r="L218" s="14">
        <v>130.80000000000001</v>
      </c>
      <c r="M218" s="54"/>
      <c r="N218" s="14">
        <v>65.873352234999999</v>
      </c>
      <c r="O218" s="31">
        <v>1.1270835054999999</v>
      </c>
      <c r="P218" s="31" t="s">
        <v>13</v>
      </c>
      <c r="Q218" s="17" t="s">
        <v>16</v>
      </c>
      <c r="R218" s="38" t="s">
        <v>716</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316</v>
      </c>
      <c r="D219" s="16" t="s">
        <v>317</v>
      </c>
      <c r="E219" s="16">
        <v>10</v>
      </c>
      <c r="F219" s="15">
        <v>25.7</v>
      </c>
      <c r="G219" s="15">
        <v>23.44</v>
      </c>
      <c r="H219" s="15">
        <v>21.18</v>
      </c>
      <c r="I219" s="14"/>
      <c r="J219" s="15">
        <v>30.81</v>
      </c>
      <c r="K219" s="15">
        <v>35.32</v>
      </c>
      <c r="L219" s="15">
        <v>42.62</v>
      </c>
      <c r="M219" s="54"/>
      <c r="N219" s="15">
        <v>64.474761475999998</v>
      </c>
      <c r="O219" s="15">
        <v>141.94673345000001</v>
      </c>
      <c r="P219" s="15" t="s">
        <v>16</v>
      </c>
      <c r="Q219" s="16" t="s">
        <v>16</v>
      </c>
      <c r="R219" s="37" t="s">
        <v>717</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318</v>
      </c>
      <c r="D220" s="17" t="s">
        <v>319</v>
      </c>
      <c r="E220" s="17">
        <v>3</v>
      </c>
      <c r="F220" s="14">
        <v>5.78</v>
      </c>
      <c r="G220" s="14">
        <v>4.97</v>
      </c>
      <c r="H220" s="14">
        <v>4.17</v>
      </c>
      <c r="I220" s="14"/>
      <c r="J220" s="14">
        <v>5.88</v>
      </c>
      <c r="K220" s="14">
        <v>7.48</v>
      </c>
      <c r="L220" s="14">
        <v>10.08</v>
      </c>
      <c r="M220" s="54"/>
      <c r="N220" s="14">
        <v>35.574128803999997</v>
      </c>
      <c r="O220" s="31">
        <v>3.2447074499999999</v>
      </c>
      <c r="P220" s="31" t="s">
        <v>16</v>
      </c>
      <c r="Q220" s="17" t="s">
        <v>13</v>
      </c>
      <c r="R220" s="38" t="s">
        <v>718</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320</v>
      </c>
      <c r="D221" s="16" t="s">
        <v>321</v>
      </c>
      <c r="E221" s="16">
        <v>2</v>
      </c>
      <c r="F221" s="15">
        <v>59.52</v>
      </c>
      <c r="G221" s="15">
        <v>54.82</v>
      </c>
      <c r="H221" s="15">
        <v>50.13</v>
      </c>
      <c r="I221" s="14"/>
      <c r="J221" s="15">
        <v>60.24</v>
      </c>
      <c r="K221" s="15">
        <v>69.62</v>
      </c>
      <c r="L221" s="15">
        <v>84.8</v>
      </c>
      <c r="M221" s="54"/>
      <c r="N221" s="15">
        <v>50.477489063999997</v>
      </c>
      <c r="O221" s="15">
        <v>10.4841067</v>
      </c>
      <c r="P221" s="15" t="s">
        <v>13</v>
      </c>
      <c r="Q221" s="16" t="s">
        <v>13</v>
      </c>
      <c r="R221" s="37" t="s">
        <v>719</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322</v>
      </c>
      <c r="D222" s="17" t="s">
        <v>352</v>
      </c>
      <c r="E222" s="17">
        <v>5</v>
      </c>
      <c r="F222" s="14">
        <v>7.4</v>
      </c>
      <c r="G222" s="14">
        <v>5.9</v>
      </c>
      <c r="H222" s="14">
        <v>4.41</v>
      </c>
      <c r="I222" s="14"/>
      <c r="J222" s="14">
        <v>7.77</v>
      </c>
      <c r="K222" s="14">
        <v>10.75</v>
      </c>
      <c r="L222" s="14">
        <v>15.58</v>
      </c>
      <c r="M222" s="54"/>
      <c r="N222" s="14">
        <v>26.802771796999998</v>
      </c>
      <c r="O222" s="31">
        <v>6.1623692499999994</v>
      </c>
      <c r="P222" s="31" t="s">
        <v>16</v>
      </c>
      <c r="Q222" s="17" t="s">
        <v>13</v>
      </c>
      <c r="R222" s="38" t="s">
        <v>720</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322</v>
      </c>
      <c r="D223" s="16" t="s">
        <v>323</v>
      </c>
      <c r="E223" s="16">
        <v>5</v>
      </c>
      <c r="F223" s="15">
        <v>8.1199999999999992</v>
      </c>
      <c r="G223" s="15">
        <v>6.23</v>
      </c>
      <c r="H223" s="15">
        <v>4.3499999999999996</v>
      </c>
      <c r="I223" s="14"/>
      <c r="J223" s="15">
        <v>8.4</v>
      </c>
      <c r="K223" s="15">
        <v>12.16</v>
      </c>
      <c r="L223" s="15">
        <v>18.260000000000002</v>
      </c>
      <c r="M223" s="54"/>
      <c r="N223" s="15">
        <v>22.103569468</v>
      </c>
      <c r="O223" s="15">
        <v>146.38302919999998</v>
      </c>
      <c r="P223" s="15" t="s">
        <v>16</v>
      </c>
      <c r="Q223" s="16" t="s">
        <v>13</v>
      </c>
      <c r="R223" s="37" t="s">
        <v>721</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324</v>
      </c>
      <c r="D224" s="17" t="s">
        <v>325</v>
      </c>
      <c r="E224" s="17">
        <v>3</v>
      </c>
      <c r="F224" s="14">
        <v>77.150000000000006</v>
      </c>
      <c r="G224" s="14">
        <v>72.12</v>
      </c>
      <c r="H224" s="14">
        <v>67.09</v>
      </c>
      <c r="I224" s="14"/>
      <c r="J224" s="14">
        <v>78.56</v>
      </c>
      <c r="K224" s="14">
        <v>88.61</v>
      </c>
      <c r="L224" s="14">
        <v>104.88</v>
      </c>
      <c r="M224" s="54"/>
      <c r="N224" s="14">
        <v>39.309052643000001</v>
      </c>
      <c r="O224" s="31">
        <v>1478.6009765000001</v>
      </c>
      <c r="P224" s="31" t="s">
        <v>16</v>
      </c>
      <c r="Q224" s="17" t="s">
        <v>13</v>
      </c>
      <c r="R224" s="38" t="s">
        <v>722</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326</v>
      </c>
      <c r="D225" s="16" t="s">
        <v>327</v>
      </c>
      <c r="E225" s="16">
        <v>6</v>
      </c>
      <c r="F225" s="15">
        <v>17.23</v>
      </c>
      <c r="G225" s="15">
        <v>15.31</v>
      </c>
      <c r="H225" s="15">
        <v>13.4</v>
      </c>
      <c r="I225" s="14"/>
      <c r="J225" s="15">
        <v>22.71</v>
      </c>
      <c r="K225" s="15">
        <v>26.53</v>
      </c>
      <c r="L225" s="15">
        <v>32.72</v>
      </c>
      <c r="M225" s="54"/>
      <c r="N225" s="15">
        <v>52.726719926999998</v>
      </c>
      <c r="O225" s="15">
        <v>5.2950415</v>
      </c>
      <c r="P225" s="15" t="s">
        <v>13</v>
      </c>
      <c r="Q225" s="16" t="s">
        <v>16</v>
      </c>
      <c r="R225" s="37" t="s">
        <v>723</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328</v>
      </c>
      <c r="D226" s="17" t="s">
        <v>329</v>
      </c>
      <c r="E226" s="17">
        <v>4</v>
      </c>
      <c r="F226" s="14">
        <v>2.82</v>
      </c>
      <c r="G226" s="14">
        <v>2.12</v>
      </c>
      <c r="H226" s="14">
        <v>1.43</v>
      </c>
      <c r="I226" s="14"/>
      <c r="J226" s="14">
        <v>4.91</v>
      </c>
      <c r="K226" s="14">
        <v>6.29</v>
      </c>
      <c r="L226" s="14">
        <v>8.5299999999999994</v>
      </c>
      <c r="M226" s="54"/>
      <c r="N226" s="14">
        <v>48.854532011000003</v>
      </c>
      <c r="O226" s="31">
        <v>33.341095099999997</v>
      </c>
      <c r="P226" s="31" t="s">
        <v>13</v>
      </c>
      <c r="Q226" s="17" t="s">
        <v>16</v>
      </c>
      <c r="R226" s="38" t="s">
        <v>724</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330</v>
      </c>
      <c r="D227" s="16" t="s">
        <v>331</v>
      </c>
      <c r="E227" s="16">
        <v>9</v>
      </c>
      <c r="F227" s="15">
        <v>29.56</v>
      </c>
      <c r="G227" s="15">
        <v>27.54</v>
      </c>
      <c r="H227" s="15">
        <v>25.53</v>
      </c>
      <c r="I227" s="14"/>
      <c r="J227" s="15">
        <v>33.65</v>
      </c>
      <c r="K227" s="15">
        <v>37.67</v>
      </c>
      <c r="L227" s="15">
        <v>44.19</v>
      </c>
      <c r="M227" s="54"/>
      <c r="N227" s="15">
        <v>61.457934393000002</v>
      </c>
      <c r="O227" s="15">
        <v>256.06719479999998</v>
      </c>
      <c r="P227" s="15" t="s">
        <v>16</v>
      </c>
      <c r="Q227" s="16" t="s">
        <v>16</v>
      </c>
      <c r="R227" s="37" t="s">
        <v>725</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332</v>
      </c>
      <c r="D228" s="17" t="s">
        <v>333</v>
      </c>
      <c r="E228" s="17">
        <v>4</v>
      </c>
      <c r="F228" s="14">
        <v>13.31</v>
      </c>
      <c r="G228" s="14">
        <v>12.14</v>
      </c>
      <c r="H228" s="14">
        <v>10.97</v>
      </c>
      <c r="I228" s="14"/>
      <c r="J228" s="14">
        <v>15.78</v>
      </c>
      <c r="K228" s="14">
        <v>18.11</v>
      </c>
      <c r="L228" s="14">
        <v>21.89</v>
      </c>
      <c r="M228" s="54"/>
      <c r="N228" s="14">
        <v>54.009536617000002</v>
      </c>
      <c r="O228" s="31">
        <v>9.029735950000001</v>
      </c>
      <c r="P228" s="31" t="s">
        <v>13</v>
      </c>
      <c r="Q228" s="17" t="s">
        <v>16</v>
      </c>
      <c r="R228" s="38" t="s">
        <v>726</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334</v>
      </c>
      <c r="D229" s="16" t="s">
        <v>335</v>
      </c>
      <c r="E229" s="16">
        <v>4</v>
      </c>
      <c r="F229" s="15">
        <v>22.96</v>
      </c>
      <c r="G229" s="15">
        <v>19.059999999999999</v>
      </c>
      <c r="H229" s="15">
        <v>15.16</v>
      </c>
      <c r="I229" s="14"/>
      <c r="J229" s="15">
        <v>32.659999999999997</v>
      </c>
      <c r="K229" s="15">
        <v>40.450000000000003</v>
      </c>
      <c r="L229" s="15">
        <v>53.07</v>
      </c>
      <c r="M229" s="54"/>
      <c r="N229" s="15">
        <v>63.757633900999998</v>
      </c>
      <c r="O229" s="15">
        <v>65.786247449999991</v>
      </c>
      <c r="P229" s="15" t="s">
        <v>13</v>
      </c>
      <c r="Q229" s="16" t="s">
        <v>16</v>
      </c>
      <c r="R229" s="37" t="s">
        <v>727</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508</v>
      </c>
      <c r="D230" s="17" t="s">
        <v>509</v>
      </c>
      <c r="E230" s="17">
        <v>0</v>
      </c>
      <c r="F230" s="14">
        <v>0.64</v>
      </c>
      <c r="G230" s="14">
        <v>0.26</v>
      </c>
      <c r="H230" s="14">
        <v>-0.11</v>
      </c>
      <c r="I230" s="14"/>
      <c r="J230" s="14">
        <v>0.8</v>
      </c>
      <c r="K230" s="14">
        <v>1.55</v>
      </c>
      <c r="L230" s="14">
        <v>2.77</v>
      </c>
      <c r="M230" s="54"/>
      <c r="N230" s="14">
        <v>13.284163080000001</v>
      </c>
      <c r="O230" s="31">
        <v>3.0337058999999997</v>
      </c>
      <c r="P230" s="31" t="s">
        <v>13</v>
      </c>
      <c r="Q230" s="17" t="s">
        <v>13</v>
      </c>
      <c r="R230" s="38" t="s">
        <v>728</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336</v>
      </c>
      <c r="D231" s="16" t="s">
        <v>337</v>
      </c>
      <c r="E231" s="16">
        <v>0</v>
      </c>
      <c r="F231" s="15">
        <v>14.19</v>
      </c>
      <c r="G231" s="15">
        <v>12.47</v>
      </c>
      <c r="H231" s="15">
        <v>10.76</v>
      </c>
      <c r="I231" s="14"/>
      <c r="J231" s="15">
        <v>14.46</v>
      </c>
      <c r="K231" s="15">
        <v>17.88</v>
      </c>
      <c r="L231" s="15">
        <v>23.42</v>
      </c>
      <c r="M231" s="54"/>
      <c r="N231" s="15">
        <v>34.936105722000001</v>
      </c>
      <c r="O231" s="15">
        <v>16.8335832</v>
      </c>
      <c r="P231" s="15" t="s">
        <v>13</v>
      </c>
      <c r="Q231" s="16" t="s">
        <v>13</v>
      </c>
      <c r="R231" s="37" t="s">
        <v>729</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338</v>
      </c>
      <c r="D232" s="17" t="s">
        <v>339</v>
      </c>
      <c r="E232" s="17">
        <v>7</v>
      </c>
      <c r="F232" s="14">
        <v>46.01</v>
      </c>
      <c r="G232" s="14">
        <v>42.29</v>
      </c>
      <c r="H232" s="14">
        <v>38.58</v>
      </c>
      <c r="I232" s="14"/>
      <c r="J232" s="14">
        <v>53.21</v>
      </c>
      <c r="K232" s="14">
        <v>60.63</v>
      </c>
      <c r="L232" s="14">
        <v>72.66</v>
      </c>
      <c r="M232" s="54"/>
      <c r="N232" s="14">
        <v>71.641276629000004</v>
      </c>
      <c r="O232" s="31">
        <v>364.90730604999999</v>
      </c>
      <c r="P232" s="31" t="s">
        <v>16</v>
      </c>
      <c r="Q232" s="17" t="s">
        <v>16</v>
      </c>
      <c r="R232" s="38" t="s">
        <v>730</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466</v>
      </c>
      <c r="D233" s="16" t="s">
        <v>467</v>
      </c>
      <c r="E233" s="16">
        <v>9</v>
      </c>
      <c r="F233" s="15">
        <v>3055.89</v>
      </c>
      <c r="G233" s="15">
        <v>2165.13</v>
      </c>
      <c r="H233" s="15">
        <v>1274.3699999999999</v>
      </c>
      <c r="I233" s="14"/>
      <c r="J233" s="15">
        <v>4120</v>
      </c>
      <c r="K233" s="15">
        <v>5901.51</v>
      </c>
      <c r="L233" s="15">
        <v>8784.2199999999993</v>
      </c>
      <c r="M233" s="54"/>
      <c r="N233" s="15">
        <v>53.283758560000003</v>
      </c>
      <c r="O233" s="15">
        <v>4.3963254045000006</v>
      </c>
      <c r="P233" s="15" t="s">
        <v>16</v>
      </c>
      <c r="Q233" s="16" t="s">
        <v>16</v>
      </c>
      <c r="R233" s="37" t="s">
        <v>731</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340</v>
      </c>
      <c r="D234" s="17" t="s">
        <v>341</v>
      </c>
      <c r="E234" s="17">
        <v>6</v>
      </c>
      <c r="F234" s="14">
        <v>7.87</v>
      </c>
      <c r="G234" s="14">
        <v>7.21</v>
      </c>
      <c r="H234" s="14">
        <v>6.55</v>
      </c>
      <c r="I234" s="14"/>
      <c r="J234" s="14">
        <v>9.4499999999999993</v>
      </c>
      <c r="K234" s="14">
        <v>10.76</v>
      </c>
      <c r="L234" s="14">
        <v>12.88</v>
      </c>
      <c r="M234" s="54"/>
      <c r="N234" s="14">
        <v>64.995380092999994</v>
      </c>
      <c r="O234" s="31">
        <v>2.9815870000000002</v>
      </c>
      <c r="P234" s="31" t="s">
        <v>13</v>
      </c>
      <c r="Q234" s="17" t="s">
        <v>16</v>
      </c>
      <c r="R234" s="38" t="s">
        <v>732</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342</v>
      </c>
      <c r="D235" s="16" t="s">
        <v>343</v>
      </c>
      <c r="E235" s="16">
        <v>7</v>
      </c>
      <c r="F235" s="15" t="s">
        <v>29</v>
      </c>
      <c r="G235" s="15" t="s">
        <v>29</v>
      </c>
      <c r="H235" s="15" t="s">
        <v>29</v>
      </c>
      <c r="I235" s="14"/>
      <c r="J235" s="15" t="s">
        <v>29</v>
      </c>
      <c r="K235" s="15" t="s">
        <v>29</v>
      </c>
      <c r="L235" s="15" t="s">
        <v>29</v>
      </c>
      <c r="M235" s="54"/>
      <c r="N235" s="15" t="s">
        <v>29</v>
      </c>
      <c r="O235" s="15" t="s">
        <v>29</v>
      </c>
      <c r="P235" s="15" t="s">
        <v>29</v>
      </c>
      <c r="Q235" s="16" t="s">
        <v>29</v>
      </c>
      <c r="R235" s="37" t="s">
        <v>30</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344</v>
      </c>
      <c r="D236" s="17" t="s">
        <v>345</v>
      </c>
      <c r="E236" s="17">
        <v>4</v>
      </c>
      <c r="F236" s="14">
        <v>8.8000000000000007</v>
      </c>
      <c r="G236" s="14">
        <v>6.81</v>
      </c>
      <c r="H236" s="14">
        <v>4.82</v>
      </c>
      <c r="I236" s="14"/>
      <c r="J236" s="14">
        <v>14.28</v>
      </c>
      <c r="K236" s="14">
        <v>18.25</v>
      </c>
      <c r="L236" s="14">
        <v>24.68</v>
      </c>
      <c r="M236" s="54"/>
      <c r="N236" s="14">
        <v>53.077491326000001</v>
      </c>
      <c r="O236" s="31">
        <v>34.246769800000003</v>
      </c>
      <c r="P236" s="31" t="s">
        <v>13</v>
      </c>
      <c r="Q236" s="17" t="s">
        <v>16</v>
      </c>
      <c r="R236" s="38" t="s">
        <v>733</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734</v>
      </c>
      <c r="D237" s="16" t="s">
        <v>735</v>
      </c>
      <c r="E237" s="16">
        <v>0</v>
      </c>
      <c r="F237" s="15">
        <v>99.65</v>
      </c>
      <c r="G237" s="15">
        <v>89.11</v>
      </c>
      <c r="H237" s="15">
        <v>78.569999999999993</v>
      </c>
      <c r="I237" s="14"/>
      <c r="J237" s="15">
        <v>101.13</v>
      </c>
      <c r="K237" s="15">
        <v>122.2</v>
      </c>
      <c r="L237" s="15">
        <v>156.30000000000001</v>
      </c>
      <c r="M237" s="54"/>
      <c r="N237" s="15">
        <v>30.815439438999999</v>
      </c>
      <c r="O237" s="15">
        <v>2.4171584084999997</v>
      </c>
      <c r="P237" s="15" t="s">
        <v>13</v>
      </c>
      <c r="Q237" s="16" t="s">
        <v>13</v>
      </c>
      <c r="R237" s="37" t="s">
        <v>736</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737</v>
      </c>
      <c r="D238" s="17" t="s">
        <v>738</v>
      </c>
      <c r="E238" s="17">
        <v>7</v>
      </c>
      <c r="F238" s="14">
        <v>176.49</v>
      </c>
      <c r="G238" s="14">
        <v>166.55</v>
      </c>
      <c r="H238" s="14">
        <v>156.62</v>
      </c>
      <c r="I238" s="14"/>
      <c r="J238" s="14">
        <v>203.69</v>
      </c>
      <c r="K238" s="14">
        <v>223.55</v>
      </c>
      <c r="L238" s="14">
        <v>255.7</v>
      </c>
      <c r="M238" s="54"/>
      <c r="N238" s="14">
        <v>58.808475149000003</v>
      </c>
      <c r="O238" s="31">
        <v>3.1766591844999996</v>
      </c>
      <c r="P238" s="31" t="s">
        <v>16</v>
      </c>
      <c r="Q238" s="17" t="s">
        <v>16</v>
      </c>
      <c r="R238" s="38" t="s">
        <v>739</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468</v>
      </c>
      <c r="D239" s="16" t="s">
        <v>469</v>
      </c>
      <c r="E239" s="16">
        <v>2</v>
      </c>
      <c r="F239" s="15">
        <v>37.049999999999997</v>
      </c>
      <c r="G239" s="15">
        <v>33.5</v>
      </c>
      <c r="H239" s="15">
        <v>29.96</v>
      </c>
      <c r="I239" s="14"/>
      <c r="J239" s="15">
        <v>37.81</v>
      </c>
      <c r="K239" s="15">
        <v>44.89</v>
      </c>
      <c r="L239" s="15">
        <v>56.35</v>
      </c>
      <c r="M239" s="54"/>
      <c r="N239" s="15">
        <v>35.344396525999997</v>
      </c>
      <c r="O239" s="15">
        <v>4.8107954834999997</v>
      </c>
      <c r="P239" s="15" t="s">
        <v>13</v>
      </c>
      <c r="Q239" s="16" t="s">
        <v>13</v>
      </c>
      <c r="R239" s="37" t="s">
        <v>740</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400</v>
      </c>
      <c r="D240" s="17" t="s">
        <v>401</v>
      </c>
      <c r="E240" s="17">
        <v>9</v>
      </c>
      <c r="F240" s="14">
        <v>106.12</v>
      </c>
      <c r="G240" s="14">
        <v>102.32</v>
      </c>
      <c r="H240" s="14">
        <v>98.53</v>
      </c>
      <c r="I240" s="14"/>
      <c r="J240" s="14">
        <v>108.68</v>
      </c>
      <c r="K240" s="14">
        <v>116.26</v>
      </c>
      <c r="L240" s="14">
        <v>128.54</v>
      </c>
      <c r="M240" s="54"/>
      <c r="N240" s="14">
        <v>59.629082580999999</v>
      </c>
      <c r="O240" s="31">
        <v>3.4636462434999999</v>
      </c>
      <c r="P240" s="31" t="s">
        <v>16</v>
      </c>
      <c r="Q240" s="17" t="s">
        <v>16</v>
      </c>
      <c r="R240" s="38" t="s">
        <v>741</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391</v>
      </c>
      <c r="D241" s="16" t="s">
        <v>392</v>
      </c>
      <c r="E241" s="16">
        <v>8</v>
      </c>
      <c r="F241" s="15">
        <v>97.04</v>
      </c>
      <c r="G241" s="15">
        <v>91.65</v>
      </c>
      <c r="H241" s="15">
        <v>86.26</v>
      </c>
      <c r="I241" s="14"/>
      <c r="J241" s="15">
        <v>100.95</v>
      </c>
      <c r="K241" s="15">
        <v>111.72</v>
      </c>
      <c r="L241" s="15">
        <v>129.15</v>
      </c>
      <c r="M241" s="54"/>
      <c r="N241" s="15">
        <v>56.270396615999999</v>
      </c>
      <c r="O241" s="15">
        <v>2.2602857885000001</v>
      </c>
      <c r="P241" s="15" t="s">
        <v>16</v>
      </c>
      <c r="Q241" s="16" t="s">
        <v>16</v>
      </c>
      <c r="R241" s="37" t="s">
        <v>742</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743</v>
      </c>
      <c r="D242" s="17" t="s">
        <v>744</v>
      </c>
      <c r="E242" s="17">
        <v>0</v>
      </c>
      <c r="F242" s="14">
        <v>38.17</v>
      </c>
      <c r="G242" s="14">
        <v>33.97</v>
      </c>
      <c r="H242" s="14">
        <v>29.77</v>
      </c>
      <c r="I242" s="14"/>
      <c r="J242" s="14">
        <v>39.130000000000003</v>
      </c>
      <c r="K242" s="14">
        <v>47.52</v>
      </c>
      <c r="L242" s="14">
        <v>61.12</v>
      </c>
      <c r="M242" s="54"/>
      <c r="N242" s="14">
        <v>29.727444765000001</v>
      </c>
      <c r="O242" s="31">
        <v>1.8963561924999999</v>
      </c>
      <c r="P242" s="31" t="s">
        <v>13</v>
      </c>
      <c r="Q242" s="17" t="s">
        <v>13</v>
      </c>
      <c r="R242" s="38" t="s">
        <v>745</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746</v>
      </c>
      <c r="D243" s="16" t="s">
        <v>747</v>
      </c>
      <c r="E243" s="16">
        <v>0</v>
      </c>
      <c r="F243" s="15">
        <v>37</v>
      </c>
      <c r="G243" s="15">
        <v>33.14</v>
      </c>
      <c r="H243" s="15">
        <v>29.29</v>
      </c>
      <c r="I243" s="14"/>
      <c r="J243" s="15">
        <v>38.25</v>
      </c>
      <c r="K243" s="15">
        <v>45.95</v>
      </c>
      <c r="L243" s="15">
        <v>58.41</v>
      </c>
      <c r="M243" s="54"/>
      <c r="N243" s="15">
        <v>31.984810396</v>
      </c>
      <c r="O243" s="15">
        <v>1.0552136465000002</v>
      </c>
      <c r="P243" s="15" t="s">
        <v>13</v>
      </c>
      <c r="Q243" s="16" t="s">
        <v>13</v>
      </c>
      <c r="R243" s="37" t="s">
        <v>748</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372</v>
      </c>
      <c r="D244" s="17" t="s">
        <v>346</v>
      </c>
      <c r="E244" s="17">
        <v>0</v>
      </c>
      <c r="F244" s="14">
        <v>68.95</v>
      </c>
      <c r="G244" s="14">
        <v>61.43</v>
      </c>
      <c r="H244" s="14">
        <v>53.91</v>
      </c>
      <c r="I244" s="14"/>
      <c r="J244" s="14">
        <v>70.8</v>
      </c>
      <c r="K244" s="14">
        <v>85.83</v>
      </c>
      <c r="L244" s="14">
        <v>110.16</v>
      </c>
      <c r="M244" s="54"/>
      <c r="N244" s="14">
        <v>31.531420515000001</v>
      </c>
      <c r="O244" s="31">
        <v>13.010635381</v>
      </c>
      <c r="P244" s="31" t="s">
        <v>13</v>
      </c>
      <c r="Q244" s="17" t="s">
        <v>13</v>
      </c>
      <c r="R244" s="38" t="s">
        <v>749</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373</v>
      </c>
      <c r="D245" s="16" t="s">
        <v>347</v>
      </c>
      <c r="E245" s="16">
        <v>3</v>
      </c>
      <c r="F245" s="15">
        <v>23.35</v>
      </c>
      <c r="G245" s="15">
        <v>19.41</v>
      </c>
      <c r="H245" s="15">
        <v>15.47</v>
      </c>
      <c r="I245" s="14"/>
      <c r="J245" s="15">
        <v>24.45</v>
      </c>
      <c r="K245" s="15">
        <v>32.32</v>
      </c>
      <c r="L245" s="15">
        <v>45.06</v>
      </c>
      <c r="M245" s="54"/>
      <c r="N245" s="15">
        <v>42.228758446999997</v>
      </c>
      <c r="O245" s="15">
        <v>7.3929994765</v>
      </c>
      <c r="P245" s="15" t="s">
        <v>13</v>
      </c>
      <c r="Q245" s="16" t="s">
        <v>13</v>
      </c>
      <c r="R245" s="37" t="s">
        <v>750</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374</v>
      </c>
      <c r="D246" s="17" t="s">
        <v>375</v>
      </c>
      <c r="E246" s="17">
        <v>3</v>
      </c>
      <c r="F246" s="14">
        <v>39.24</v>
      </c>
      <c r="G246" s="14">
        <v>34.89</v>
      </c>
      <c r="H246" s="14">
        <v>30.54</v>
      </c>
      <c r="I246" s="14"/>
      <c r="J246" s="14">
        <v>40.450000000000003</v>
      </c>
      <c r="K246" s="14">
        <v>49.14</v>
      </c>
      <c r="L246" s="14">
        <v>63.21</v>
      </c>
      <c r="M246" s="54"/>
      <c r="N246" s="14">
        <v>36.619820486999998</v>
      </c>
      <c r="O246" s="31">
        <v>19.906332258999999</v>
      </c>
      <c r="P246" s="31" t="s">
        <v>13</v>
      </c>
      <c r="Q246" s="17" t="s">
        <v>13</v>
      </c>
      <c r="R246" s="38" t="s">
        <v>751</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470</v>
      </c>
      <c r="D247" s="16" t="s">
        <v>471</v>
      </c>
      <c r="E247" s="16">
        <v>8</v>
      </c>
      <c r="F247" s="15">
        <v>38.17</v>
      </c>
      <c r="G247" s="15">
        <v>31.88</v>
      </c>
      <c r="H247" s="15">
        <v>25.59</v>
      </c>
      <c r="I247" s="14"/>
      <c r="J247" s="15">
        <v>43.67</v>
      </c>
      <c r="K247" s="15">
        <v>56.24</v>
      </c>
      <c r="L247" s="15">
        <v>76.58</v>
      </c>
      <c r="M247" s="54"/>
      <c r="N247" s="15">
        <v>54.205291526000003</v>
      </c>
      <c r="O247" s="15">
        <v>9.0608983864999999</v>
      </c>
      <c r="P247" s="15" t="s">
        <v>16</v>
      </c>
      <c r="Q247" s="16" t="s">
        <v>16</v>
      </c>
      <c r="R247" s="37" t="s">
        <v>752</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472</v>
      </c>
      <c r="D248" s="17" t="s">
        <v>473</v>
      </c>
      <c r="E248" s="17">
        <v>2</v>
      </c>
      <c r="F248" s="14">
        <v>51.4</v>
      </c>
      <c r="G248" s="14">
        <v>45.67</v>
      </c>
      <c r="H248" s="14">
        <v>39.950000000000003</v>
      </c>
      <c r="I248" s="14"/>
      <c r="J248" s="14">
        <v>52.81</v>
      </c>
      <c r="K248" s="14">
        <v>64.25</v>
      </c>
      <c r="L248" s="14">
        <v>82.77</v>
      </c>
      <c r="M248" s="54"/>
      <c r="N248" s="14">
        <v>35.560829622999997</v>
      </c>
      <c r="O248" s="31">
        <v>2.1210949765000002</v>
      </c>
      <c r="P248" s="31" t="s">
        <v>13</v>
      </c>
      <c r="Q248" s="17" t="s">
        <v>13</v>
      </c>
      <c r="R248" s="38" t="s">
        <v>753</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348</v>
      </c>
      <c r="D249" s="16" t="s">
        <v>349</v>
      </c>
      <c r="E249" s="16">
        <v>8</v>
      </c>
      <c r="F249" s="15">
        <v>144.27000000000001</v>
      </c>
      <c r="G249" s="15">
        <v>137.55000000000001</v>
      </c>
      <c r="H249" s="15">
        <v>130.84</v>
      </c>
      <c r="I249" s="14"/>
      <c r="J249" s="15">
        <v>148.78</v>
      </c>
      <c r="K249" s="15">
        <v>162.19999999999999</v>
      </c>
      <c r="L249" s="15">
        <v>183.92</v>
      </c>
      <c r="M249" s="54"/>
      <c r="N249" s="15">
        <v>57.631701262999997</v>
      </c>
      <c r="O249" s="15">
        <v>6.4191918779999995</v>
      </c>
      <c r="P249" s="15" t="s">
        <v>16</v>
      </c>
      <c r="Q249" s="16" t="s">
        <v>16</v>
      </c>
      <c r="R249" s="37" t="s">
        <v>754</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489</v>
      </c>
      <c r="D250" s="17" t="s">
        <v>490</v>
      </c>
      <c r="E250" s="17">
        <v>2</v>
      </c>
      <c r="F250" s="14">
        <v>57.58</v>
      </c>
      <c r="G250" s="14">
        <v>51.32</v>
      </c>
      <c r="H250" s="14">
        <v>45.07</v>
      </c>
      <c r="I250" s="14"/>
      <c r="J250" s="14">
        <v>59.17</v>
      </c>
      <c r="K250" s="14">
        <v>71.67</v>
      </c>
      <c r="L250" s="14">
        <v>91.9</v>
      </c>
      <c r="M250" s="54"/>
      <c r="N250" s="14">
        <v>34.701671197000003</v>
      </c>
      <c r="O250" s="31">
        <v>3.1268677115000001</v>
      </c>
      <c r="P250" s="31" t="s">
        <v>13</v>
      </c>
      <c r="Q250" s="17" t="s">
        <v>13</v>
      </c>
      <c r="R250" s="38" t="s">
        <v>755</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376</v>
      </c>
      <c r="D251" s="16" t="s">
        <v>350</v>
      </c>
      <c r="E251" s="16">
        <v>7</v>
      </c>
      <c r="F251" s="15">
        <v>169.28</v>
      </c>
      <c r="G251" s="15">
        <v>159.66</v>
      </c>
      <c r="H251" s="15">
        <v>150.04</v>
      </c>
      <c r="I251" s="14"/>
      <c r="J251" s="15">
        <v>195.73</v>
      </c>
      <c r="K251" s="15">
        <v>214.96</v>
      </c>
      <c r="L251" s="15">
        <v>246.08</v>
      </c>
      <c r="M251" s="54"/>
      <c r="N251" s="15">
        <v>59.742486665000001</v>
      </c>
      <c r="O251" s="15">
        <v>522.29518511999993</v>
      </c>
      <c r="P251" s="15" t="s">
        <v>16</v>
      </c>
      <c r="Q251" s="16" t="s">
        <v>16</v>
      </c>
      <c r="R251" s="37" t="s">
        <v>756</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757</v>
      </c>
      <c r="D252" s="17" t="s">
        <v>758</v>
      </c>
      <c r="E252" s="17">
        <v>6</v>
      </c>
      <c r="F252" s="14">
        <v>138.24</v>
      </c>
      <c r="G252" s="14">
        <v>130.44</v>
      </c>
      <c r="H252" s="14">
        <v>122.64</v>
      </c>
      <c r="I252" s="14"/>
      <c r="J252" s="14">
        <v>158.13</v>
      </c>
      <c r="K252" s="14">
        <v>173.72</v>
      </c>
      <c r="L252" s="14">
        <v>198.95</v>
      </c>
      <c r="M252" s="54"/>
      <c r="N252" s="14">
        <v>56.886859485000002</v>
      </c>
      <c r="O252" s="31">
        <v>1.150911695</v>
      </c>
      <c r="P252" s="31" t="s">
        <v>13</v>
      </c>
      <c r="Q252" s="17" t="s">
        <v>16</v>
      </c>
      <c r="R252" s="38" t="s">
        <v>759</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510</v>
      </c>
      <c r="D253" s="16" t="s">
        <v>511</v>
      </c>
      <c r="E253" s="16">
        <v>7</v>
      </c>
      <c r="F253" s="15">
        <v>125.1</v>
      </c>
      <c r="G253" s="15">
        <v>116.57</v>
      </c>
      <c r="H253" s="15">
        <v>108.05</v>
      </c>
      <c r="I253" s="14"/>
      <c r="J253" s="15">
        <v>147.21</v>
      </c>
      <c r="K253" s="15">
        <v>164.25</v>
      </c>
      <c r="L253" s="15">
        <v>191.83</v>
      </c>
      <c r="M253" s="54"/>
      <c r="N253" s="15">
        <v>56.223481020000001</v>
      </c>
      <c r="O253" s="15">
        <v>1.6407542524999998</v>
      </c>
      <c r="P253" s="15" t="s">
        <v>13</v>
      </c>
      <c r="Q253" s="16" t="s">
        <v>16</v>
      </c>
      <c r="R253" s="37" t="s">
        <v>760</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474</v>
      </c>
      <c r="D254" s="17" t="s">
        <v>475</v>
      </c>
      <c r="E254" s="17">
        <v>8</v>
      </c>
      <c r="F254" s="14">
        <v>79.58</v>
      </c>
      <c r="G254" s="14">
        <v>75.099999999999994</v>
      </c>
      <c r="H254" s="14">
        <v>70.63</v>
      </c>
      <c r="I254" s="14"/>
      <c r="J254" s="14">
        <v>84.6</v>
      </c>
      <c r="K254" s="14">
        <v>93.54</v>
      </c>
      <c r="L254" s="14">
        <v>108.01</v>
      </c>
      <c r="M254" s="54"/>
      <c r="N254" s="14">
        <v>53.440625234000002</v>
      </c>
      <c r="O254" s="31">
        <v>13.044029794</v>
      </c>
      <c r="P254" s="31" t="s">
        <v>16</v>
      </c>
      <c r="Q254" s="17" t="s">
        <v>16</v>
      </c>
      <c r="R254" s="38" t="s">
        <v>761</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762</v>
      </c>
      <c r="D255" s="16" t="s">
        <v>763</v>
      </c>
      <c r="E255" s="16">
        <v>3</v>
      </c>
      <c r="F255" s="15">
        <v>57.08</v>
      </c>
      <c r="G255" s="15">
        <v>52.45</v>
      </c>
      <c r="H255" s="15">
        <v>47.83</v>
      </c>
      <c r="I255" s="14"/>
      <c r="J255" s="15">
        <v>58.07</v>
      </c>
      <c r="K255" s="15">
        <v>67.31</v>
      </c>
      <c r="L255" s="15">
        <v>82.27</v>
      </c>
      <c r="M255" s="54"/>
      <c r="N255" s="15">
        <v>47.128451847000001</v>
      </c>
      <c r="O255" s="15">
        <v>2.3987514019999998</v>
      </c>
      <c r="P255" s="15" t="s">
        <v>16</v>
      </c>
      <c r="Q255" s="16" t="s">
        <v>13</v>
      </c>
      <c r="R255" s="37" t="s">
        <v>764</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476</v>
      </c>
      <c r="D256" s="17" t="s">
        <v>477</v>
      </c>
      <c r="E256" s="17">
        <v>3</v>
      </c>
      <c r="F256" s="14">
        <v>122.49</v>
      </c>
      <c r="G256" s="14">
        <v>100.72</v>
      </c>
      <c r="H256" s="14">
        <v>78.95</v>
      </c>
      <c r="I256" s="14"/>
      <c r="J256" s="14">
        <v>128.9</v>
      </c>
      <c r="K256" s="14">
        <v>172.43</v>
      </c>
      <c r="L256" s="14">
        <v>242.87</v>
      </c>
      <c r="M256" s="54"/>
      <c r="N256" s="14">
        <v>47.06261362</v>
      </c>
      <c r="O256" s="31">
        <v>3.958016304</v>
      </c>
      <c r="P256" s="31" t="s">
        <v>16</v>
      </c>
      <c r="Q256" s="17" t="s">
        <v>13</v>
      </c>
      <c r="R256" s="38" t="s">
        <v>765</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404</v>
      </c>
      <c r="D257" s="16" t="s">
        <v>405</v>
      </c>
      <c r="E257" s="16">
        <v>9</v>
      </c>
      <c r="F257" s="15">
        <v>429.35</v>
      </c>
      <c r="G257" s="15">
        <v>409.59</v>
      </c>
      <c r="H257" s="15">
        <v>389.83</v>
      </c>
      <c r="I257" s="14"/>
      <c r="J257" s="15">
        <v>438.19</v>
      </c>
      <c r="K257" s="15">
        <v>477.7</v>
      </c>
      <c r="L257" s="15">
        <v>541.64</v>
      </c>
      <c r="M257" s="54"/>
      <c r="N257" s="15">
        <v>57.562185018999998</v>
      </c>
      <c r="O257" s="15">
        <v>52.174321135</v>
      </c>
      <c r="P257" s="15" t="s">
        <v>16</v>
      </c>
      <c r="Q257" s="16" t="s">
        <v>16</v>
      </c>
      <c r="R257" s="37" t="s">
        <v>766</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406</v>
      </c>
      <c r="D258" s="17" t="s">
        <v>407</v>
      </c>
      <c r="E258" s="17">
        <v>0</v>
      </c>
      <c r="F258" s="14">
        <v>89.8</v>
      </c>
      <c r="G258" s="14">
        <v>70.63</v>
      </c>
      <c r="H258" s="14">
        <v>51.47</v>
      </c>
      <c r="I258" s="14"/>
      <c r="J258" s="14">
        <v>91.52</v>
      </c>
      <c r="K258" s="14">
        <v>129.84</v>
      </c>
      <c r="L258" s="14">
        <v>191.86</v>
      </c>
      <c r="M258" s="54"/>
      <c r="N258" s="14">
        <v>23.796843341999999</v>
      </c>
      <c r="O258" s="31">
        <v>6.0839068799999998</v>
      </c>
      <c r="P258" s="31" t="s">
        <v>13</v>
      </c>
      <c r="Q258" s="17" t="s">
        <v>13</v>
      </c>
      <c r="R258" s="38" t="s">
        <v>767</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408</v>
      </c>
      <c r="D259" s="16" t="s">
        <v>409</v>
      </c>
      <c r="E259" s="16">
        <v>4</v>
      </c>
      <c r="F259" s="15">
        <v>107.7</v>
      </c>
      <c r="G259" s="15">
        <v>99.44</v>
      </c>
      <c r="H259" s="15">
        <v>91.19</v>
      </c>
      <c r="I259" s="14"/>
      <c r="J259" s="15">
        <v>130.44</v>
      </c>
      <c r="K259" s="15">
        <v>146.94</v>
      </c>
      <c r="L259" s="15">
        <v>173.64</v>
      </c>
      <c r="M259" s="54"/>
      <c r="N259" s="15">
        <v>54.797856932000002</v>
      </c>
      <c r="O259" s="15">
        <v>276.13907290999998</v>
      </c>
      <c r="P259" s="15" t="s">
        <v>13</v>
      </c>
      <c r="Q259" s="16" t="s">
        <v>16</v>
      </c>
      <c r="R259" s="37" t="s">
        <v>768</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512</v>
      </c>
      <c r="D260" s="17" t="s">
        <v>513</v>
      </c>
      <c r="E260" s="17">
        <v>10</v>
      </c>
      <c r="F260" s="14">
        <v>61.86</v>
      </c>
      <c r="G260" s="14">
        <v>58.37</v>
      </c>
      <c r="H260" s="14">
        <v>54.88</v>
      </c>
      <c r="I260" s="14"/>
      <c r="J260" s="14">
        <v>70.47</v>
      </c>
      <c r="K260" s="14">
        <v>77.44</v>
      </c>
      <c r="L260" s="14">
        <v>88.73</v>
      </c>
      <c r="M260" s="54"/>
      <c r="N260" s="14">
        <v>65.492427661999997</v>
      </c>
      <c r="O260" s="31">
        <v>1.216219282</v>
      </c>
      <c r="P260" s="31" t="s">
        <v>16</v>
      </c>
      <c r="Q260" s="17" t="s">
        <v>16</v>
      </c>
      <c r="R260" s="38" t="s">
        <v>769</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410</v>
      </c>
      <c r="D261" s="16" t="s">
        <v>411</v>
      </c>
      <c r="E261" s="16">
        <v>7</v>
      </c>
      <c r="F261" s="15">
        <v>177.82</v>
      </c>
      <c r="G261" s="15">
        <v>167.78</v>
      </c>
      <c r="H261" s="15">
        <v>157.74</v>
      </c>
      <c r="I261" s="14"/>
      <c r="J261" s="15">
        <v>205.42</v>
      </c>
      <c r="K261" s="15">
        <v>225.49</v>
      </c>
      <c r="L261" s="15">
        <v>257.97000000000003</v>
      </c>
      <c r="M261" s="54"/>
      <c r="N261" s="15">
        <v>59.196610446000001</v>
      </c>
      <c r="O261" s="15">
        <v>72.794417914000007</v>
      </c>
      <c r="P261" s="15" t="s">
        <v>16</v>
      </c>
      <c r="Q261" s="16" t="s">
        <v>16</v>
      </c>
      <c r="R261" s="37" t="s">
        <v>770</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412</v>
      </c>
      <c r="D262" s="17" t="s">
        <v>413</v>
      </c>
      <c r="E262" s="17">
        <v>9</v>
      </c>
      <c r="F262" s="14">
        <v>125.14</v>
      </c>
      <c r="G262" s="14">
        <v>118.17</v>
      </c>
      <c r="H262" s="14">
        <v>111.21</v>
      </c>
      <c r="I262" s="14"/>
      <c r="J262" s="14">
        <v>142.37</v>
      </c>
      <c r="K262" s="14">
        <v>156.29</v>
      </c>
      <c r="L262" s="14">
        <v>178.82</v>
      </c>
      <c r="M262" s="54"/>
      <c r="N262" s="14">
        <v>65.116157102000003</v>
      </c>
      <c r="O262" s="31">
        <v>16.375324442</v>
      </c>
      <c r="P262" s="31" t="s">
        <v>16</v>
      </c>
      <c r="Q262" s="17" t="s">
        <v>16</v>
      </c>
      <c r="R262" s="38" t="s">
        <v>771</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478</v>
      </c>
      <c r="D263" s="16" t="s">
        <v>479</v>
      </c>
      <c r="E263" s="16">
        <v>9</v>
      </c>
      <c r="F263" s="15">
        <v>174.87</v>
      </c>
      <c r="G263" s="15">
        <v>162.16999999999999</v>
      </c>
      <c r="H263" s="15">
        <v>149.47999999999999</v>
      </c>
      <c r="I263" s="14"/>
      <c r="J263" s="15">
        <v>205.98</v>
      </c>
      <c r="K263" s="15">
        <v>231.36</v>
      </c>
      <c r="L263" s="15">
        <v>272.43</v>
      </c>
      <c r="M263" s="54"/>
      <c r="N263" s="15">
        <v>68.461104313999996</v>
      </c>
      <c r="O263" s="15">
        <v>8.2311358230000007</v>
      </c>
      <c r="P263" s="15" t="s">
        <v>16</v>
      </c>
      <c r="Q263" s="16" t="s">
        <v>16</v>
      </c>
      <c r="R263" s="37" t="s">
        <v>772</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773</v>
      </c>
      <c r="D264" s="17" t="s">
        <v>774</v>
      </c>
      <c r="E264" s="17">
        <v>0</v>
      </c>
      <c r="F264" s="14">
        <v>57.45</v>
      </c>
      <c r="G264" s="14">
        <v>53.88</v>
      </c>
      <c r="H264" s="14">
        <v>50.31</v>
      </c>
      <c r="I264" s="14"/>
      <c r="J264" s="14">
        <v>58.31</v>
      </c>
      <c r="K264" s="14">
        <v>65.44</v>
      </c>
      <c r="L264" s="14">
        <v>76.989999999999995</v>
      </c>
      <c r="M264" s="54"/>
      <c r="N264" s="14">
        <v>22.688092684000001</v>
      </c>
      <c r="O264" s="31">
        <v>1.859640674</v>
      </c>
      <c r="P264" s="31" t="s">
        <v>13</v>
      </c>
      <c r="Q264" s="17" t="s">
        <v>13</v>
      </c>
      <c r="R264" s="38" t="s">
        <v>775</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414</v>
      </c>
      <c r="D265" s="16" t="s">
        <v>415</v>
      </c>
      <c r="E265" s="16">
        <v>8</v>
      </c>
      <c r="F265" s="15">
        <v>70.94</v>
      </c>
      <c r="G265" s="15">
        <v>66.73</v>
      </c>
      <c r="H265" s="15">
        <v>62.53</v>
      </c>
      <c r="I265" s="14"/>
      <c r="J265" s="15">
        <v>73.16</v>
      </c>
      <c r="K265" s="15">
        <v>81.56</v>
      </c>
      <c r="L265" s="15">
        <v>95.16</v>
      </c>
      <c r="M265" s="54"/>
      <c r="N265" s="15">
        <v>54.154263118999999</v>
      </c>
      <c r="O265" s="15">
        <v>12.681489193999999</v>
      </c>
      <c r="P265" s="15" t="s">
        <v>16</v>
      </c>
      <c r="Q265" s="16" t="s">
        <v>16</v>
      </c>
      <c r="R265" s="37" t="s">
        <v>776</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416</v>
      </c>
      <c r="D266" s="17" t="s">
        <v>417</v>
      </c>
      <c r="E266" s="17">
        <v>9</v>
      </c>
      <c r="F266" s="14">
        <v>51.87</v>
      </c>
      <c r="G266" s="14">
        <v>49.42</v>
      </c>
      <c r="H266" s="14">
        <v>46.98</v>
      </c>
      <c r="I266" s="14"/>
      <c r="J266" s="14">
        <v>53.36</v>
      </c>
      <c r="K266" s="14">
        <v>58.24</v>
      </c>
      <c r="L266" s="14">
        <v>66.150000000000006</v>
      </c>
      <c r="M266" s="54"/>
      <c r="N266" s="14">
        <v>56.721412190999999</v>
      </c>
      <c r="O266" s="31">
        <v>8.0979305534999995</v>
      </c>
      <c r="P266" s="31" t="s">
        <v>16</v>
      </c>
      <c r="Q266" s="17" t="s">
        <v>16</v>
      </c>
      <c r="R266" s="38" t="s">
        <v>777</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418</v>
      </c>
      <c r="D267" s="16" t="s">
        <v>419</v>
      </c>
      <c r="E267" s="16">
        <v>5</v>
      </c>
      <c r="F267" s="15">
        <v>107.8</v>
      </c>
      <c r="G267" s="15">
        <v>97.73</v>
      </c>
      <c r="H267" s="15">
        <v>87.67</v>
      </c>
      <c r="I267" s="14"/>
      <c r="J267" s="15">
        <v>113.04</v>
      </c>
      <c r="K267" s="15">
        <v>133.16</v>
      </c>
      <c r="L267" s="15">
        <v>165.72</v>
      </c>
      <c r="M267" s="54"/>
      <c r="N267" s="15">
        <v>47.956622897000003</v>
      </c>
      <c r="O267" s="15">
        <v>12.123519394999999</v>
      </c>
      <c r="P267" s="15" t="s">
        <v>16</v>
      </c>
      <c r="Q267" s="16" t="s">
        <v>13</v>
      </c>
      <c r="R267" s="37" t="s">
        <v>778</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420</v>
      </c>
      <c r="D268" s="17" t="s">
        <v>421</v>
      </c>
      <c r="E268" s="17">
        <v>2</v>
      </c>
      <c r="F268" s="14">
        <v>80.959999999999994</v>
      </c>
      <c r="G268" s="14">
        <v>71.38</v>
      </c>
      <c r="H268" s="14">
        <v>61.8</v>
      </c>
      <c r="I268" s="14"/>
      <c r="J268" s="14">
        <v>81.64</v>
      </c>
      <c r="K268" s="14">
        <v>100.79</v>
      </c>
      <c r="L268" s="14">
        <v>131.79</v>
      </c>
      <c r="M268" s="54"/>
      <c r="N268" s="14">
        <v>46.367336493000003</v>
      </c>
      <c r="O268" s="31">
        <v>2.331794634</v>
      </c>
      <c r="P268" s="31" t="s">
        <v>13</v>
      </c>
      <c r="Q268" s="17" t="s">
        <v>13</v>
      </c>
      <c r="R268" s="38" t="s">
        <v>779</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422</v>
      </c>
      <c r="D269" s="16" t="s">
        <v>423</v>
      </c>
      <c r="E269" s="16">
        <v>3</v>
      </c>
      <c r="F269" s="15">
        <v>18.54</v>
      </c>
      <c r="G269" s="15">
        <v>16.559999999999999</v>
      </c>
      <c r="H269" s="15">
        <v>14.58</v>
      </c>
      <c r="I269" s="14"/>
      <c r="J269" s="15">
        <v>19.14</v>
      </c>
      <c r="K269" s="15">
        <v>23.09</v>
      </c>
      <c r="L269" s="15">
        <v>29.49</v>
      </c>
      <c r="M269" s="54"/>
      <c r="N269" s="15">
        <v>36.727159907999997</v>
      </c>
      <c r="O269" s="15">
        <v>5.0365577110000004</v>
      </c>
      <c r="P269" s="15" t="s">
        <v>13</v>
      </c>
      <c r="Q269" s="16" t="s">
        <v>13</v>
      </c>
      <c r="R269" s="37" t="s">
        <v>780</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480</v>
      </c>
      <c r="D270" s="17" t="s">
        <v>481</v>
      </c>
      <c r="E270" s="17">
        <v>8</v>
      </c>
      <c r="F270" s="14">
        <v>16.38</v>
      </c>
      <c r="G270" s="14">
        <v>15.56</v>
      </c>
      <c r="H270" s="14">
        <v>14.74</v>
      </c>
      <c r="I270" s="14"/>
      <c r="J270" s="14">
        <v>16.899999999999999</v>
      </c>
      <c r="K270" s="14">
        <v>18.53</v>
      </c>
      <c r="L270" s="14">
        <v>21.17</v>
      </c>
      <c r="M270" s="54"/>
      <c r="N270" s="14">
        <v>57.999422068999998</v>
      </c>
      <c r="O270" s="31">
        <v>5.0636828735000003</v>
      </c>
      <c r="P270" s="31" t="s">
        <v>16</v>
      </c>
      <c r="Q270" s="17" t="s">
        <v>16</v>
      </c>
      <c r="R270" s="38" t="s">
        <v>781</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424</v>
      </c>
      <c r="D271" s="16" t="s">
        <v>425</v>
      </c>
      <c r="E271" s="16">
        <v>7</v>
      </c>
      <c r="F271" s="15" t="s">
        <v>29</v>
      </c>
      <c r="G271" s="15" t="s">
        <v>29</v>
      </c>
      <c r="H271" s="15" t="s">
        <v>29</v>
      </c>
      <c r="I271" s="14"/>
      <c r="J271" s="15" t="s">
        <v>29</v>
      </c>
      <c r="K271" s="15" t="s">
        <v>29</v>
      </c>
      <c r="L271" s="15" t="s">
        <v>29</v>
      </c>
      <c r="M271" s="54"/>
      <c r="N271" s="15" t="s">
        <v>29</v>
      </c>
      <c r="O271" s="15" t="s">
        <v>29</v>
      </c>
      <c r="P271" s="15" t="s">
        <v>29</v>
      </c>
      <c r="Q271" s="16" t="s">
        <v>29</v>
      </c>
      <c r="R271" s="37" t="s">
        <v>30</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426</v>
      </c>
      <c r="D272" s="17" t="s">
        <v>427</v>
      </c>
      <c r="E272" s="17">
        <v>7</v>
      </c>
      <c r="F272" s="14">
        <v>17.68</v>
      </c>
      <c r="G272" s="14">
        <v>16.66</v>
      </c>
      <c r="H272" s="14">
        <v>15.64</v>
      </c>
      <c r="I272" s="14"/>
      <c r="J272" s="14">
        <v>20.48</v>
      </c>
      <c r="K272" s="14">
        <v>22.51</v>
      </c>
      <c r="L272" s="14">
        <v>25.8</v>
      </c>
      <c r="M272" s="54"/>
      <c r="N272" s="14">
        <v>59.435499051000001</v>
      </c>
      <c r="O272" s="31">
        <v>8.9306576495000005</v>
      </c>
      <c r="P272" s="31" t="s">
        <v>16</v>
      </c>
      <c r="Q272" s="17" t="s">
        <v>16</v>
      </c>
      <c r="R272" s="38" t="s">
        <v>782</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428</v>
      </c>
      <c r="D273" s="16" t="s">
        <v>429</v>
      </c>
      <c r="E273" s="16">
        <v>8</v>
      </c>
      <c r="F273" s="15">
        <v>20.93</v>
      </c>
      <c r="G273" s="15">
        <v>19.29</v>
      </c>
      <c r="H273" s="15">
        <v>17.649999999999999</v>
      </c>
      <c r="I273" s="14"/>
      <c r="J273" s="15">
        <v>22.04</v>
      </c>
      <c r="K273" s="15">
        <v>25.31</v>
      </c>
      <c r="L273" s="15">
        <v>30.61</v>
      </c>
      <c r="M273" s="54"/>
      <c r="N273" s="15">
        <v>54.779386817999999</v>
      </c>
      <c r="O273" s="15">
        <v>24.051135063</v>
      </c>
      <c r="P273" s="15" t="s">
        <v>16</v>
      </c>
      <c r="Q273" s="16" t="s">
        <v>16</v>
      </c>
      <c r="R273" s="37" t="s">
        <v>783</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430</v>
      </c>
      <c r="D274" s="17" t="s">
        <v>431</v>
      </c>
      <c r="E274" s="17">
        <v>0</v>
      </c>
      <c r="F274" s="14">
        <v>21.51</v>
      </c>
      <c r="G274" s="14">
        <v>19.04</v>
      </c>
      <c r="H274" s="14">
        <v>16.57</v>
      </c>
      <c r="I274" s="14"/>
      <c r="J274" s="14">
        <v>21.74</v>
      </c>
      <c r="K274" s="14">
        <v>26.67</v>
      </c>
      <c r="L274" s="14">
        <v>34.659999999999997</v>
      </c>
      <c r="M274" s="54"/>
      <c r="N274" s="14">
        <v>31.312963958000001</v>
      </c>
      <c r="O274" s="31">
        <v>75.331629276000001</v>
      </c>
      <c r="P274" s="31" t="s">
        <v>13</v>
      </c>
      <c r="Q274" s="17" t="s">
        <v>13</v>
      </c>
      <c r="R274" s="38" t="s">
        <v>784</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499</v>
      </c>
      <c r="D275" s="16" t="s">
        <v>500</v>
      </c>
      <c r="E275" s="16">
        <v>0</v>
      </c>
      <c r="F275" s="15">
        <v>46.94</v>
      </c>
      <c r="G275" s="15">
        <v>41.72</v>
      </c>
      <c r="H275" s="15">
        <v>36.5</v>
      </c>
      <c r="I275" s="14"/>
      <c r="J275" s="15">
        <v>48.13</v>
      </c>
      <c r="K275" s="15">
        <v>58.56</v>
      </c>
      <c r="L275" s="15">
        <v>75.45</v>
      </c>
      <c r="M275" s="54"/>
      <c r="N275" s="15">
        <v>33.020866312999999</v>
      </c>
      <c r="O275" s="15">
        <v>31.420509228</v>
      </c>
      <c r="P275" s="15" t="s">
        <v>13</v>
      </c>
      <c r="Q275" s="16" t="s">
        <v>13</v>
      </c>
      <c r="R275" s="37" t="s">
        <v>785</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786</v>
      </c>
      <c r="D276" s="17" t="s">
        <v>787</v>
      </c>
      <c r="E276" s="17">
        <v>0</v>
      </c>
      <c r="F276" s="14">
        <v>36.79</v>
      </c>
      <c r="G276" s="14">
        <v>31.11</v>
      </c>
      <c r="H276" s="14">
        <v>25.44</v>
      </c>
      <c r="I276" s="14"/>
      <c r="J276" s="14">
        <v>37.39</v>
      </c>
      <c r="K276" s="14">
        <v>48.73</v>
      </c>
      <c r="L276" s="14">
        <v>67.09</v>
      </c>
      <c r="M276" s="54"/>
      <c r="N276" s="14">
        <v>24.595337957999998</v>
      </c>
      <c r="O276" s="31">
        <v>2.2805540815000001</v>
      </c>
      <c r="P276" s="31" t="s">
        <v>13</v>
      </c>
      <c r="Q276" s="17" t="s">
        <v>13</v>
      </c>
      <c r="R276" s="38" t="s">
        <v>788</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789</v>
      </c>
      <c r="D277" s="16" t="s">
        <v>790</v>
      </c>
      <c r="E277" s="16">
        <v>6</v>
      </c>
      <c r="F277" s="15">
        <v>55.48</v>
      </c>
      <c r="G277" s="15">
        <v>51.5</v>
      </c>
      <c r="H277" s="15">
        <v>47.53</v>
      </c>
      <c r="I277" s="14"/>
      <c r="J277" s="15">
        <v>59.59</v>
      </c>
      <c r="K277" s="15">
        <v>67.53</v>
      </c>
      <c r="L277" s="15">
        <v>80.38</v>
      </c>
      <c r="M277" s="54"/>
      <c r="N277" s="15">
        <v>53.937557419000001</v>
      </c>
      <c r="O277" s="15">
        <v>1.610378659</v>
      </c>
      <c r="P277" s="15" t="s">
        <v>13</v>
      </c>
      <c r="Q277" s="16" t="s">
        <v>16</v>
      </c>
      <c r="R277" s="37" t="s">
        <v>791</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792</v>
      </c>
      <c r="D278" s="17" t="s">
        <v>793</v>
      </c>
      <c r="E278" s="17">
        <v>6</v>
      </c>
      <c r="F278" s="14">
        <v>27.75</v>
      </c>
      <c r="G278" s="14">
        <v>24.78</v>
      </c>
      <c r="H278" s="14">
        <v>21.82</v>
      </c>
      <c r="I278" s="14"/>
      <c r="J278" s="14">
        <v>28.56</v>
      </c>
      <c r="K278" s="14">
        <v>34.479999999999997</v>
      </c>
      <c r="L278" s="14">
        <v>44.06</v>
      </c>
      <c r="M278" s="54"/>
      <c r="N278" s="14">
        <v>51.761248889999997</v>
      </c>
      <c r="O278" s="31">
        <v>2.3328725125000003</v>
      </c>
      <c r="P278" s="31" t="s">
        <v>16</v>
      </c>
      <c r="Q278" s="17" t="s">
        <v>13</v>
      </c>
      <c r="R278" s="38" t="s">
        <v>794</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c r="D279" s="16"/>
      <c r="E279" s="16"/>
      <c r="F279" s="15"/>
      <c r="G279" s="15"/>
      <c r="H279" s="15"/>
      <c r="I279" s="14"/>
      <c r="J279" s="15"/>
      <c r="K279" s="15"/>
      <c r="L279" s="15"/>
      <c r="M279" s="54"/>
      <c r="N279" s="15"/>
      <c r="O279" s="15"/>
      <c r="P279" s="15"/>
      <c r="Q279" s="16"/>
      <c r="R279" s="37"/>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8"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482</v>
      </c>
      <c r="E5" s="59" t="s">
        <v>503</v>
      </c>
    </row>
    <row r="6" spans="4:6" x14ac:dyDescent="0.25">
      <c r="F6" t="s">
        <v>435</v>
      </c>
    </row>
    <row r="7" spans="4:6" ht="123.75" customHeight="1" x14ac:dyDescent="0.25">
      <c r="D7" s="56" t="s">
        <v>483</v>
      </c>
      <c r="E7" s="58" t="str">
        <f>_xlfn.XLOOKUP($E5,Tendencias!$D$17:$D$352,Tendencias!$R$17:$R$352)</f>
        <v>KLBN4 está em tendência de baixa pela média de 200 dias, a parece ter completado movimento de repique de alta de curto prazo e pode estar retomando o movimento baixista. Abaixo dos 3,29 pode seguir em queda na direção dos suportes 3,21 ou 3,14. Teria sinal de repique altista fechando acima dos 3,41 mirando resistências em 3,53 ou 3,67.</v>
      </c>
      <c r="F7" s="57">
        <f>_xlfn.XLOOKUP($E5,Tendencias!$D$17:$D$352,Tendencias!$E$17:$E$352)</f>
        <v>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2026-06-29T23:55:13Z</cp:lastPrinted>
  <dcterms:created xsi:type="dcterms:W3CDTF">2020-05-21T15:06:06Z</dcterms:created>
  <dcterms:modified xsi:type="dcterms:W3CDTF">2026-06-30T22:26:49Z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