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 documentId="8_{122084A7-3DDA-42F3-8A57-BF5E914EE198}" xr6:coauthVersionLast="47" xr6:coauthVersionMax="47" xr10:uidLastSave="{44378CD6-95E5-400A-A262-558C26D6CDD0}"/>
  <bookViews>
    <workbookView xWindow="1380" yWindow="1005" windowWidth="24705" windowHeight="14565" xr2:uid="{00000000-000D-0000-FFFF-FFFF00000000}"/>
  </bookViews>
  <sheets>
    <sheet name="Tendencias" sheetId="1" r:id="rId1"/>
  </sheets>
  <definedNames>
    <definedName name="_xlnm.Print_Area" localSheetId="0">Tendencias!$C$11:$Q$422</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0" i="1" l="1"/>
  <c r="T9" i="1"/>
  <c r="W18" i="1"/>
  <c r="V18" i="1" s="1"/>
  <c r="W7" i="1"/>
  <c r="V7" i="1"/>
  <c r="T10" i="1" l="1"/>
  <c r="W10" i="1"/>
  <c r="V9" i="1"/>
  <c r="Y7" i="1"/>
  <c r="V8" i="1" s="1"/>
  <c r="W8" i="1" l="1"/>
</calcChain>
</file>

<file path=xl/sharedStrings.xml><?xml version="1.0" encoding="utf-8"?>
<sst xmlns="http://schemas.openxmlformats.org/spreadsheetml/2006/main" count="1176" uniqueCount="840">
  <si>
    <t>Ativos</t>
  </si>
  <si>
    <t>Suportes</t>
  </si>
  <si>
    <t>Suportes e Resistências</t>
  </si>
  <si>
    <t>Atualizado em 08junho2020</t>
  </si>
  <si>
    <t>Resistências</t>
  </si>
  <si>
    <t>IFR</t>
  </si>
  <si>
    <t>Vol$m</t>
  </si>
  <si>
    <t>Tend.</t>
  </si>
  <si>
    <t xml:space="preserve">Disclaimer: </t>
  </si>
  <si>
    <t>Análise do Ativo</t>
  </si>
  <si>
    <t>Altas</t>
  </si>
  <si>
    <t>Baixas</t>
  </si>
  <si>
    <t>3tentos</t>
  </si>
  <si>
    <t>TTEN3</t>
  </si>
  <si>
    <t>Baixa</t>
  </si>
  <si>
    <t>Abc Brasil</t>
  </si>
  <si>
    <t>ABCB4</t>
  </si>
  <si>
    <t>Alta</t>
  </si>
  <si>
    <t>A1MD34</t>
  </si>
  <si>
    <t>Alibaba Group Holding Ltd</t>
  </si>
  <si>
    <t>BABA34</t>
  </si>
  <si>
    <t>Allos</t>
  </si>
  <si>
    <t>ALOS3</t>
  </si>
  <si>
    <t>Alpargatas</t>
  </si>
  <si>
    <t>ALPA4</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</si>
  <si>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</si>
  <si>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</si>
  <si>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</si>
  <si>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</si>
  <si>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</si>
  <si>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</si>
  <si>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</si>
  <si>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</si>
  <si>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</si>
  <si>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</si>
  <si>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</si>
  <si>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</si>
  <si>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</si>
  <si>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</si>
  <si>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</si>
  <si>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</si>
  <si>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</si>
  <si>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</si>
  <si>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</si>
  <si>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</si>
  <si>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</si>
  <si>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</si>
  <si>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</si>
  <si>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</si>
  <si>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</si>
  <si>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AXIA7</t>
  </si>
  <si>
    <t>Azzas 2154</t>
  </si>
  <si>
    <t>AZZA3</t>
  </si>
  <si>
    <t>B3</t>
  </si>
  <si>
    <t>B3SA3</t>
  </si>
  <si>
    <t>Banco BMG</t>
  </si>
  <si>
    <t>BMGB4</t>
  </si>
  <si>
    <t>Banrisul</t>
  </si>
  <si>
    <t>BRSR6</t>
  </si>
  <si>
    <t>BBSeguridade</t>
  </si>
  <si>
    <t>BBSE3</t>
  </si>
  <si>
    <t>Bemobi Tech</t>
  </si>
  <si>
    <t>BMOB3</t>
  </si>
  <si>
    <t>BERK34</t>
  </si>
  <si>
    <t>Blau</t>
  </si>
  <si>
    <t>BLAU3</t>
  </si>
  <si>
    <t>Boa Safra</t>
  </si>
  <si>
    <t>SOJA3</t>
  </si>
  <si>
    <t>BR Partners</t>
  </si>
  <si>
    <t>BRBI11</t>
  </si>
  <si>
    <t>Bradesco</t>
  </si>
  <si>
    <t>BBDC3</t>
  </si>
  <si>
    <t>BBDC4</t>
  </si>
  <si>
    <t>Bradespar</t>
  </si>
  <si>
    <t>BRAP4</t>
  </si>
  <si>
    <t>Brasil</t>
  </si>
  <si>
    <t>BBAS3</t>
  </si>
  <si>
    <t>Braskem</t>
  </si>
  <si>
    <t>BRKM5</t>
  </si>
  <si>
    <t>Brava</t>
  </si>
  <si>
    <t>BRAV3</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</si>
  <si>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</si>
  <si>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</si>
  <si>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</si>
  <si>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</si>
  <si>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</si>
  <si>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</si>
  <si>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</si>
  <si>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</si>
  <si>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</si>
  <si>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</si>
  <si>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</si>
  <si>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</si>
  <si>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</si>
  <si>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</si>
  <si>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</si>
  <si>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</si>
  <si>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</si>
  <si>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</si>
  <si>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</si>
  <si>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</si>
  <si>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</si>
  <si>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</si>
  <si>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</si>
  <si>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</si>
  <si>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</si>
  <si>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</si>
  <si>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</si>
  <si>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</si>
  <si>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</si>
  <si>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</si>
  <si>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</si>
  <si>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</si>
  <si>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</si>
  <si>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</si>
  <si>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</si>
  <si>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</si>
  <si>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</si>
  <si>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</si>
  <si>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</si>
  <si>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</si>
  <si>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</si>
  <si>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</si>
  <si>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</si>
  <si>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</si>
  <si>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</si>
  <si>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</si>
  <si>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</si>
  <si>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</si>
  <si>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</si>
  <si>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</si>
  <si>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</si>
  <si>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</si>
  <si>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</si>
  <si>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</si>
  <si>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</si>
  <si>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</si>
  <si>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</si>
  <si>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</si>
  <si>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</si>
  <si>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</si>
  <si>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</si>
  <si>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</si>
  <si>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</si>
  <si>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</si>
  <si>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</si>
  <si>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</si>
  <si>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</si>
  <si>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</si>
  <si>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</si>
  <si>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</si>
  <si>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</si>
  <si>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</si>
  <si>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</si>
  <si>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</si>
  <si>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</si>
  <si>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</si>
  <si>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</si>
  <si>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</si>
  <si>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</si>
  <si>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</si>
  <si>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</si>
  <si>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</si>
  <si>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</si>
  <si>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</si>
  <si>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</si>
  <si>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</si>
  <si>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</si>
  <si>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</si>
  <si>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</si>
  <si>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</si>
  <si>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</si>
  <si>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</si>
  <si>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</si>
  <si>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</si>
  <si>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</si>
  <si>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</si>
  <si>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</si>
  <si>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</si>
  <si>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</si>
  <si>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</si>
  <si>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</si>
  <si>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</si>
  <si>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</si>
  <si>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</si>
  <si>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</si>
  <si>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</si>
  <si>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JALL3</t>
  </si>
  <si>
    <t>JBS Nv</t>
  </si>
  <si>
    <t>JBSS32</t>
  </si>
  <si>
    <t>JHSF Part</t>
  </si>
  <si>
    <t>JHSF3</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</si>
  <si>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</si>
  <si>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</si>
  <si>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</si>
  <si>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</si>
  <si>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</si>
  <si>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</si>
  <si>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</si>
  <si>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</si>
  <si>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</si>
  <si>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</si>
  <si>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</si>
  <si>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</si>
  <si>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</si>
  <si>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</si>
  <si>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</si>
  <si>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</si>
  <si>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</si>
  <si>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</si>
  <si>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</si>
  <si>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</si>
  <si>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</si>
  <si>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</si>
  <si>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</si>
  <si>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</si>
  <si>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</si>
  <si>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</si>
  <si>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</si>
  <si>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</si>
  <si>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</si>
  <si>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</si>
  <si>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</si>
  <si>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</si>
  <si>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</si>
  <si>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Mercado Libre</t>
  </si>
  <si>
    <t>MELI34</t>
  </si>
  <si>
    <t>Meta Platforms, Inc</t>
  </si>
  <si>
    <t>M1TA34</t>
  </si>
  <si>
    <t>Metal Leve</t>
  </si>
  <si>
    <t>LEVE3</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</si>
  <si>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</si>
  <si>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</si>
  <si>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</si>
  <si>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</si>
  <si>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</si>
  <si>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</si>
  <si>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</si>
  <si>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</si>
  <si>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</si>
  <si>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</si>
  <si>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</si>
  <si>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</si>
  <si>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</si>
  <si>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</si>
  <si>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</si>
  <si>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</si>
  <si>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</si>
  <si>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</si>
  <si>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</si>
  <si>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Netflix, Inc</t>
  </si>
  <si>
    <t>NFLX34</t>
  </si>
  <si>
    <t>Nu Holdings Ltd.</t>
  </si>
  <si>
    <t>ROXO34</t>
  </si>
  <si>
    <t>Nvidia Corp</t>
  </si>
  <si>
    <t>NVDC34</t>
  </si>
  <si>
    <t>Oceanpact</t>
  </si>
  <si>
    <t>OPCT3</t>
  </si>
  <si>
    <t>Oncoclinicas</t>
  </si>
  <si>
    <t>ONCO3</t>
  </si>
  <si>
    <t>Oracle Corp</t>
  </si>
  <si>
    <t>ORCL34</t>
  </si>
  <si>
    <t>Orizon</t>
  </si>
  <si>
    <t>ORVR3</t>
  </si>
  <si>
    <t>P.Acucar-Cbd</t>
  </si>
  <si>
    <t>PCAR3</t>
  </si>
  <si>
    <t>Pague Menos</t>
  </si>
  <si>
    <t>PGMN3</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</si>
  <si>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</si>
  <si>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</si>
  <si>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</si>
  <si>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</si>
  <si>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</si>
  <si>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</si>
  <si>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</si>
  <si>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</si>
  <si>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</si>
  <si>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</si>
  <si>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</si>
  <si>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</si>
  <si>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</si>
  <si>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</si>
  <si>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</si>
  <si>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</si>
  <si>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</si>
  <si>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</si>
  <si>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</si>
  <si>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</si>
  <si>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RAIL3</t>
  </si>
  <si>
    <t>Sabesp</t>
  </si>
  <si>
    <t>SBSP3</t>
  </si>
  <si>
    <t>Sanepar</t>
  </si>
  <si>
    <t>SAPR4</t>
  </si>
  <si>
    <t>SAPR11</t>
  </si>
  <si>
    <t>Santander BR</t>
  </si>
  <si>
    <t>SANB11</t>
  </si>
  <si>
    <t>Sao Martinho</t>
  </si>
  <si>
    <t>SMTO3</t>
  </si>
  <si>
    <t>Schulz</t>
  </si>
  <si>
    <t>SHUL4</t>
  </si>
  <si>
    <t>Ser Educa</t>
  </si>
  <si>
    <t>SEER3</t>
  </si>
  <si>
    <t>Sid Nacional</t>
  </si>
  <si>
    <t>CSNA3</t>
  </si>
  <si>
    <t>Simpar</t>
  </si>
  <si>
    <t>SIMH3</t>
  </si>
  <si>
    <t>SLC Agricola</t>
  </si>
  <si>
    <t>SLCE3</t>
  </si>
  <si>
    <t>Smart Fit</t>
  </si>
  <si>
    <t>SMFT3</t>
  </si>
  <si>
    <t>Stoneco Ltd.</t>
  </si>
  <si>
    <t>STOC34</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</si>
  <si>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</si>
  <si>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</si>
  <si>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</si>
  <si>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</si>
  <si>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</si>
  <si>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</si>
  <si>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</si>
  <si>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</si>
  <si>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</si>
  <si>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</si>
  <si>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</si>
  <si>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</si>
  <si>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</si>
  <si>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</si>
  <si>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</si>
  <si>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</si>
  <si>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</si>
  <si>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</si>
  <si>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</si>
  <si>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</si>
  <si>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</si>
  <si>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</si>
  <si>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</si>
  <si>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</si>
  <si>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</si>
  <si>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</si>
  <si>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</si>
  <si>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</si>
  <si>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</si>
  <si>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</si>
  <si>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</si>
  <si>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</si>
  <si>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</si>
  <si>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</si>
  <si>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</si>
  <si>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</si>
  <si>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</si>
  <si>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</si>
  <si>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</si>
  <si>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</si>
  <si>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</si>
  <si>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</si>
  <si>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</si>
  <si>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</si>
  <si>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</si>
  <si>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</si>
  <si>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</si>
  <si>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</si>
  <si>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</si>
  <si>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</si>
  <si>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</si>
  <si>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</si>
  <si>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</si>
  <si>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</si>
  <si>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</si>
  <si>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</si>
  <si>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BITH11</t>
  </si>
  <si>
    <t>ETHE11</t>
  </si>
  <si>
    <t>Investo Wrld</t>
  </si>
  <si>
    <t>WRLD11</t>
  </si>
  <si>
    <t>BOVA11</t>
  </si>
  <si>
    <t>IVVB11</t>
  </si>
  <si>
    <t>BSLV39</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</si>
  <si>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</si>
  <si>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</si>
  <si>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</si>
  <si>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</si>
  <si>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</si>
  <si>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</si>
  <si>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</si>
  <si>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</si>
  <si>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</si>
  <si>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</si>
  <si>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</si>
  <si>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</si>
  <si>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</si>
  <si>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</si>
  <si>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</si>
  <si>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</si>
  <si>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</si>
  <si>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</si>
  <si>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</si>
  <si>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</si>
  <si>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</si>
  <si>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</si>
  <si>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Oranjebtc</t>
  </si>
  <si>
    <t>OBTC3</t>
  </si>
  <si>
    <t>Nota Téc.</t>
  </si>
  <si>
    <t>USIM3</t>
  </si>
  <si>
    <t>Riachuelo</t>
  </si>
  <si>
    <t>Positivo Tec</t>
  </si>
  <si>
    <t>Nota media</t>
  </si>
  <si>
    <t>Rumo S.A.</t>
  </si>
  <si>
    <t>Investo Chip</t>
  </si>
  <si>
    <t>CHIP11</t>
  </si>
  <si>
    <t>Azul</t>
  </si>
  <si>
    <t>AZUL3</t>
  </si>
  <si>
    <t>Eli Lilly And Company</t>
  </si>
  <si>
    <t>LILY34</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</si>
  <si>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</si>
  <si>
    <t>Bradsaude</t>
  </si>
  <si>
    <t>SAUD3</t>
  </si>
  <si>
    <t>Pine</t>
  </si>
  <si>
    <t>Etf Brad Bov</t>
  </si>
  <si>
    <t>BOVB11</t>
  </si>
  <si>
    <t>Advanced Micro Devices Inc</t>
  </si>
  <si>
    <t>Eucatex</t>
  </si>
  <si>
    <t>EUCA4</t>
  </si>
  <si>
    <t>Alphabet Inc</t>
  </si>
  <si>
    <t>Berkshire Hathaway Inc</t>
  </si>
  <si>
    <t>Hapvida</t>
  </si>
  <si>
    <t>HAPV3</t>
  </si>
  <si>
    <t>Jallesmachad</t>
  </si>
  <si>
    <t>Jpmorgan Chase &amp; Co</t>
  </si>
  <si>
    <t>Micron Technology, Inc</t>
  </si>
  <si>
    <t>Strategy Inc</t>
  </si>
  <si>
    <t>Hashdex Btcn</t>
  </si>
  <si>
    <t>Hashdex Eth</t>
  </si>
  <si>
    <t>Hashdex Nci</t>
  </si>
  <si>
    <t>HASH11</t>
  </si>
  <si>
    <t>Ishares Bova Ci</t>
  </si>
  <si>
    <t>Ishares S&amp;P 500</t>
  </si>
  <si>
    <t>iShares Silver Trust</t>
  </si>
  <si>
    <t>Ishares Smal Ci</t>
  </si>
  <si>
    <t>Petzcobasi</t>
  </si>
  <si>
    <t>NotaBDR</t>
  </si>
  <si>
    <t>Priner</t>
  </si>
  <si>
    <t>Neogrid</t>
  </si>
  <si>
    <t>NGRD3</t>
  </si>
  <si>
    <t>Recrusul</t>
  </si>
  <si>
    <t>RCSL4</t>
  </si>
  <si>
    <t>Asml Holding Nv</t>
  </si>
  <si>
    <t>ASML34</t>
  </si>
  <si>
    <t>Broadcom Inc</t>
  </si>
  <si>
    <t>AVGO34</t>
  </si>
  <si>
    <t>Dell Inc</t>
  </si>
  <si>
    <t>D1EL34</t>
  </si>
  <si>
    <t>Marvell Technology Group Ltd</t>
  </si>
  <si>
    <t>M2RV34</t>
  </si>
  <si>
    <t>Palantir Technologies Inc</t>
  </si>
  <si>
    <t>P2LT34</t>
  </si>
  <si>
    <t>Qualcomm Inc</t>
  </si>
  <si>
    <t>QCOM34</t>
  </si>
  <si>
    <t>iShares Core S&amp;P 500 Index</t>
  </si>
  <si>
    <t>BIVB39</t>
  </si>
  <si>
    <t>iShares MSCI Emerging Markets Index</t>
  </si>
  <si>
    <t>BEEM39</t>
  </si>
  <si>
    <t>Brasilagro</t>
  </si>
  <si>
    <t>AGRO3</t>
  </si>
  <si>
    <t>Raizen</t>
  </si>
  <si>
    <t>Snowflake Inc</t>
  </si>
  <si>
    <t>S2NW34</t>
  </si>
  <si>
    <t>ITSA3</t>
  </si>
  <si>
    <t>Randon Part</t>
  </si>
  <si>
    <t>SANB4</t>
  </si>
  <si>
    <t>Syn Prop Tec</t>
  </si>
  <si>
    <t>SYNE3</t>
  </si>
  <si>
    <t>iShares MSCI South Korea Capped ETF</t>
  </si>
  <si>
    <t>BEWY39</t>
  </si>
  <si>
    <t>Exxon Mobil Corp</t>
  </si>
  <si>
    <t>EXXO34</t>
  </si>
  <si>
    <t>Quero-Quero</t>
  </si>
  <si>
    <t>Taurus Armas</t>
  </si>
  <si>
    <t>TASA4</t>
  </si>
  <si>
    <t>Investo Hodl</t>
  </si>
  <si>
    <t>HODL11</t>
  </si>
  <si>
    <t>iShares Bitcoin Trust</t>
  </si>
  <si>
    <t>IBIT39</t>
  </si>
  <si>
    <t>Trend Acwi</t>
  </si>
  <si>
    <t>ACWI11</t>
  </si>
  <si>
    <t>Trend Ouro H</t>
  </si>
  <si>
    <t>GOLX11</t>
  </si>
  <si>
    <t>Porto Seguro</t>
  </si>
  <si>
    <t>Rigetti Computing</t>
  </si>
  <si>
    <t>RGTI34</t>
  </si>
  <si>
    <t>Applied Materials Inc</t>
  </si>
  <si>
    <t>A1MT34</t>
  </si>
  <si>
    <t>Coca Cola Co</t>
  </si>
  <si>
    <t>COCA34</t>
  </si>
  <si>
    <t>Qualicorp</t>
  </si>
  <si>
    <t>Trisul</t>
  </si>
  <si>
    <t>TRIS3</t>
  </si>
  <si>
    <t>Western Digital Corp</t>
  </si>
  <si>
    <t>W1DC34</t>
  </si>
  <si>
    <t>BB Etf Dolar</t>
  </si>
  <si>
    <t>DOLA11</t>
  </si>
  <si>
    <t>Etf BV Spyi</t>
  </si>
  <si>
    <t>SPYI11</t>
  </si>
  <si>
    <t>It Now Divd</t>
  </si>
  <si>
    <t>DIVD11</t>
  </si>
  <si>
    <t>Planoeplano</t>
  </si>
  <si>
    <t>Btc iShares Core MSCI Europe ETF</t>
  </si>
  <si>
    <t>BIEU39</t>
  </si>
  <si>
    <t>iShares MSCI Acwi (All Country World Index)</t>
  </si>
  <si>
    <t>BACW39</t>
  </si>
  <si>
    <t>Trd Spx Usd Ci</t>
  </si>
  <si>
    <t>SPXU11</t>
  </si>
  <si>
    <t>Applied Digital Corp</t>
  </si>
  <si>
    <t>A1PL34</t>
  </si>
  <si>
    <t>Compass Gas</t>
  </si>
  <si>
    <t>PASS3</t>
  </si>
  <si>
    <t>Mercantil</t>
  </si>
  <si>
    <t>BMEB4</t>
  </si>
  <si>
    <t>Profarma</t>
  </si>
  <si>
    <t>PFRM3</t>
  </si>
  <si>
    <t>Vittia</t>
  </si>
  <si>
    <t>VITT3</t>
  </si>
  <si>
    <t>W1DC34 está em tendência de alta pelas médias de 21 e 200 dias e vai mantendo sinal de força altista. Acima dos 2838,15 pode buscar projeções nos 3232 ou 3874,26. Teria sinal de realização na perda dos 2693,91 mirando os 2192,73 ou 1871,59. O padrão de volume favorece a alta.</t>
  </si>
  <si>
    <t>Etf Mulheres</t>
  </si>
  <si>
    <t>ELAS11</t>
  </si>
  <si>
    <t>Nu Rend Ibov</t>
  </si>
  <si>
    <t>NDIV11</t>
  </si>
  <si>
    <t>SPXU11 está em tendência de alta pelas médias de 21 e 200 dias e vai mantendo sinal de força altista. Acima dos 16,65 pode buscar projeções nos 17,41 ou 18,65. Teria sinal de realização na perda dos 16,38 mirando os 15,41 ou 15,02. O IFR sobrecomprado alerta realizações se perder 16,38.</t>
  </si>
  <si>
    <t>TTEN3 está em tendência de baixa pelas médias de 21 e 200 dias, mas começa a dar sinais de repiques de alta. Acima dos 14,53 teria sinal de repique altista mirando resistências nos 17,45 ou 19,64. Já uma perda dos 13,9 traria de volta o sinal de baixa projetando de 12,8 a 11,7. O IFR sobrevendido alerta para recuperações se superar 14,53</t>
  </si>
  <si>
    <t>ABCB4 está em tendência de alta pelas médias de 21 e 200 dias e vai mantendo sinal de força altista. Acima dos 24,43 pode buscar projeções nos 25,17 ou 26,31. Teria sinal de realização na perda dos 23,32 mirando os 22,74 ou 22,17. O padrão de volume favorece a alta.</t>
  </si>
  <si>
    <t>A1MD34 está em tendência de alta pelas médias de 21 e 200 dias, mas começa a dar sinal de possível realização. Abaixo dos 284,14 poderia realizar na direção dos suportes 247,75 ou 217,19. Caso supere os 325,15 retomaria sinal de alta com projeções nos 346,64 ou 407,75.</t>
  </si>
  <si>
    <t>BABA34 está em clara tendência de baixa pelas médias de 21 e 200 dias e segue em movimento de baixa. Abaixo dos 22,16 pode buscar suportes 20,89 ou 19,63. Teria sinal de repique altista fechando acima dos 22,69 mirando resistências em 26,24 ou 28,76.</t>
  </si>
  <si>
    <t>ALOS3 está em tendência de alta no longo prazo, teve uma correção no curto prazo, mas pode estar retomando sinal de altas. Acima dos 27,29 pode buscar 29,51 ou 31,25. Abaixo dos 26,68 retomaria sinal de realização mirando suportes em 25,8 ou 24,93. O IFR sobrevendido alerta para recuperações se superar 27,29</t>
  </si>
  <si>
    <t>ALPA4 está em tendência de alta pelas médias de 21 e 200 dias e vai mantendo sinal de força altista. Acima dos 12,92 pode buscar projeções nos 14,21 ou 16,3. Teria sinal de realização na perda dos 12,13 mirando os 10,83 ou 10,18.</t>
  </si>
  <si>
    <t>GOGL34 está em tendência de alta pelas médias de 21 e 200 dias e vai mantendo sinal de força altista. Acima dos 159,12 pode buscar projeções nos 170,57 ou 183,41. Teria sinal de realização na perda dos 155,65 mirando os 149,79 ou 143,36. O padrão de volume favorece a alta.</t>
  </si>
  <si>
    <t>ALUP11 está em tendência de baixa pelas médias de 21 e 200 dias, mas começa a dar sinais de repiques de alta. Acima dos 32,35 teria sinal de repique altista mirando resistências nos 34,95 ou 37,23. Já uma perda dos 31,26 traria de volta o sinal de baixa projetando de 30,11 a 28,97.</t>
  </si>
  <si>
    <t>AMZO34 apesar de estar em tendência de alta no longo prazo pela média de 200 dias, no curto prazo está em realização. Abaixo dos 62,34 pode seguir em baixa no curto prazo mirando suportes em 60,16 ou 57,99. Teria sinal de retomada altista fechando acima dos 64,75 mirando resistências em 69,37 ou 73,71.</t>
  </si>
  <si>
    <t>ABEV3 está em tendência de alta pelas médias de 21 e 200 dias e vai mantendo sinal de força altista. Acima dos 16,35 pode buscar projeções nos 16,92 ou 17,79. Teria sinal de realização na perda dos 16,13 mirando os 15,5 ou 15,06.</t>
  </si>
  <si>
    <t>AMER3 está em tendência de baixa pelas médias de 21 e 200 dias, mas começa a dar sinais de repiques de alta. Acima dos 4,91 teria sinal de repique altista mirando resistências nos 5,73 ou 6,36. Já uma perda dos 4,71 traria de volta o sinal de baixa projetando de 4,39 a 4,07.</t>
  </si>
  <si>
    <t>ANIM3 está em tendência de baixa pelas médias de 21 e 200 dias, mas começa a dar sinais de repiques de alta. Acima dos 3,16 teria sinal de repique altista mirando resistências nos 3,69 ou 4,11. Já uma perda dos 3,01 traria de volta o sinal de baixa projetando de 2,79 a 2,58. O IFR sobrevendido alerta para recuperações se superar 3,16</t>
  </si>
  <si>
    <t>AAPL34 apesar de estar em tendência de alta no longo prazo pela média de 200 dias, no curto prazo está em realização. Abaixo dos 74,63 pode seguir em baixa no curto prazo mirando suportes em 71,34 ou 67,96. Teria sinal de retomada altista fechando acima dos 78 mirando resistências em 82,25 ou 88,99.</t>
  </si>
  <si>
    <t>A1PL34 apesar de estar em tendência de baixa no longo prazo pela média de 200 dias, no curto prazo está com sinal de recuperação favorecendo repiques de alta. Acima dos 251,81 pode seguir repique altista na direção resistências nos 295,07 ou 365,07. Caso perca os 200,46 teria sinal de baixa projetando de 181,81 a 160,18. O padrão de volume favorece a alta.</t>
  </si>
  <si>
    <t>A1MT34 está em tendência de alta pelas médias de 21 e 200 dias e vai mantendo sinal de força altista. Acima dos 271,71 pode buscar projeções nos 315,46 ou 386,26. Teria sinal de realização na perda dos 243,04 mirando os 200,91 ou 179,03. O padrão de volume favorece a alta. O IFR sobrecomprado alerta realizações se perder 243,04.</t>
  </si>
  <si>
    <t>ARML3 está em clara tendência de baixa pelas médias de 21 e 200 dias e segue em movimento de baixa. Abaixo dos 3,15 pode buscar suportes 2,8 ou 2,45. Teria sinal de repique altista fechando acima dos 3,32 mirando resistências em 4,28 ou 4,97. O IFR sobrevendido alerta para recuperações se superar 3,32</t>
  </si>
  <si>
    <t>ASML34 está em tendência de alta pelas médias de 21 e 200 dias e vai mantendo sinal de força altista. Acima dos 171,81 pode buscar projeções nos 196,78 ou 237,19. Teria sinal de realização na perda dos 158,05 mirando os 131,4 ou 118,91. O padrão de volume favorece a alta. O IFR sobrecomprado alerta realizações se perder 158,05.</t>
  </si>
  <si>
    <t>ASAI3 está em clara tendência de baixa pelas médias de 21 e 200 dias e segue em movimento de baixa. Abaixo dos 8,09 pode buscar suportes 7,68 ou 7,28. Teria sinal de repique altista fechando acima dos 8,64 mirando resistências em 9,39 ou 10,19.</t>
  </si>
  <si>
    <t>AURA33 apesar de estar em tendência de alta no longo prazo pela média de 200 dias, no curto prazo está em realização. Abaixo dos 94,7 pode seguir em baixa no curto prazo mirando suportes em 81,61 ou 68,53. Teria sinal de retomada altista fechando acima dos 102,78 mirando resistências em 137,04 ou 163,2. O IFR sobrevendido alerta para recuperações se superar 102,78</t>
  </si>
  <si>
    <t>AURE3 está em tendência de alta no longo prazo, teve uma correção no curto prazo, mas pode estar retomando sinal de altas. Acima dos 12,03 pode buscar 13,4 ou 14,5. Abaixo dos 11,62 retomaria sinal de realização mirando suportes em 11,06 ou 10,51.</t>
  </si>
  <si>
    <t>AXIA3 apesar de estar em tendência de alta no longo prazo pela média de 200 dias, no curto prazo está em realização. Abaixo dos 50,05 pode seguir em baixa no curto prazo mirando suportes em 47,65 ou 45,26. Teria sinal de retomada altista fechando acima dos 51,24 mirando resistências em 57,8 ou 62,58. O IFR sobrevendido alerta para recuperações se superar 51,24</t>
  </si>
  <si>
    <t>AXIA7 está em clara tendência de baixa pelas médias de 21 e 200 dias e segue em movimento de baixa. Abaixo dos 48,23 pode buscar suportes 45,94 ou 43,66. Teria sinal de repique altista fechando acima dos 49,34 mirando resistências em 55,61 ou 60,17. O IFR sobrevendido alerta para recuperações se superar 49,34</t>
  </si>
  <si>
    <t>AZUL3 está em tendência de baixa pelas médias de 21 e 200 dias, mas começa a dar sinais de repiques de alta. Acima dos 21,5 teria sinal de repique altista mirando resistências nos 53,41 ou 73,68. Já uma perda dos 20,6 traria de volta o sinal de baixa projetando de 10,46 a 0,32.</t>
  </si>
  <si>
    <t>AZZA3 está em tendência de alta pelas médias de 21 e 200 dias e vai mantendo sinal de força altista. Acima dos 17,55 pode buscar projeções nos 21,17 ou 23,75. Teria sinal de realização na perda dos 16,98 mirando os 15,68 ou 14,39. O IFR sobrevendido alerta para recuperações se superar 28,86</t>
  </si>
  <si>
    <t>B3SA3 está em tendência de alta no longo prazo, teve uma correção no curto prazo, mas pode estar retomando sinal de altas. Acima dos 15,53 pode buscar 17,67 ou 19,27. Abaixo dos 15,07 retomaria sinal de realização mirando suportes em 14,26 ou 13,46. O IFR sobrevendido alerta para recuperações se superar 15,53</t>
  </si>
  <si>
    <t>BMGB4 está em tendência de alta no longo prazo, teve uma correção no curto prazo, mas pode estar retomando sinal de altas. Acima dos 5,22 pode buscar 5,42 ou 5,79. Abaixo dos 5 retomaria sinal de realização mirando suportes em 4,82 ou 4,63.</t>
  </si>
  <si>
    <t>BRSR6 está em tendência de baixa pelas médias de 21 e 200 dias, mas começa a dar sinais de repiques de alta. Acima dos 14,66 teria sinal de repique altista mirando resistências nos 15,09 ou 15,71. Já uma perda dos 14,08 traria de volta o sinal de baixa projetando de 13,76 a 13,45.</t>
  </si>
  <si>
    <t>BBSE3 está em tendência de alta pelas médias de 21 e 200 dias e vai mantendo sinal de força altista. Acima dos 36,45 pode buscar projeções nos 38,05 ou 40,65. Teria sinal de realização na perda dos 35,94 mirando os 33,85 ou 33,04. O IFR sobrecomprado alerta realizações se perder 35,94.</t>
  </si>
  <si>
    <t>BMOB3 apesar de estar em tendência de alta no longo prazo pela média de 200 dias, no curto prazo está em realização. Abaixo dos 23,18 pode seguir em baixa no curto prazo mirando suportes em 22,33 ou 21,48. Teria sinal de retomada altista fechando acima dos 23,99 mirando resistências em 25,92 ou 27,61.</t>
  </si>
  <si>
    <t>BERK34 está em tendência de baixa pela média de 200 dias, a parece ter completado movimento de repique de alta de curto prazo e pode estar retomando o movimento baixista. Abaixo dos 125,05 pode seguir em queda na direção dos suportes 117,25 ou 114,14. Teria sinal de repique altista fechando acima dos 127,29 mirando resistências em 133,49 ou 143,53.</t>
  </si>
  <si>
    <t>BLAU3 está em tendência de alta no longo prazo, teve uma correção no curto prazo, mas pode estar retomando sinal de altas. Acima dos 10,36 pode buscar 11,42 ou 12,43. Abaixo dos 9,78 retomaria sinal de realização mirando suportes em 9,27 ou 8,76.</t>
  </si>
  <si>
    <t>SOJA3 apesar de estar em tendência de baixa no longo prazo pela média de 200 dias, no curto prazo está com sinal de recuperação favorecendo repiques de alta. Acima dos 6,58 pode seguir repique altista na direção resistências nos 6,97 ou 7,56. Caso perca os 6,01 teria sinal de baixa projetando de 5,71 a 5,41. O padrão de volume favorece a alta.</t>
  </si>
  <si>
    <t>BRBI11 está em tendência de baixa pelas médias de 21 e 200 dias, mas começa a dar sinais de repiques de alta. Acima dos 15,3 teria sinal de repique altista mirando resistências nos 17,57 ou 19,2. Já uma perda dos 14,93 traria de volta o sinal de baixa projetando de 14,11 a 13,29. O IFR sobrevendido alerta para recuperações se superar 15,3</t>
  </si>
  <si>
    <t>BBDC3 está em tendência de alta pelas médias de 21 e 200 dias e vai mantendo sinal de força altista. Acima dos 15,19 pode buscar projeções nos 15,83 ou 16,36. Teria sinal de realização na perda dos 14,97 mirando os 14,7 ou 14,43.</t>
  </si>
  <si>
    <t>BBDC4 está em tendência de alta pelas médias de 21 e 200 dias e vai mantendo sinal de força altista. Acima dos 17,51 pode buscar projeções nos 18,24 ou 18,89. Teria sinal de realização na perda dos 17,18 mirando os 16,85 ou 16,52.</t>
  </si>
  <si>
    <t>BRAP4 está em tendência de alta no longo prazo, teve uma correção no curto prazo, mas pode estar retomando sinal de altas. Acima dos 21,87 pode buscar 23,76 ou 25,25. Abaixo dos 21,34 retomaria sinal de realização mirando suportes em 20,59 ou 19,84.</t>
  </si>
  <si>
    <t>SAUD3 está em tendência de alta no longo prazo, teve uma correção no curto prazo, mas pode estar retomando sinal de altas. Acima dos 13,07 pode buscar 14,67 ou 16,16. Abaixo dos 12,25 retomaria sinal de realização mirando suportes em 11,5 ou 10,75.</t>
  </si>
  <si>
    <t>BBAS3 está em tendência de alta pelas médias de 21 e 200 dias e vai mantendo sinal de força altista. Acima dos 19,34 pode buscar projeções nos 21,61 ou 23,16. Teria sinal de realização na perda dos 19,1 mirando os 18,32 ou 17,54. O IFR sobrevendido alerta para recuperações se superar 27,54</t>
  </si>
  <si>
    <t>AGRO3 está em tendência de baixa pelas médias de 21 e 200 dias, mas começa a dar sinais de repiques de alta. Acima dos 18,87 teria sinal de repique altista mirando resistências nos 19,25 ou 19,73. Já uma perda dos 18,47 traria de volta o sinal de baixa projetando de 18,22 a 17,98.</t>
  </si>
  <si>
    <t>BRKM5 está em tendência de alta no longo prazo, teve uma correção no curto prazo, mas pode estar retomando sinal de altas. Acima dos 9,66 pode buscar 13,38 ou 16,26. Abaixo dos 8,71 retomaria sinal de realização mirando suportes em 7,26 ou 5,82.</t>
  </si>
  <si>
    <t>BRAV3 está em tendência de alta pelas médias de 21 e 200 dias, mas começa a dar sinal de possível realização. Abaixo dos 21,05 poderia realizar na direção dos suportes 17,44 ou 16,18. Caso supere os 21,5 retomaria sinal de alta com projeções nos 24 ou 28,06. O IFR sobrecomprado alerta realizações se perder 21,05.</t>
  </si>
  <si>
    <t>AVGO34 apesar de estar em tendência de alta no longo prazo pela média de 200 dias, no curto prazo está em realização. Abaixo dos 27,46 pode seguir em baixa no curto prazo mirando suportes em 24,89 ou 22,33. Teria sinal de retomada altista fechando acima dos 30,12 mirando resistências em 35,76 ou 40,88.</t>
  </si>
  <si>
    <t>BPAC11 está em tendência de baixa pelas médias de 21 e 200 dias, mas começa a dar sinais de repiques de alta. Acima dos 51,59 teria sinal de repique altista mirando resistências nos 57,37 ou 61,74. Já uma perda dos 50,29 traria de volta o sinal de baixa projetando de 48,1 a 45,91. O IFR sobrevendido alerta para recuperações se superar 51,59</t>
  </si>
  <si>
    <t>CXSE3 está em tendência de alta pelas médias de 21 e 200 dias e vai mantendo sinal de força altista. Acima dos 18,15 pode buscar projeções nos 18,71 ou 19,63. Teria sinal de realização na perda dos 17,73 mirando os 17,23 ou 16,94. O padrão de volume favorece a alta.</t>
  </si>
  <si>
    <t>CAML3 está em tendência de alta pelas médias de 21 e 200 dias e vai mantendo sinal de força altista. Acima dos 4,99 pode buscar projeções nos 6,06 ou 6,78. Teria sinal de realização na perda dos 4,89 mirando os 4,52 ou 4,16. O IFR sobrevendido alerta para recuperações se superar 7,3</t>
  </si>
  <si>
    <t>BHIA3 está em tendência de alta pelas médias de 21 e 200 dias e vai mantendo sinal de força altista. Acima dos 1,28 pode buscar projeções nos 2,1 ou 2,64. Teria sinal de realização na perda dos 1,22 mirando os 0,94 ou 0,67. O IFR sobrevendido alerta para recuperações se superar 3,23</t>
  </si>
  <si>
    <t>CBAV3 está em tendência de alta pelas médias de 21 e 200 dias, mas começa a dar sinal de possível realização. Abaixo dos 10,68 poderia realizar na direção dos suportes 10,48 ou 10,38. Caso supere os 10,78 retomaria sinal de alta com projeções nos 10,96 ou 11,26.</t>
  </si>
  <si>
    <t>CEAB3 está em clara tendência de baixa pelas médias de 21 e 200 dias e segue em movimento de baixa. Abaixo dos 11,1 pode buscar suportes 10,28 ou 9,75. Teria sinal de repique altista fechando acima dos 11,98 mirando resistências em 13,03 ou 14,73.</t>
  </si>
  <si>
    <t>CMIG4 está em tendência de baixa pelas médias de 21 e 200 dias, mas começa a dar sinais de repiques de alta. Acima dos 10,93 teria sinal de repique altista mirando resistências nos 11,82 ou 12,52. Já uma perda dos 10,68 traria de volta o sinal de baixa projetando de 10,32 a 9,97.</t>
  </si>
  <si>
    <t>COCA34 está em tendência de alta pelas médias de 21 e 200 dias e vai mantendo sinal de força altista. Acima dos 70,62 pode buscar projeções nos 74,71 ou 81,33. Teria sinal de realização na perda dos 68,12 mirando os 64 ou 61,95. O padrão de volume favorece a alta.</t>
  </si>
  <si>
    <t>COGN3 está em tendência de baixa pelas médias de 21 e 200 dias, mas começa a dar sinais de repiques de alta. Acima dos 2,45 teria sinal de repique altista mirando resistências nos 2,68 ou 2,87. Já uma perda dos 2,36 traria de volta o sinal de baixa projetando de 2,26 a 2,16.</t>
  </si>
  <si>
    <t>C2OI34 está em clara tendência de baixa pelas médias de 21 e 200 dias e segue em movimento de baixa. Abaixo dos 30,48 pode buscar suportes 26,2 ou 21,93. Teria sinal de repique altista fechando acima dos 34,01 mirando resistências em 44,3 ou 52,84.</t>
  </si>
  <si>
    <t>CSMG3 está em tendência de alta pelas médias de 21 e 200 dias e vai mantendo sinal de força altista. Acima dos 60 pode buscar projeções nos 66,57 ou 77,21. Teria sinal de realização na perda dos 56,59 mirando os 49,36 ou 46,07.</t>
  </si>
  <si>
    <t>CPLE3 está em tendência de alta no longo prazo, teve uma correção no curto prazo, mas pode estar retomando sinal de altas. Acima dos 14,68 pode buscar 15,23 ou 15,9. Abaixo dos 14,48 retomaria sinal de realização mirando suportes em 14,14 ou 13,8.</t>
  </si>
  <si>
    <t>CSAN3 está em clara tendência de baixa pelas médias de 21 e 200 dias e segue em movimento de baixa. Abaixo dos 3,33 pode buscar suportes 2,82 ou 2,32. Teria sinal de repique altista fechando acima dos 3,51 mirando resistências em 4,96 ou 5,96. O IFR sobrevendido alerta para recuperações se superar 3,51</t>
  </si>
  <si>
    <t>CPFE3 está em tendência de alta no longo prazo, teve uma correção no curto prazo, mas pode estar retomando sinal de altas. Acima dos 43,6 pode buscar 47,69 ou 51,07. Abaixo dos 42,21 retomaria sinal de realização mirando suportes em 40,51 ou 38,82.</t>
  </si>
  <si>
    <t>Cruzeiro Edu</t>
  </si>
  <si>
    <t>CSED3</t>
  </si>
  <si>
    <t>CSED3 está em tendência de baixa pelas médias de 21 e 200 dias, mas começa a dar sinais de repiques de alta. Acima dos 4 teria sinal de repique altista mirando resistências nos 5,16 ou 6. Já uma perda dos 3,8 traria de volta o sinal de baixa projetando de 3,37 a 2,95.</t>
  </si>
  <si>
    <t>CMIN3 está em tendência de baixa pelas médias de 21 e 200 dias, mas começa a dar sinais de repiques de alta. Acima dos 4,4 teria sinal de repique altista mirando resistências nos 5,03 ou 5,61. Já uma perda dos 4,28 traria de volta o sinal de baixa projetando de 4,08 a 3,78.</t>
  </si>
  <si>
    <t>CURY3 está em tendência de baixa pelas médias de 21 e 200 dias, mas começa a dar sinais de repiques de alta. Acima dos 30,47 teria sinal de repique altista mirando resistências nos 33,05 ou 35,8. Já uma perda dos 28,6 traria de volta o sinal de baixa projetando de 27,22 a 25,84.</t>
  </si>
  <si>
    <t>CVCB3 está em clara tendência de baixa pelas médias de 21 e 200 dias e segue em movimento de baixa. Abaixo dos 1,39 pode buscar suportes 1,13 ou 0,88. Teria sinal de repique altista fechando acima dos 1,48 mirando resistências em 2,21 ou 2,71. O IFR sobrevendido alerta para recuperações se superar 1,48</t>
  </si>
  <si>
    <t>CYRE3 está em tendência de baixa pelas médias de 21 e 200 dias, mas começa a dar sinais de repiques de alta. Acima dos 21 teria sinal de repique altista mirando resistências nos 22,88 ou 24,8. Já uma perda dos 19,76 traria de volta o sinal de baixa projetando de 18,79 a 17,83.</t>
  </si>
  <si>
    <t>CYRE4 está em tendência de baixa pelas médias de 21 e 200 dias, mas começa a dar sinais de repiques de alta. Acima dos 19,29 teria sinal de repique altista mirando resistências nos 21,02 ou 22,79. Já uma perda dos 18,14 traria de volta o sinal de baixa projetando de 17,25 a 16,36.</t>
  </si>
  <si>
    <t>DASA3 está em tendência de baixa pelas médias de 21 e 200 dias, mas começa a dar sinais de repiques de alta. Acima dos 2,78 teria sinal de repique altista mirando resistências nos 3,55 ou 4,13. Já uma perda dos 2,6 traria de volta o sinal de baixa projetando de 2,3 a 2,01.</t>
  </si>
  <si>
    <t>D1EL34 está em tendência de alta pelas médias de 21 e 200 dias, mas começa a dar sinal de possível realização. Abaixo dos 1859,69 poderia realizar na direção dos suportes 1122,65 ou 731,05. Caso supere os 2089,01 retomaria sinal de alta com projeções nos 2389,95 ou 3173,14.</t>
  </si>
  <si>
    <t>DESK3 apesar de estar em tendência de alta no longo prazo pela média de 200 dias, no curto prazo está em realização. Abaixo dos 17,69 pode seguir em baixa no curto prazo mirando suportes em 17,17 ou 16,77. Teria sinal de retomada altista fechando acima dos 17,99 mirando resistências em 18,46 ou 19,25.</t>
  </si>
  <si>
    <t>DXCO3 está em tendência de baixa pelas médias de 21 e 200 dias, mas começa a dar sinais de repiques de alta. Acima dos 4,75 teria sinal de repique altista mirando resistências nos 5,65 ou 6,34. Já uma perda dos 4,53 traria de volta o sinal de baixa projetando de 4,18 a 3,83.</t>
  </si>
  <si>
    <t>PNVL3 está em tendência de baixa pelas médias de 21 e 200 dias, mas começa a dar sinais de repiques de alta. Acima dos 10,79 teria sinal de repique altista mirando resistências nos 13,11 ou 14,77. Já uma perda dos 10,41 traria de volta o sinal de baixa projetando de 9,57 a 8,74.</t>
  </si>
  <si>
    <t>DIRR3 está em tendência de baixa pelas médias de 21 e 200 dias, mas começa a dar sinais de repiques de alta. Acima dos 13 teria sinal de repique altista mirando resistências nos 13,75 ou 14,73. Já uma perda dos 12,63 traria de volta o sinal de baixa projetando de 12,15 a 11,65.</t>
  </si>
  <si>
    <t>ECOR3 está em tendência de baixa pelas médias de 21 e 200 dias, mas começa a dar sinais de repiques de alta. Acima dos 7,52 teria sinal de repique altista mirando resistências nos 8,33 ou 9,18. Já uma perda dos 7,32 traria de volta o sinal de baixa projetando de 6,95 a 6,52.</t>
  </si>
  <si>
    <t>LILY34 está em tendência de alta pelas médias de 21 e 200 dias, mas começa a dar sinal de possível realização. Abaixo dos 196,12 poderia realizar na direção dos suportes 154,05 ou 138,55. Caso supere os 204,19 retomaria sinal de alta com projeções nos 235,17 ou 285,31. O IFR sobrecomprado alerta realizações se perder 196,12.</t>
  </si>
  <si>
    <t>EMBJ3 está em tendência de baixa pela média de 200 dias, a parece ter completado movimento de repique de alta de curto prazo e pode estar retomando o movimento baixista. Abaixo dos 71,28 pode seguir em queda na direção dos suportes 68,08 ou 66,03. Teria sinal de repique altista fechando acima dos 74,7 mirando resistências em 78,79 ou 85,41.</t>
  </si>
  <si>
    <t>ENGI11 está em tendência de baixa pelas médias de 21 e 200 dias, mas começa a dar sinais de repiques de alta. Acima dos 46,98 teria sinal de repique altista mirando resistências nos 51,59 ou 55,16. Já uma perda dos 45,8 traria de volta o sinal de baixa projetando de 44,01 a 42,22.</t>
  </si>
  <si>
    <t>ENEV3 está em tendência de alta no longo prazo, teve uma correção no curto prazo, mas pode estar retomando sinal de altas. Acima dos 24,7 pode buscar 26,84 ou 28,86. Abaixo dos 23,56 retomaria sinal de realização mirando suportes em 22,54 ou 21,53.</t>
  </si>
  <si>
    <t>EGIE3 está em tendência de alta pelas médias de 21 e 200 dias e vai mantendo sinal de força altista. Acima dos 34,49 pode buscar projeções nos 36,23 ou 39,05. Teria sinal de realização na perda dos 33,28 mirando os 31,67 ou 30,79. O padrão de volume favorece a alta.</t>
  </si>
  <si>
    <t>EQTL3 está em tendência de alta no longo prazo, teve uma correção no curto prazo, mas pode estar retomando sinal de altas. Acima dos 39,3 pode buscar 41,61 ou 44,45. Abaixo dos 38,44 retomaria sinal de realização mirando suportes em 37 ou 35,57.</t>
  </si>
  <si>
    <t>EUCA4 está em tendência de alta no longo prazo, teve uma correção no curto prazo, mas pode estar retomando sinal de altas. Acima dos 25,42 pode buscar 28,03 ou 31,47. Abaixo dos 24,74 retomaria sinal de realização mirando suportes em 22,45 ou 20,72.</t>
  </si>
  <si>
    <t>EVEN3 está em tendência de alta pelas médias de 21 e 200 dias e vai mantendo sinal de força altista. Acima dos 5,43 pode buscar projeções nos 5,96 ou 6,47. Teria sinal de realização na perda dos 5,12 mirando os 4,86 ou 4,6.</t>
  </si>
  <si>
    <t>EXXO34 está em tendência de alta pelas médias de 21 e 200 dias, mas começa a dar sinal de possível realização. Abaixo dos 95,51 poderia realizar na direção dos suportes 91,17 ou 87,46. Caso supere os 97,37 retomaria sinal de alta com projeções nos 103,15 ou 110,55.</t>
  </si>
  <si>
    <t>EZTC3 está em tendência de baixa pelas médias de 21 e 200 dias, mas começa a dar sinais de repiques de alta. Acima dos 12,8 teria sinal de repique altista mirando resistências nos 13,46 ou 14,26. Já uma perda dos 12,16 traria de volta o sinal de baixa projetando de 11,75 a 11,35.</t>
  </si>
  <si>
    <t>FESA4 está em clara tendência de baixa pelas médias de 21 e 200 dias e segue em movimento de baixa. Abaixo dos 6,04 pode buscar suportes 5,67 ou 5,31. Teria sinal de repique altista fechando acima dos 6,21 mirando resistências em 7,22 ou 7,94.</t>
  </si>
  <si>
    <t>FLRY3 está em tendência de baixa pelas médias de 21 e 200 dias, mas começa a dar sinais de repiques de alta. Acima dos 15,21 teria sinal de repique altista mirando resistências nos 16,57 ou 17,96. Já uma perda dos 14,31 traria de volta o sinal de baixa projetando de 13,61 a 12,91.</t>
  </si>
  <si>
    <t>FRAS3 apesar de estar em tendência de baixa no longo prazo pela média de 200 dias, no curto prazo está com sinal de recuperação favorecendo repiques de alta. Acima dos 22,6 pode seguir repique altista na direção resistências nos 23,61 ou 25,26. Caso perca os 21,96 teria sinal de baixa projetando de 20,95 a 20,44. O padrão de volume favorece a alta.</t>
  </si>
  <si>
    <t>GGBR4 apesar de estar em tendência de alta no longo prazo pela média de 200 dias, no curto prazo está em realização. Abaixo dos 22,45 pode seguir em baixa no curto prazo mirando suportes em 21,77 ou 21,09. Teria sinal de retomada altista fechando acima dos 23,87 mirando resistências em 24,65 ou 26.</t>
  </si>
  <si>
    <t>GOAU4 está em tendência de alta pelas médias de 21 e 200 dias e vai mantendo sinal de força altista. Acima dos 10,57 pode buscar projeções nos 11,11 ou 11,99. Teria sinal de realização na perda dos 10,04 mirando os 9,69 ou 9,41. O padrão de volume favorece a alta.</t>
  </si>
  <si>
    <t>GGPS3 está em tendência de baixa pelas médias de 21 e 200 dias, mas começa a dar sinais de repiques de alta. Acima dos 12,12 teria sinal de repique altista mirando resistências nos 14,41 ou 16,16. Já uma perda dos 11,57 traria de volta o sinal de baixa projetando de 10,69 a 9,81.</t>
  </si>
  <si>
    <t>GRND3 está em tendência de baixa pelas médias de 21 e 200 dias, mas começa a dar sinais de repiques de alta. Acima dos 3,94 teria sinal de repique altista mirando resistências nos 4,09 ou 4,28. Já uma perda dos 3,87 traria de volta o sinal de baixa projetando de 3,77 a 3,67.</t>
  </si>
  <si>
    <t>GMAT3 está em clara tendência de baixa pelas médias de 21 e 200 dias e segue em movimento de baixa. Abaixo dos 3,97 pode buscar suportes 3,8 ou 3,63. Teria sinal de repique altista fechando acima dos 4,14 mirando resistências em 4,52 ou 4,85.</t>
  </si>
  <si>
    <t>SBFG3 está em tendência de baixa pelas médias de 21 e 200 dias, mas começa a dar sinais de repiques de alta. Acima dos 10,69 teria sinal de repique altista mirando resistências nos 11,85 ou 12,88. Já uma perda dos 10,17 traria de volta o sinal de baixa projetando de 9,65 a 9,13.</t>
  </si>
  <si>
    <t>Helbor</t>
  </si>
  <si>
    <t>HBOR3</t>
  </si>
  <si>
    <t>HBOR3 está em tendência de baixa pelas médias de 21 e 200 dias, mas começa a dar sinais de repiques de alta. Acima dos 2,25 teria sinal de repique altista mirando resistências nos 2,54 ou 2,78. Já uma perda dos 2,14 traria de volta o sinal de baixa projetando de 2,01 a 1,89.</t>
  </si>
  <si>
    <t>HBSA3 está em tendência de baixa pelas médias de 21 e 200 dias, mas começa a dar sinais de repiques de alta. Acima dos 3,15 teria sinal de repique altista mirando resistências nos 3,48 ou 3,83. Já uma perda dos 2,91 traria de volta o sinal de baixa projetando de 2,73 a 2,55.</t>
  </si>
  <si>
    <t>HYPE3 está em tendência de baixa pelas médias de 21 e 200 dias, mas começa a dar sinais de repiques de alta. Acima dos 21,4 teria sinal de repique altista mirando resistências nos 23,79 ou 25,79. Já uma perda dos 20,55 traria de volta o sinal de baixa projetando de 19,54 a 18,54.</t>
  </si>
  <si>
    <t>IGTI11 está em tendência de baixa pelas médias de 21 e 200 dias, mas começa a dar sinais de repiques de alta. Acima dos 24,98 teria sinal de repique altista mirando resistências nos 27,72 ou 29,72. Já uma perda dos 24,48 traria de volta o sinal de baixa projetando de 23,47 a 22,47.</t>
  </si>
  <si>
    <t>ITLC34 apesar de estar em tendência de alta no longo prazo pela média de 200 dias, no curto prazo está em realização. Abaixo dos 84,72 pode seguir em baixa no curto prazo mirando suportes em 77,98 ou 71,25. Teria sinal de retomada altista fechando acima dos 98,05 mirando resistências em 106,5 ou 119,96.</t>
  </si>
  <si>
    <t>INTB3 apesar de estar em tendência de alta no longo prazo pela média de 200 dias, no curto prazo está em realização. Abaixo dos 13,06 pode seguir em baixa no curto prazo mirando suportes em 12,27 ou 11,49. Teria sinal de retomada altista fechando acima dos 13,77 mirando resistências em 15,6 ou 17,16.</t>
  </si>
  <si>
    <t>INBR32 está em tendência de baixa pelas médias de 21 e 200 dias, mas começa a dar sinais de repiques de alta. Acima dos 29,49 teria sinal de repique altista mirando resistências nos 32,99 ou 35,86. Já uma perda dos 28,33 traria de volta o sinal de baixa projetando de 26,89 a 25,45.</t>
  </si>
  <si>
    <t>MYPK3 está em clara tendência de baixa pelas médias de 21 e 200 dias e segue em movimento de baixa. Abaixo dos 8,69 pode buscar suportes 8,38 ou 8,07. Teria sinal de repique altista fechando acima dos 9,12 mirando resistências em 9,68 ou 10,29.</t>
  </si>
  <si>
    <t>RANI3 apesar de estar em tendência de baixa no longo prazo pela média de 200 dias, no curto prazo está com sinal de recuperação favorecendo repiques de alta. Acima dos 7,96 pode seguir repique altista na direção resistências nos 8,12 ou 8,42. Caso perca os 7,84 teria sinal de baixa projetando de 7,62 a 7,46.</t>
  </si>
  <si>
    <t>IRBR3 está em tendência de alta pelas médias de 21 e 200 dias e vai mantendo sinal de força altista. Acima dos 51,2 pode buscar projeções nos 53,41 ou 55,23. Teria sinal de realização na perda dos 50,45 mirando os 49,53 ou 48,62.</t>
  </si>
  <si>
    <t>ISAE4 está em tendência de alta no longo prazo, teve uma correção no curto prazo, mas pode estar retomando sinal de altas. Acima dos 27,36 pode buscar 30,12 ou 32,31. Abaixo dos 26,57 retomaria sinal de realização mirando suportes em 25,47 ou 24,37.</t>
  </si>
  <si>
    <t>ITSA3 está em tendência de alta pelas médias de 21 e 200 dias e vai mantendo sinal de força altista. Acima dos 12,77 pode buscar projeções nos 13,26 ou 13,66. Teria sinal de realização na perda dos 12,6 mirando os 12,39 ou 12,19. O IFR sobrevendido alerta para recuperações se superar 14,96</t>
  </si>
  <si>
    <t>ITSA4 está em tendência de alta pelas médias de 21 e 200 dias e vai mantendo sinal de força altista. Acima dos 12,6 pode buscar projeções nos 13,23 ou 13,73. Teria sinal de realização na perda dos 12,41 mirando os 12,15 ou 11,9.</t>
  </si>
  <si>
    <t>ITUB3 está em tendência de alta pelas médias de 21 e 200 dias e vai mantendo sinal de força altista. Acima dos 41,48 pode buscar projeções nos 42,87 ou 45,12. Teria sinal de realização na perda dos 40,18 mirando os 39,23 ou 38,53.</t>
  </si>
  <si>
    <t>ITUB4 está em tendência de alta pelas médias de 21 e 200 dias e vai mantendo sinal de força altista. Acima dos 39,08 pode buscar projeções nos 40,8 ou 42,26. Teria sinal de realização na perda dos 38,43 mirando os 37,69 ou 36,96.</t>
  </si>
  <si>
    <t>JALL3 está em clara tendência de baixa pelas médias de 21 e 200 dias e segue em movimento de baixa. Abaixo dos 2,4 pode buscar suportes 2,16 ou 1,93. Teria sinal de repique altista fechando acima dos 2,47 mirando resistências em 3,16 ou 3,62. O IFR sobrevendido alerta para recuperações se superar 2,47</t>
  </si>
  <si>
    <t>JBSS32 está em tendência de baixa pelas médias de 21 e 200 dias, mas começa a dar sinais de repiques de alta. Acima dos 61,82 teria sinal de repique altista mirando resistências nos 72,39 ou 80,34. Já uma perda dos 59,51 traria de volta o sinal de baixa projetando de 55,53 a 51,55.</t>
  </si>
  <si>
    <t>JHSF3 está em tendência de alta pelas médias de 21 e 200 dias e vai mantendo sinal de força altista. Acima dos 11,6 pode buscar projeções nos 12,52 ou 14,02. Teria sinal de realização na perda dos 11,08 mirando os 10,1 ou 9,63. O padrão de volume favorece a alta.</t>
  </si>
  <si>
    <t>JPMC34 está em tendência de alta pelas médias de 21 e 200 dias e vai mantendo sinal de força altista. Acima dos 163,25 pode buscar projeções nos 174,52 ou 192,77. Teria sinal de realização na perda dos 160,16 mirando os 145 ou 139,36. O padrão de volume favorece a alta. O IFR sobrecomprado alerta realizações se perder 160,16.</t>
  </si>
  <si>
    <t>JSLG3 está em tendência de baixa pelas médias de 21 e 200 dias, mas começa a dar sinais de repiques de alta. Acima dos 5,94 teria sinal de repique altista mirando resistências nos 7,18 ou 8,09. Já uma perda dos 5,7 traria de volta o sinal de baixa projetando de 5,24 a 4,78.</t>
  </si>
  <si>
    <t>KEPL3 está em tendência de baixa pelas médias de 21 e 200 dias, mas começa a dar sinais de repiques de alta. Acima dos 6,38 teria sinal de repique altista mirando resistências nos 7,57 ou 8,41. Já uma perda dos 6,2 traria de volta o sinal de baixa projetando de 5,77 a 5,35. O IFR sobrevendido alerta para recuperações se superar 6,38</t>
  </si>
  <si>
    <t>KLBN3 está em tendência de baixa pela média de 200 dias, a parece ter completado movimento de repique de alta de curto prazo e pode estar retomando o movimento baixista. Abaixo dos 3,41 pode seguir em queda na direção dos suportes 3,23 ou 3,15. Teria sinal de repique altista fechando acima dos 3,47 mirando resistências em 3,61 ou 3,85.</t>
  </si>
  <si>
    <t>KLBN4 está em tendência de baixa pela média de 200 dias, a parece ter completado movimento de repique de alta de curto prazo e pode estar retomando o movimento baixista. Abaixo dos 3,4 pode seguir em queda na direção dos suportes 3,24 ou 3,17. Teria sinal de repique altista fechando acima dos 3,45 mirando resistências em 3,57 ou 3,78.</t>
  </si>
  <si>
    <t>KLBN11 está em tendência de baixa pela média de 200 dias, a parece ter completado movimento de repique de alta de curto prazo e pode estar retomando o movimento baixista. Abaixo dos 17 pode seguir em queda na direção dos suportes 16,1 ou 15,73. Teria sinal de repique altista fechando acima dos 17,27 mirando resistências em 17,99 ou 19,16.</t>
  </si>
  <si>
    <t>LAVV3 está em tendência de baixa pelas médias de 21 e 200 dias, mas começa a dar sinais de repiques de alta. Acima dos 11,22 teria sinal de repique altista mirando resistências nos 12,17 ou 13,12. Já uma perda dos 10,62 traria de volta o sinal de baixa projetando de 10,14 a 9,66.</t>
  </si>
  <si>
    <t>LIGT3 está em tendência de baixa pelas médias de 21 e 200 dias, mas começa a dar sinais de repiques de alta. Acima dos 2,69 teria sinal de repique altista mirando resistências nos 4,42 ou 5,64. Já uma perda dos 2,43 traria de volta o sinal de baixa projetando de 1,81 a 1,2.</t>
  </si>
  <si>
    <t>RENT3 está em tendência de baixa pelas médias de 21 e 200 dias, mas começa a dar sinais de repiques de alta. Acima dos 41,25 teria sinal de repique altista mirando resistências nos 47,62 ou 52,47. Já uma perda dos 39,76 traria de volta o sinal de baixa projetando de 37,33 a 34,9.</t>
  </si>
  <si>
    <t>RENT4 está em tendência de baixa pelas médias de 21 e 200 dias, mas começa a dar sinais de repiques de alta. Acima dos 39,69 teria sinal de repique altista mirando resistências nos 45,54 ou 50. Já uma perda dos 38,32 traria de volta o sinal de baixa projetando de 36,08 a 33,85.</t>
  </si>
  <si>
    <t>LOGG3 está em tendência de alta pelas médias de 21 e 200 dias, mas começa a dar sinal de possível realização. Abaixo dos 29,55 poderia realizar na direção dos suportes 24,72 ou 22,56. Caso supere os 31,69 retomaria sinal de alta com projeções nos 35,99 ou 42,96.</t>
  </si>
  <si>
    <t>LREN3 está em tendência de alta pelas médias de 21 e 200 dias e vai mantendo sinal de força altista. Acima dos 15,53 pode buscar projeções nos 17,07 ou 19,57. Teria sinal de realização na perda dos 14,76 mirando os 13,03 ou 12,25.</t>
  </si>
  <si>
    <t>LWSA3 apesar de estar em tendência de baixa no longo prazo pela média de 200 dias, no curto prazo está com sinal de recuperação favorecendo repiques de alta. Acima dos 3,91 pode seguir repique altista na direção resistências nos 4,15 ou 4,54. Caso perca os 3,69 teria sinal de baixa projetando de 3,52 a 3,39. O padrão de volume favorece a alta.</t>
  </si>
  <si>
    <t>MDIA3 está em tendência de baixa pelas médias de 21 e 200 dias, mas começa a dar sinais de repiques de alta. Acima dos 19,03 teria sinal de repique altista mirando resistências nos 20,84 ou 22,23. Já uma perda dos 18,58 traria de volta o sinal de baixa projetando de 17,88 a 17,18. O IFR sobrevendido alerta para recuperações se superar 19,03</t>
  </si>
  <si>
    <t>MGLU3 está em tendência de baixa pelas médias de 21 e 200 dias, mas começa a dar sinais de repiques de alta. Acima dos 5,66 teria sinal de repique altista mirando resistências nos 7,4 ou 8,7. Já uma perda dos 5,29 traria de volta o sinal de baixa projetando de 4,63 a 3,98. O IFR sobrevendido alerta para recuperações se superar 5,66</t>
  </si>
  <si>
    <t>POMO3 está em tendência de alta no longo prazo, teve uma correção no curto prazo, mas pode estar retomando sinal de altas. Acima dos 5,81 pode buscar 6,2 ou 6,56. Abaixo dos 5,61 retomaria sinal de realização mirando suportes em 5,42 ou 5,24.</t>
  </si>
  <si>
    <t>POMO4 está em tendência de baixa pelas médias de 21 e 200 dias, mas começa a dar sinais de repiques de alta. Acima dos 5,83 teria sinal de repique altista mirando resistências nos 6,34 ou 6,79. Já uma perda dos 5,6 traria de volta o sinal de baixa projetando de 5,37 a 5,14.</t>
  </si>
  <si>
    <t>MBRF3 está em clara tendência de baixa pelas médias de 21 e 200 dias e segue em movimento de baixa. Abaixo dos 14,98 pode buscar suportes 14,02 ou 13,07. Teria sinal de repique altista fechando acima dos 15,88 mirando resistências em 18,07 ou 19,97. O IFR sobrevendido alerta para recuperações se superar 15,88</t>
  </si>
  <si>
    <t>M2RV34 está em tendência de alta pelas médias de 21 e 200 dias, mas começa a dar sinal de possível realização. Abaixo dos 126,88 poderia realizar na direção dos suportes 77,46 ou 50,92. Caso supere os 163,33 retomaria sinal de alta com projeções nos 216,39 ou 302,26.</t>
  </si>
  <si>
    <t>CASH3 está em clara tendência de baixa pelas médias de 21 e 200 dias e segue em movimento de baixa. Abaixo dos 3,61 pode buscar suportes 3,31 ou 3,01. Teria sinal de repique altista fechando acima dos 3,77 mirando resistências em 4,57 ou 5,16. O IFR sobrevendido alerta para recuperações se superar 3,77</t>
  </si>
  <si>
    <t>MELI34 apesar de estar em tendência de baixa no longo prazo pela média de 200 dias, no curto prazo está com sinal de recuperação favorecendo repiques de alta. Acima dos 72,4 pode seguir repique altista na direção resistências nos 79,22 ou 90,27. Caso perca os 68,72 teria sinal de baixa projetando de 61,35 a 57,93.</t>
  </si>
  <si>
    <t>BMEB4 está em tendência de alta pelas médias de 21 e 200 dias, mas começa a dar sinal de possível realização. Abaixo dos 76,86 poderia realizar na direção dos suportes 65,13 ou 58,72. Caso supere os 85,85 retomaria sinal de alta com projeções nos 98,65 ou 119,37.</t>
  </si>
  <si>
    <t>M1TA34 está em clara tendência de baixa pelas médias de 21 e 200 dias e segue em movimento de baixa. Abaixo dos 103,74 pode buscar suportes 99,95 ou 96,16. Teria sinal de repique altista fechando acima dos 110,13 mirando resistências em 116 ou 123,57.</t>
  </si>
  <si>
    <t>LEVE3 está em tendência de alta no longo prazo, teve uma correção no curto prazo, mas pode estar retomando sinal de altas. Acima dos 32,49 pode buscar 34,47 ou 36,21. Abaixo dos 31,65 retomaria sinal de realização mirando suportes em 30,77 ou 29,9.</t>
  </si>
  <si>
    <t>MUTC34 está em tendência de alta pelas médias de 21 e 200 dias, mas começa a dar sinal de possível realização. Abaixo dos 739,89 poderia realizar na direção dos suportes 547 ou 431,72. Caso supere os 854,61 retomaria sinal de alta com projeções nos 920,05 ou 1150,59.</t>
  </si>
  <si>
    <t>MSFT34 está em clara tendência de baixa pelas médias de 21 e 200 dias e segue em movimento de baixa. Abaixo dos 86,17 pode buscar suportes 82,26 ou 77,41. Teria sinal de repique altista fechando acima dos 88,59 mirando resistências em 97,94 ou 107,63.</t>
  </si>
  <si>
    <t>MILS3 está em tendência de alta pelas médias de 21 e 200 dias, mas começa a dar sinal de possível realização. Abaixo dos 15,17 poderia realizar na direção dos suportes 12,34 ou 11,41. Caso supere os 15,33 retomaria sinal de alta com projeções nos 17,17 ou 20,16. O IFR sobrecomprado alerta realizações se perder 15,17.</t>
  </si>
  <si>
    <t>BEEF3 está em clara tendência de baixa pelas médias de 21 e 200 dias e segue em movimento de baixa. Abaixo dos 3,61 pode buscar suportes 3,42 ou 3,09. Teria sinal de repique altista fechando acima dos 3,7 mirando resistências em 4,46 ou 5,1.</t>
  </si>
  <si>
    <t>MOTV3 está em tendência de baixa pelas médias de 21 e 200 dias, mas começa a dar sinais de repiques de alta. Acima dos 14,17 teria sinal de repique altista mirando resistências nos 15,45 ou 16,49. Já uma perda dos 13,76 traria de volta o sinal de baixa projetando de 13,23 a 12,71.</t>
  </si>
  <si>
    <t>MDNE3 está em tendência de alta no longo prazo, teve uma correção no curto prazo, mas pode estar retomando sinal de altas. Acima dos 26,99 pode buscar 29,77 ou 32,43. Abaixo dos 25,46 retomaria sinal de realização mirando suportes em 24,12 ou 22,79.</t>
  </si>
  <si>
    <t>MOVI3 está em tendência de baixa pelas médias de 21 e 200 dias, mas começa a dar sinais de repiques de alta. Acima dos 9,5 teria sinal de repique altista mirando resistências nos 10,96 ou 12,2. Já uma perda dos 8,95 traria de volta o sinal de baixa projetando de 8,32 a 7,7.</t>
  </si>
  <si>
    <t>MRVE3 está em tendência de baixa pelas médias de 21 e 200 dias, mas começa a dar sinais de repiques de alta. Acima dos 5,48 teria sinal de repique altista mirando resistências nos 6,57 ou 7,35. Já uma perda dos 5,3 traria de volta o sinal de baixa projetando de 4,9 a 4,51. O IFR sobrevendido alerta para recuperações se superar 5,48</t>
  </si>
  <si>
    <t>Multilaser</t>
  </si>
  <si>
    <t>MLAS3</t>
  </si>
  <si>
    <t>MLAS3 está em tendência de alta no longo prazo, teve uma correção no curto prazo, mas pode estar retomando sinal de altas. Acima dos 1,62 pode buscar 1,76 ou 1,97. Abaixo dos 1,55 retomaria sinal de realização mirando suportes em 1,41 ou 1,3.</t>
  </si>
  <si>
    <t>MULT3 está em tendência de baixa pelas médias de 21 e 200 dias, mas começa a dar sinais de repiques de alta. Acima dos 28,82 teria sinal de repique altista mirando resistências nos 31,29 ou 33,34. Já uma perda dos 27,97 traria de volta o sinal de baixa projetando de 26,94 a 25,91.</t>
  </si>
  <si>
    <t>NATU3 apesar de estar em tendência de alta no longo prazo pela média de 200 dias, no curto prazo está em realização. Abaixo dos 9,08 pode seguir em baixa no curto prazo mirando suportes em 8,61 ou 8,14. Teria sinal de retomada altista fechando acima dos 9,59 mirando resistências em 10,6 ou 11,53. O IFR sobrevendido alerta para recuperações se superar 9,59</t>
  </si>
  <si>
    <t>NGRD3 está em tendência de alta pelas médias de 21 e 200 dias e vai mantendo sinal de força altista. Acima dos 34,1 pode buscar projeções nos 36,51 ou 40,41. Teria sinal de realização na perda dos 33,6 mirando os 30,2 ou 28,99. O padrão de volume favorece a alta.</t>
  </si>
  <si>
    <t>NFLX34 está em clara tendência de baixa pelas médias de 21 e 200 dias e segue em movimento de baixa. Abaixo dos 8,41 pode buscar suportes 8,19 ou 7,87. Teria sinal de repique altista fechando acima dos 8,52 mirando resistências em 9,21 ou 9,84.</t>
  </si>
  <si>
    <t>ROXO34 está em tendência de baixa pelas médias de 21 e 200 dias, mas começa a dar sinais de repiques de alta. Acima dos 10,38 teria sinal de repique altista mirando resistências nos 11,21 ou 12,28. Já uma perda dos 10,06 traria de volta o sinal de baixa projetando de 9,47 a 8,93.</t>
  </si>
  <si>
    <t>NVDC34 está em tendência de alta pelas médias de 21 e 200 dias e vai mantendo sinal de força altista. Acima dos 22,65 pode buscar projeções nos 24,54 ou 26,16. Teria sinal de realização na perda dos 21,91 mirando os 21,09 ou 20,28.</t>
  </si>
  <si>
    <t>OPCT3 está em tendência de alta pelas médias de 21 e 200 dias e vai mantendo sinal de força altista. Acima dos 10,37 pode buscar projeções nos 10,87 ou 11,62. Teria sinal de realização na perda dos 9,65 mirando os 9,27 ou 8,89.</t>
  </si>
  <si>
    <t>ONCO3 está em tendência de baixa pelas médias de 21 e 200 dias, mas começa a dar sinais de repiques de alta. Acima dos 1,35 teria sinal de repique altista mirando resistências nos 1,84 ou 2,36. Já uma perda dos 1,2 traria de volta o sinal de baixa projetando de 0,99 a 0,72.</t>
  </si>
  <si>
    <t>ORCL34 está em tendência de baixa pela média de 200 dias, a parece ter completado movimento de repique de alta de curto prazo e pode estar retomando o movimento baixista. Abaixo dos 171,3 pode seguir em queda na direção dos suportes 147,8 ou 128,87. Teria sinal de repique altista fechando acima dos 189,57 mirando resistências em 209,06 ou 246,91.</t>
  </si>
  <si>
    <t>OBTC3 está em clara tendência de baixa pelas médias de 21 e 200 dias e segue em movimento de baixa. Abaixo dos 5,71 pode buscar suportes 5,18 ou 4,65. Teria sinal de repique altista fechando acima dos 6,06 mirando resistências em 7,42 ou 8,47. O IFR sobrevendido alerta para recuperações se superar 6,06</t>
  </si>
  <si>
    <t>ORVR3 está em tendência de alta pelas médias de 21 e 200 dias e vai mantendo sinal de força altista. Acima dos 81,88 pode buscar projeções nos 85,96 ou 92,57. Teria sinal de realização na perda dos 75,27 mirando os 73,22 ou 71,18. O padrão de volume favorece a alta.</t>
  </si>
  <si>
    <t>PCAR3 está em clara tendência de baixa pelas médias de 21 e 200 dias e segue em movimento de baixa. Abaixo dos 1,5 pode buscar suportes 1,22 ou 0,94. Teria sinal de repique altista fechando acima dos 1,83 mirando resistências em 2,39 ou 2,94. O IFR sobrevendido alerta para recuperações se superar 1,83</t>
  </si>
  <si>
    <t>PGMN3 está em tendência de baixa pelas médias de 21 e 200 dias, mas começa a dar sinais de repiques de alta. Acima dos 4,1 teria sinal de repique altista mirando resistências nos 5,06 ou 5,82. Já uma perda dos 3,83 traria de volta o sinal de baixa projetando de 3,44 a 3,06.</t>
  </si>
  <si>
    <t>P2LT34 está em clara tendência de baixa pelas médias de 21 e 200 dias e segue em movimento de baixa. Abaixo dos 212,01 pode buscar suportes 192,96 ou 173,91. Teria sinal de repique altista fechando acima dos 237,03 mirando resistências em 273,65 ou 311,74.</t>
  </si>
  <si>
    <t>Paranapanema</t>
  </si>
  <si>
    <t>PMAM3</t>
  </si>
  <si>
    <t>PMAM3 está em clara tendência de baixa pelas médias de 21 e 200 dias e segue em movimento de baixa. Abaixo dos 0,28 pode buscar suportes 0,22 ou 0,1. Teria sinal de repique altista fechando acima dos 0,31 mirando resistências em 0,58 ou 0,8. O IFR sobrevendido alerta para recuperações se superar 0,31</t>
  </si>
  <si>
    <t>PETR3 está em tendência de alta pelas médias de 21 e 200 dias e vai mantendo sinal de força altista. Acima dos 46,29 pode buscar projeções nos 51,38 ou 55,02. Teria sinal de realização na perda dos 45,49 mirando os 43,66 ou 41,84.</t>
  </si>
  <si>
    <t>PETR4 está em tendência de alta pelas médias de 21 e 200 dias e vai mantendo sinal de força altista. Acima dos 41,32 pode buscar projeções nos 45,69 ou 48,8. Teria sinal de realização na perda dos 40,65 mirando os 39,09 ou 37,53.</t>
  </si>
  <si>
    <t>RECV3 está em clara tendência de baixa pelas médias de 21 e 200 dias e segue em movimento de baixa. Abaixo dos 10,64 pode buscar suportes 10,04 ou 9,45. Teria sinal de repique altista fechando acima dos 10,95 mirando resistências em 12,55 ou 13,73. O IFR sobrevendido alerta para recuperações se superar 10,95</t>
  </si>
  <si>
    <t>PRIO3 apesar de estar em tendência de alta no longo prazo pela média de 200 dias, no curto prazo está em realização. Abaixo dos 60,76 pode seguir em baixa no curto prazo mirando suportes em 57,77 ou 54,78. Teria sinal de retomada altista fechando acima dos 62,93 mirando resistências em 70,43 ou 76,4.</t>
  </si>
  <si>
    <t>AUAU3 está em clara tendência de baixa pelas médias de 21 e 200 dias e segue em movimento de baixa. Abaixo dos 3,07 pode buscar suportes 2,91 ou 2,76. Teria sinal de repique altista fechando acima dos 3,19 mirando resistências em 3,57 ou 3,87. O IFR sobrevendido alerta para recuperações se superar 3,19</t>
  </si>
  <si>
    <t>PINE4 está em tendência de alta no longo prazo, teve uma correção no curto prazo, mas pode estar retomando sinal de altas. Acima dos 12,95 pode buscar 15,83 ou 18,12. Abaixo dos 12,11 retomaria sinal de realização mirando suportes em 10,96 ou 9,81.</t>
  </si>
  <si>
    <t>PLPL3 está em tendência de baixa pelas médias de 21 e 200 dias, mas começa a dar sinais de repiques de alta. Acima dos 8,65 teria sinal de repique altista mirando resistências nos 10,94 ou 12,63. Já uma perda dos 8,19 traria de volta o sinal de baixa projetando de 7,34 a 6,49.</t>
  </si>
  <si>
    <t>PSSA3 está em tendência de alta no longo prazo, teve uma correção no curto prazo, mas pode estar retomando sinal de altas. Acima dos 48,77 pode buscar 50,98 ou 53,16. Abaixo dos 47,45 retomaria sinal de realização mirando suportes em 46,35 ou 45,26.</t>
  </si>
  <si>
    <t>POSI3 está em tendência de baixa pelas médias de 21 e 200 dias, mas começa a dar sinais de repiques de alta. Acima dos 3,52 teria sinal de repique altista mirando resistências nos 4,47 ou 5,14. Já uma perda dos 3,37 traria de volta o sinal de baixa projetando de 3,03 a 2,69. O IFR sobrevendido alerta para recuperações se superar 3,52</t>
  </si>
  <si>
    <t>PRNR3 está em tendência de alta no longo prazo, teve uma correção no curto prazo, mas pode estar retomando sinal de altas. Acima dos 18,28 pode buscar 19,6 ou 21,07. Abaixo dos 17,22 retomaria sinal de realização mirando suportes em 16,48 ou 15,74.</t>
  </si>
  <si>
    <t>PFRM3 está em clara tendência de baixa pelas médias de 21 e 200 dias e segue em movimento de baixa. Abaixo dos 6,24 pode buscar suportes 5,94 ou 5,65. Teria sinal de repique altista fechando acima dos 6,65 mirando resistências em 7,19 ou 7,77.</t>
  </si>
  <si>
    <t>QCOM34 está em tendência de alta pelas médias de 21 e 200 dias e vai mantendo sinal de força altista. Acima dos 96,02 pode buscar projeções nos 109,71 ou 128,15. Teria sinal de realização na perda dos 93,23 mirando os 79,86 ou 70,63.</t>
  </si>
  <si>
    <t>QUAL3 está em tendência de baixa pelas médias de 21 e 200 dias, mas começa a dar sinais de repiques de alta. Acima dos 1,55 teria sinal de repique altista mirando resistências nos 1,94 ou 2,21. Já uma perda dos 1,49 traria de volta o sinal de baixa projetando de 1,35 a 1,21.</t>
  </si>
  <si>
    <t>LJQQ3 está em tendência de baixa pelas médias de 21 e 200 dias, mas começa a dar sinais de repiques de alta. Acima dos 1,31 teria sinal de repique altista mirando resistências nos 1,57 ou 1,78. Já uma perda dos 1,22 traria de volta o sinal de baixa projetando de 1,11 a 1.</t>
  </si>
  <si>
    <t>RaiaDrogasil</t>
  </si>
  <si>
    <t>RADL3 está em tendência de baixa pelas médias de 21 e 200 dias, mas começa a dar sinais de repiques de alta. Acima dos 18,33 teria sinal de repique altista mirando resistências nos 20,81 ou 23,02. Já uma perda dos 17,92 traria de volta o sinal de baixa projetando de 17,23 a 16,12.</t>
  </si>
  <si>
    <t>RAIZ4 apesar de estar em tendência de baixa no longo prazo pela média de 200 dias, no curto prazo está com sinal de recuperação favorecendo repiques de alta. Acima dos 0,55 pode seguir repique altista na direção resistências nos 0,68 ou 0,9. Caso perca os 0,42 teria sinal de baixa projetando de 0,33 a 0,26. O padrão de volume favorece a alta.</t>
  </si>
  <si>
    <t>RAPT4 apesar de estar em tendência de baixa no longo prazo pela média de 200 dias, no curto prazo está com sinal de recuperação favorecendo repiques de alta. Acima dos 5,12 pode seguir repique altista na direção resistências nos 5,27 ou 5,54. Caso perca os 4,83 teria sinal de baixa projetando de 4,69 a 4,55. O padrão de volume favorece a alta.</t>
  </si>
  <si>
    <t>RCSL4 está em clara tendência de baixa pelas médias de 21 e 200 dias e segue em movimento de baixa. Abaixo dos 0,45 pode buscar suportes 0,4 ou 0,35. Teria sinal de repique altista fechando acima dos 0,51 mirando resistências em 0,6 ou 0,69. O IFR sobrevendido alerta para recuperações se superar 0,51</t>
  </si>
  <si>
    <t>RDOR3 está em tendência de baixa pelas médias de 21 e 200 dias, mas começa a dar sinais de repiques de alta. Acima dos 33,71 teria sinal de repique altista mirando resistências nos 36,45 ou 38,98. Já uma perda dos 32,34 traria de volta o sinal de baixa projetando de 31,07 a 29,8.</t>
  </si>
  <si>
    <t>RIAA3 está em tendência de alta no longo prazo, teve uma correção no curto prazo, mas pode estar retomando sinal de altas. Acima dos 8,82 pode buscar 9,49 ou 10,41. Abaixo dos 8,53 retomaria sinal de realização mirando suportes em 8 ou 7,53.</t>
  </si>
  <si>
    <t>RGTI34 está em clara tendência de baixa pelas médias de 21 e 200 dias e segue em movimento de baixa. Abaixo dos 96,88 pode buscar suportes 77,99 ou 58,47. Teria sinal de repique altista fechando acima dos 116,1 mirando resistências em 141,15 ou 180,18.</t>
  </si>
  <si>
    <t>Romi</t>
  </si>
  <si>
    <t>ROMI3</t>
  </si>
  <si>
    <t>ROMI3 está em tendência de baixa pelas médias de 21 e 200 dias, mas começa a dar sinais de repiques de alta. Acima dos 6,43 teria sinal de repique altista mirando resistências nos 6,79 ou 7,1. Já uma perda dos 6,28 traria de volta o sinal de baixa projetando de 6,12 a 5,96.</t>
  </si>
  <si>
    <t>RAIL3 está em clara tendência de baixa pelas médias de 21 e 200 dias e segue em movimento de baixa. Abaixo dos 13,41 pode buscar suportes 12,55 ou 11,69. Teria sinal de repique altista fechando acima dos 13,8 mirando resistências em 16,18 ou 17,89. O IFR sobrevendido alerta para recuperações se superar 13,8</t>
  </si>
  <si>
    <t>SBSP3 está em tendência de alta no longo prazo, teve uma correção no curto prazo, mas pode estar retomando sinal de altas. Acima dos 27,92 pode buscar 30,39 ou 32,66. Abaixo dos 26,71 retomaria sinal de realização mirando suportes em 25,57 ou 24,43.</t>
  </si>
  <si>
    <t>SAPR4 está em tendência de baixa pelas médias de 21 e 200 dias, mas começa a dar sinais de repiques de alta. Acima dos 7,26 teria sinal de repique altista mirando resistências nos 8,09 ou 8,72. Já uma perda dos 7,06 traria de volta o sinal de baixa projetando de 6,74 a 6,42.</t>
  </si>
  <si>
    <t>SAPR11 está em tendência de baixa pelas médias de 21 e 200 dias, mas começa a dar sinais de repiques de alta. Acima dos 37,38 teria sinal de repique altista mirando resistências nos 41,99 ou 45,63. Já uma perda dos 36,1 traria de volta o sinal de baixa projetando de 34,27 a 32,45.</t>
  </si>
  <si>
    <t>SANB3</t>
  </si>
  <si>
    <t>SANB3 está em tendência de baixa pelas médias de 21 e 200 dias, mas começa a dar sinais de repiques de alta. Acima dos 13,24 teria sinal de repique altista mirando resistências nos 13,66 ou 14,22. Já uma perda dos 13,03 traria de volta o sinal de baixa projetando de 12,75 a 12,46.</t>
  </si>
  <si>
    <t>SANB4 apesar de estar em tendência de baixa no longo prazo pela média de 200 dias, no curto prazo está com sinal de recuperação favorecendo repiques de alta. Acima dos 14,21 pode seguir repique altista na direção resistências nos 14,54 ou 15,07. Caso perca os 13,67 teria sinal de baixa projetando de 13,4 a 13,13. O padrão de volume favorece a alta.</t>
  </si>
  <si>
    <t>SANB11 está em tendência de baixa pelas médias de 21 e 200 dias, mas começa a dar sinais de repiques de alta. Acima dos 27,35 teria sinal de repique altista mirando resistências nos 27,98 ou 28,96. Já uma perda dos 26,89 traria de volta o sinal de baixa projetando de 26,38 a 25,88.</t>
  </si>
  <si>
    <t>SMTO3 apesar de estar em tendência de alta no longo prazo pela média de 200 dias, no curto prazo está em realização. Abaixo dos 16,61 pode seguir em baixa no curto prazo mirando suportes em 15,93 ou 15,25. Teria sinal de retomada altista fechando acima dos 17,5 mirando resistências em 18,8 ou 20,15.</t>
  </si>
  <si>
    <t>SHUL4 está em tendência de baixa pelas médias de 21 e 200 dias, mas começa a dar sinais de repiques de alta. Acima dos 4,83 teria sinal de repique altista mirando resistências nos 5,24 ou 5,56. Já uma perda dos 4,72 traria de volta o sinal de baixa projetando de 4,55 a 4,39.</t>
  </si>
  <si>
    <t>SEER3 está em tendência de alta no longo prazo, teve uma correção no curto prazo, mas pode estar retomando sinal de altas. Acima dos 11,21 pode buscar 13,69 ou 15,45. Abaixo dos 10,83 retomaria sinal de realização mirando suportes em 9,94 ou 9,06.</t>
  </si>
  <si>
    <t>Servicenow, Inc</t>
  </si>
  <si>
    <t>N1OW34</t>
  </si>
  <si>
    <t>N1OW34 está em tendência de baixa pela média de 200 dias, a parece ter completado movimento de repique de alta de curto prazo e pode estar retomando o movimento baixista. Abaixo dos 10,7 pode seguir em queda na direção dos suportes 8,45 ou 6,72. Teria sinal de repique altista fechando acima dos 11,7 mirando resistências em 14,03 ou 17,47.</t>
  </si>
  <si>
    <t>CSNA3 está em tendência de baixa pelas médias de 21 e 200 dias, mas começa a dar sinais de repiques de alta. Acima dos 6,2 teria sinal de repique altista mirando resistências nos 7,3 ou 8,23. Já uma perda dos 5,78 traria de volta o sinal de baixa projetando de 5,31 a 4,84.</t>
  </si>
  <si>
    <t>Sigma Lithium Corp</t>
  </si>
  <si>
    <t>S2GM34</t>
  </si>
  <si>
    <t>S2GM34 está em tendência de alta no longo prazo, teve uma correção no curto prazo, mas pode estar retomando sinal de altas. Acima dos 24,89 pode buscar 35 ou 42,78. Abaixo dos 22,4 retomaria sinal de realização mirando suportes em 18,5 ou 14,61.</t>
  </si>
  <si>
    <t>SIMH3 está em tendência de alta pelas médias de 21 e 200 dias e vai mantendo sinal de força altista. Acima dos 8,48 pode buscar projeções nos 10,1 ou 11,28. Teria sinal de realização na perda dos 8,18 mirando os 7,58 ou 6,99. O IFR sobrevendido alerta para recuperações se superar 13,96</t>
  </si>
  <si>
    <t>SLCE3 está em tendência de baixa pelas médias de 21 e 200 dias, mas começa a dar sinais de repiques de alta. Acima dos 14,67 teria sinal de repique altista mirando resistências nos 17,92 ou 20,07. Já uma perda dos 14,43 traria de volta o sinal de baixa projetando de 13,35 a 12,27. O IFR sobrevendido alerta para recuperações se superar 14,67</t>
  </si>
  <si>
    <t>SMFT3 está em tendência de alta pelas médias de 21 e 200 dias e vai mantendo sinal de força altista. Acima dos 18,59 pode buscar projeções nos 19,76 ou 20,93. Teria sinal de realização na perda dos 17,86 mirando os 17,27 ou 16,68.</t>
  </si>
  <si>
    <t>S2NW34 está em tendência de alta pelas médias de 21 e 200 dias, mas começa a dar sinal de possível realização. Abaixo dos 29,81 poderia realizar na direção dos suportes 18,02 ou 12,49. Caso supere os 31,66 retomaria sinal de alta com projeções nos 35,89 ou 46,93.</t>
  </si>
  <si>
    <t>STOC34 apesar de estar em tendência de baixa no longo prazo pela média de 200 dias, no curto prazo está com sinal de recuperação favorecendo repiques de alta. Acima dos 56 pode seguir repique altista na direção resistências nos 59,81 ou 67,37. Caso perca os 54,28 teria sinal de baixa projetando de 47,57 a 43,78.</t>
  </si>
  <si>
    <t>M2ST34 está em clara tendência de baixa pelas médias de 21 e 200 dias e segue em movimento de baixa. Abaixo dos 8,43 pode buscar suportes 6,78 ou 5,14. Teria sinal de repique altista fechando acima dos 9,26 mirando resistências em 13,74 ou 17,02. O IFR sobrevendido alerta para recuperações se superar 9,26</t>
  </si>
  <si>
    <t>SUZB3 apesar de estar em tendência de baixa no longo prazo pela média de 200 dias, no curto prazo está com sinal de recuperação favorecendo repiques de alta. Acima dos 42,38 pode seguir repique altista na direção resistências nos 43,47 ou 45,5. Caso perca os 41,89 teria sinal de baixa projetando de 40,17 a 39,15.</t>
  </si>
  <si>
    <t>SYNE3 está em tendência de baixa pelas médias de 21 e 200 dias, mas começa a dar sinais de repiques de alta. Acima dos 3,64 teria sinal de repique altista mirando resistências nos 3,92 ou 4,21. Já uma perda dos 3,45 traria de volta o sinal de baixa projetando de 3,3 a 3,15.</t>
  </si>
  <si>
    <t>TAEE4 está em tendência de alta no longo prazo, teve uma correção no curto prazo, mas pode estar retomando sinal de altas. Acima dos 13,2 pode buscar 13,82 ou 14,48. Abaixo dos 13,05 retomaria sinal de realização mirando suportes em 12,74 ou 12,4.</t>
  </si>
  <si>
    <t>TAEE11 está em tendência de alta pelas médias de 21 e 200 dias e vai mantendo sinal de força altista. Acima dos 39,49 pode buscar projeções nos 41,28 ou 43,35. Teria sinal de realização na perda dos 38,93 mirando os 37,92 ou 36,88.</t>
  </si>
  <si>
    <t>TSMC34 está em tendência de alta pelas médias de 21 e 200 dias e vai mantendo sinal de força altista. Acima dos 283,45 pode buscar projeções nos 311,83 ou 357,76. Teria sinal de realização na perda dos 264,89 mirando os 237,52 ou 223,32. O padrão de volume favorece a alta.</t>
  </si>
  <si>
    <t>TASA4 está em tendência de baixa pelas médias de 21 e 200 dias, mas começa a dar sinais de repiques de alta. Acima dos 4,44 teria sinal de repique altista mirando resistências nos 4,81 ou 5,27. Já uma perda dos 4,06 traria de volta o sinal de baixa projetando de 3,82 a 3,59.</t>
  </si>
  <si>
    <t>TGMA3 apesar de estar em tendência de baixa no longo prazo pela média de 200 dias, no curto prazo está com sinal de recuperação favorecendo repiques de alta. Acima dos 31,35 pode seguir repique altista na direção resistências nos 32,45 ou 34,31. Caso perca os 30,61 teria sinal de baixa projetando de 29,44 a 28,5.</t>
  </si>
  <si>
    <t>VIVT3 está em clara tendência de baixa pelas médias de 21 e 200 dias e segue em movimento de baixa. Abaixo dos 32,73 pode buscar suportes 31,96 ou 31,19. Teria sinal de repique altista fechando acima dos 33,78 mirando resistências em 35,21 ou 36,74.</t>
  </si>
  <si>
    <t>TEND3 está em tendência de alta pelas médias de 21 e 200 dias e vai mantendo sinal de força altista. Acima dos 31,85 pode buscar projeções nos 33,84 ou 37,31. Teria sinal de realização na perda dos 30,37 mirando os 28,21 ou 26,47. O padrão de volume favorece a alta.</t>
  </si>
  <si>
    <t>Ternium</t>
  </si>
  <si>
    <t>TXSA34</t>
  </si>
  <si>
    <t>TXSA34 está em tendência de alta pelas médias de 21 e 200 dias, mas começa a dar sinal de possível realização. Abaixo dos 242,59 poderia realizar na direção dos suportes 207,27 ou 189,6. Caso supere os 264,44 retomaria sinal de alta com projeções nos 299,77 ou 356,94.</t>
  </si>
  <si>
    <t>TSLA34 está em clara tendência de baixa pelas médias de 21 e 200 dias e segue em movimento de baixa. Abaixo dos 62,1 pode buscar suportes 59,53 ou 56,97. Teria sinal de repique altista fechando acima dos 67,61 mirando resistências em 70,4 ou 75,52.</t>
  </si>
  <si>
    <t>The Goldman Sachs Group, Inc</t>
  </si>
  <si>
    <t>GSGI34</t>
  </si>
  <si>
    <t>GSGI34 está em tendência de alta pelas médias de 21 e 200 dias e vai mantendo sinal de força altista. Acima dos 187,12 pode buscar projeções nos 209,95 ou 246,9. Teria sinal de realização na perda dos 174,05 mirando os 150,17 ou 138,75. O IFR sobrecomprado alerta realizações se perder 174,05.</t>
  </si>
  <si>
    <t>TIMS3 está em tendência de baixa pelas médias de 21 e 200 dias, mas começa a dar sinais de repiques de alta. Acima dos 22,96 teria sinal de repique altista mirando resistências nos 23,68 ou 24,86. Já uma perda dos 21,78 traria de volta o sinal de baixa projetando de 21,41 a 21,05.</t>
  </si>
  <si>
    <t>TOTS3 está em clara tendência de baixa pelas médias de 21 e 200 dias e segue em movimento de baixa. Abaixo dos 30,29 pode buscar suportes 28,8 ou 27,31. Teria sinal de repique altista fechando acima dos 32,71 mirando resistências em 35,1 ou 38,07.</t>
  </si>
  <si>
    <t>TFCO4 apesar de estar em tendência de baixa no longo prazo pela média de 200 dias, no curto prazo está com sinal de recuperação favorecendo repiques de alta. Acima dos 15,74 pode seguir repique altista na direção resistências nos 16,75 ou 18,39. Caso perca os 14,79 teria sinal de baixa projetando de 14,1 a 13,59. O padrão de volume favorece a alta.</t>
  </si>
  <si>
    <t>TRIS3 está em clara tendência de baixa pelas médias de 21 e 200 dias e segue em movimento de baixa. Abaixo dos 4 pode buscar suportes 3,77 ou 3,54. Teria sinal de repique altista fechando acima dos 4,12 mirando resistências em 4,73 ou 5,18. O IFR sobrevendido alerta para recuperações se superar 4,12</t>
  </si>
  <si>
    <t>TUPY3 está em tendência de alta pelas médias de 21 e 200 dias e vai mantendo sinal de força altista. Acima dos 13,81 pode buscar projeções nos 14,42 ou 15,71. Teria sinal de realização na perda dos 13,13 mirando os 12,32 ou 11,67. O padrão de volume favorece a alta.</t>
  </si>
  <si>
    <t>UGPA3 está em tendência de alta no longo prazo, teve uma correção no curto prazo, mas pode estar retomando sinal de altas. Acima dos 25,32 pode buscar 30,26 ou 33,85. Abaixo dos 24,44 retomaria sinal de realização mirando suportes em 22,64 ou 20,84.</t>
  </si>
  <si>
    <t>FIQE3 apesar de estar em tendência de alta no longo prazo pela média de 200 dias, no curto prazo está em realização. Abaixo dos 6,07 pode seguir em baixa no curto prazo mirando suportes em 5,86 ou 5,66. Teria sinal de retomada altista fechando acima dos 6,26 mirando resistências em 6,73 ou 7,13. O IFR sobrevendido alerta para recuperações se superar 6,26</t>
  </si>
  <si>
    <t>UNIP6 está em tendência de baixa pelas médias de 21 e 200 dias, mas começa a dar sinais de repiques de alta. Acima dos 60,35 teria sinal de repique altista mirando resistências nos 64,78 ou 68,85. Já uma perda dos 58,19 traria de volta o sinal de baixa projetando de 56,15 a 54,11.</t>
  </si>
  <si>
    <t>USIM3 está em tendência de alta pelas médias de 21 e 200 dias, mas começa a dar sinal de possível realização. Abaixo dos 9,4 poderia realizar na direção dos suportes 8,35 ou 7,54. Caso supere os 9,94 retomaria sinal de alta com projeções nos 10,95 ou 12,55.</t>
  </si>
  <si>
    <t>USIM5 está em tendência de alta pelas médias de 21 e 200 dias, mas começa a dar sinal de possível realização. Abaixo dos 10,72 poderia realizar na direção dos suportes 8,8 ou 7,75. Caso supere os 11,35 retomaria sinal de alta com projeções nos 12,18 ou 14,26.</t>
  </si>
  <si>
    <t>VALE3 está em tendência de alta no longo prazo, teve uma correção no curto prazo, mas pode estar retomando sinal de altas. Acima dos 78,79 pode buscar 85,41 ou 90,71. Abaixo dos 76,83 retomaria sinal de realização mirando suportes em 74,17 ou 71,52.</t>
  </si>
  <si>
    <t>VLID3 está em clara tendência de baixa pelas médias de 21 e 200 dias e segue em movimento de baixa. Abaixo dos 16,52 pode buscar suportes 16,01 ou 15,5. Teria sinal de repique altista fechando acima dos 18,17 mirando resistências em 19,18 ou 20,83.</t>
  </si>
  <si>
    <t>VAMO3 está em clara tendência de baixa pelas médias de 21 e 200 dias e segue em movimento de baixa. Abaixo dos 2,86 pode buscar suportes 2,6 ou 2,35. Teria sinal de repique altista fechando acima dos 2,99 mirando resistências em 3,68 ou 4,18. O IFR sobrevendido alerta para recuperações se superar 2,99</t>
  </si>
  <si>
    <t>VBBR3 está em tendência de alta no longo prazo, teve uma correção no curto prazo, mas pode estar retomando sinal de altas. Acima dos 29,68 pode buscar 33,95 ou 37,28. Abaixo dos 28,56 retomaria sinal de realização mirando suportes em 26,89 ou 25,22.</t>
  </si>
  <si>
    <t>VTRU3 está em tendência de baixa pelas médias de 21 e 200 dias, mas começa a dar sinais de repiques de alta. Acima dos 12,61 teria sinal de repique altista mirando resistências nos 14,2 ou 15,55. Já uma perda dos 12 traria de volta o sinal de baixa projetando de 11,32 a 10,64.</t>
  </si>
  <si>
    <t>VITT3 está em clara tendência de baixa pelas médias de 21 e 200 dias e segue em movimento de baixa. Abaixo dos 3,23 pode buscar suportes 3,1 ou 2,94. Teria sinal de repique altista fechando acima dos 3,39 mirando resistências em 3,6 ou 3,9.</t>
  </si>
  <si>
    <t>VIVA3 está em tendência de baixa pelas médias de 21 e 200 dias, mas começa a dar sinais de repiques de alta. Acima dos 21,43 teria sinal de repique altista mirando resistências nos 24,35 ou 27,01. Já uma perda dos 20,04 traria de volta o sinal de baixa projetando de 18,7 a 17,37.</t>
  </si>
  <si>
    <t>VULC3 está em tendência de baixa pelas médias de 21 e 200 dias, mas começa a dar sinais de repiques de alta. Acima dos 14,88 teria sinal de repique altista mirando resistências nos 15,75 ou 16,66. Já uma perda dos 14,27 traria de volta o sinal de baixa projetando de 13,81 a 13,35.</t>
  </si>
  <si>
    <t>WEGE3 está em tendência de baixa pela média de 200 dias, a parece ter completado movimento de repique de alta de curto prazo e pode estar retomando o movimento baixista. Abaixo dos 42,78 pode seguir em queda na direção dos suportes 41,29 ou 40,18. Teria sinal de repique altista fechando acima dos 44,86 mirando resistências em 47,06 ou 50,63.</t>
  </si>
  <si>
    <t>WIZC3 está em tendência de baixa pelas médias de 21 e 200 dias, mas começa a dar sinais de repiques de alta. Acima dos 7,72 teria sinal de repique altista mirando resistências nos 8,25 ou 8,71. Já uma perda dos 7,49 traria de volta o sinal de baixa projetando de 7,25 a 7,02.</t>
  </si>
  <si>
    <t>YDUQ3 está em tendência de baixa pelas médias de 21 e 200 dias, mas começa a dar sinais de repiques de alta. Acima dos 9,01 teria sinal de repique altista mirando resistências nos 10,76 ou 12,06. Já uma perda dos 8,65 traria de volta o sinal de baixa projetando de 7,99 a 7,34. O IFR sobrevendido alerta para recuperações se superar 9,01</t>
  </si>
  <si>
    <t>DOLA11 está em tendência de baixa pela média de 200 dias, a parece ter completado movimento de repique de alta de curto prazo e pode estar retomando o movimento baixista. Abaixo dos 10,11 pode seguir em queda na direção dos suportes 9,55 ou 9,35. Teria sinal de repique altista fechando acima dos 10,19 mirando resistências em 10,58 ou 11,22.</t>
  </si>
  <si>
    <t>BB Etf Ibov</t>
  </si>
  <si>
    <t>BBOV11</t>
  </si>
  <si>
    <t>BBOV11 está em tendência de alta no longo prazo, teve uma correção no curto prazo, mas pode estar retomando sinal de altas. Acima dos 89,48 pode buscar 96 ou 100,75. Abaixo dos 88,3 retomaria sinal de realização mirando suportes em 85,92 ou 83,54.</t>
  </si>
  <si>
    <t>BIEU39 está em tendência de alta pelas médias de 21 e 200 dias e vai mantendo sinal de força altista. Acima dos 65,72 pode buscar projeções nos 69,06 ou 74,47. Teria sinal de realização na perda dos 63,51 mirando os 60,31 ou 58,63. O padrão de volume favorece a alta.</t>
  </si>
  <si>
    <t>BOVB11 está em tendência de alta no longo prazo, teve uma correção no curto prazo, mas pode estar retomando sinal de altas. Acima dos 174,62 pode buscar 186,02 ou 194,61. Abaixo dos 172,12 retomaria sinal de realização mirando suportes em 167,82 ou 163,52.</t>
  </si>
  <si>
    <t>COIN11 está em clara tendência de baixa pelas médias de 21 e 200 dias e segue em movimento de baixa. Abaixo dos 38,22 pode buscar suportes 34,96 ou 31,7. Teria sinal de repique altista fechando acima dos 40,24 mirando resistências em 48,77 ou 55,28. O IFR sobrevendido alerta para recuperações se superar 40,24</t>
  </si>
  <si>
    <t>SPYI11 está em tendência de alta pelas médias de 21 e 200 dias, mas começa a dar sinal de possível realização. Abaixo dos 106,32 poderia realizar na direção dos suportes 102,02 ou 99,85. Caso supere os 109,02 retomaria sinal de alta com projeções nos 113,34 ou 120,34.</t>
  </si>
  <si>
    <t>ELAS11 está em tendência de alta no longo prazo, teve uma correção no curto prazo, mas pode estar retomando sinal de altas. Acima dos 162,49 pode buscar 171,79 ou 180,22. Abaixo dos 161,69 retomaria sinal de realização mirando suportes em 158,14 ou 153,92.</t>
  </si>
  <si>
    <t>Fundo Buena Vista II Fundo de Índice</t>
  </si>
  <si>
    <t>QQQI11</t>
  </si>
  <si>
    <t>QQQI11 está em tendência de alta pelas médias de 21 e 200 dias, mas começa a dar sinal de possível realização. Abaixo dos 95,47 poderia realizar na direção dos suportes 92,74 ou 90,34. Caso supere os 100,49 retomaria sinal de alta com projeções nos 105,27 ou 113,02.</t>
  </si>
  <si>
    <t>Global X Copper Miners</t>
  </si>
  <si>
    <t>BCPX39</t>
  </si>
  <si>
    <t>BCPX39 apesar de estar em tendência de alta no longo prazo pela média de 200 dias, no curto prazo está em realização. Abaixo dos 39,5 pode seguir em baixa no curto prazo mirando suportes em 37,16 ou 34,82. Teria sinal de retomada altista fechando acima dos 42,92 mirando resistências em 47,06 ou 51,73.</t>
  </si>
  <si>
    <t>Global X Uranium</t>
  </si>
  <si>
    <t>BURA39</t>
  </si>
  <si>
    <t>BURA39 está em clara tendência de baixa pelas médias de 21 e 200 dias e segue em movimento de baixa. Abaixo dos 36,8 pode buscar suportes 34,03 ou 31,26. Teria sinal de repique altista fechando acima dos 40 mirando resistências em 45,75 ou 51,28.</t>
  </si>
  <si>
    <t>BITH11 está em clara tendência de baixa pelas médias de 21 e 200 dias e segue em movimento de baixa. Abaixo dos 71,39 pode buscar suportes 69,05 ou 61,85. Teria sinal de repique altista fechando acima dos 73,17 mirando resistências em 92,35 ou 106,74. O IFR sobrevendido alerta para recuperações se superar 73,17</t>
  </si>
  <si>
    <t>ETHE11 está em clara tendência de baixa pelas médias de 21 e 200 dias e segue em movimento de baixa. Abaixo dos 24,29 pode buscar suportes 23,05 ou 19,83. Teria sinal de repique altista fechando acima dos 25,25 mirando resistências em 33,46 ou 39,89. O IFR sobrevendido alerta para recuperações se superar 25,25</t>
  </si>
  <si>
    <t>HASH11 está em clara tendência de baixa pelas médias de 21 e 200 dias e segue em movimento de baixa. Abaixo dos 40,67 pode buscar suportes 39,01 ou 34,68. Teria sinal de repique altista fechando acima dos 41,8 mirando resistências em 53 ou 61,64. O IFR sobrevendido alerta para recuperações se superar 41,8</t>
  </si>
  <si>
    <t>CHIP11 está em tendência de alta pelas médias de 21 e 200 dias, mas começa a dar sinal de possível realização. Abaixo dos 35,55 poderia realizar na direção dos suportes 32,77 ou 30,45. Caso supere os 40,26 retomaria sinal de alta com projeções nos 44,88 ou 52,37.</t>
  </si>
  <si>
    <t>HODL11 está em clara tendência de baixa pelas médias de 21 e 200 dias e segue em movimento de baixa. Abaixo dos 51,71 pode buscar suportes 46,23 ou 40,76. Teria sinal de repique altista fechando acima dos 55,06 mirando resistências em 69,42 ou 80,36. O IFR sobrevendido alerta para recuperações se superar 55,06</t>
  </si>
  <si>
    <t>WRLD11 está em tendência de alta pelas médias de 21 e 200 dias, mas começa a dar sinal de possível realização. Abaixo dos 141,65 poderia realizar na direção dos suportes 135,48 ou 132,31. Caso supere os 145,72 retomaria sinal de alta com projeções nos 152,04 ou 162,28.</t>
  </si>
  <si>
    <t>Investoutil</t>
  </si>
  <si>
    <t>UTLL11</t>
  </si>
  <si>
    <t>UTLL11 está em tendência de baixa pelas médias de 21 e 200 dias, mas começa a dar sinais de repiques de alta. Acima dos 120 teria sinal de repique altista mirando resistências nos 129,42 ou 136,85. Já uma perda dos 117,39 traria de volta o sinal de baixa projetando de 113,67 a 109,95.</t>
  </si>
  <si>
    <t>IBIT39 está em clara tendência de baixa pelas médias de 21 e 200 dias e segue em movimento de baixa. Abaixo dos 59,53 pode buscar suportes 57,55 ou 51,45. Teria sinal de repique altista fechando acima dos 61,49 mirando resistências em 77,28 ou 89,47. O IFR sobrevendido alerta para recuperações se superar 61,49</t>
  </si>
  <si>
    <t>BOVA11 está em tendência de alta no longo prazo, teve uma correção no curto prazo, mas pode estar retomando sinal de altas. Acima dos 167,61 pode buscar 178,43 ou 186,69. Abaixo dos 165,06 retomaria sinal de realização mirando suportes em 160,92 ou 156,79.</t>
  </si>
  <si>
    <t>BIVB39 está em tendência de alta pelas médias de 21 e 200 dias, mas começa a dar sinal de possível realização. Abaixo dos 94,34 poderia realizar na direção dos suportes 90,13 ou 87,54. Caso supere os 96,71 retomaria sinal de alta com projeções nos 98,5 ou 103,67.</t>
  </si>
  <si>
    <t>Ishares Eqwe</t>
  </si>
  <si>
    <t>EWBZ11</t>
  </si>
  <si>
    <t>EWBZ11 está em tendência de baixa pelas médias de 21 e 200 dias, mas começa a dar sinais de repiques de alta. Acima dos 126,2 teria sinal de repique altista mirando resistências nos 133,34 ou 139,44. Já uma perda dos 123,46 traria de volta o sinal de baixa projetando de 120,4 a 117,35.</t>
  </si>
  <si>
    <t>Ishares Ibrx Indice Brasil</t>
  </si>
  <si>
    <t>BRAX11</t>
  </si>
  <si>
    <t>BRAX11 está em tendência de alta no longo prazo, teve uma correção no curto prazo, mas pode estar retomando sinal de altas. Acima dos 142,92 pode buscar 152,99 ou 160,43. Abaixo dos 140,94 retomaria sinal de realização mirando suportes em 137,21 ou 133,49.</t>
  </si>
  <si>
    <t>BACW39 está em tendência de alta pelas médias de 21 e 200 dias, mas começa a dar sinal de possível realização. Abaixo dos 78,72 poderia realizar na direção dos suportes 74,29 ou 72,28. Caso supere os 80,79 retomaria sinal de alta com projeções nos 84,8 ou 91,3.</t>
  </si>
  <si>
    <t>BEEM39 está em tendência de alta pelas médias de 21 e 200 dias e vai mantendo sinal de força altista. Acima dos 57,84 pode buscar projeções nos 59,87 ou 64,01. Teria sinal de realização na perda dos 55,54 mirando os 53,17 ou 51,09.</t>
  </si>
  <si>
    <t>BEWY39 apesar de estar em tendência de alta no longo prazo pela média de 200 dias, no curto prazo está em realização. Abaixo dos 113,62 pode seguir em baixa no curto prazo mirando suportes em 105,5 ou 94,87. Teria sinal de retomada altista fechando acima dos 125,68 mirando resistências em 139,89 ou 161,14.</t>
  </si>
  <si>
    <t>IVVB11 está em tendência de alta pelas médias de 21 e 200 dias, mas começa a dar sinal de possível realização. Abaixo dos 423,54 poderia realizar na direção dos suportes 405,17 ou 395,57. Caso supere os 436,21 retomaria sinal de alta com projeções nos 455,39 ou 486,43.</t>
  </si>
  <si>
    <t>BSLV39 está em clara tendência de baixa pelas médias de 21 e 200 dias e segue em movimento de baixa. Abaixo dos 100,79 pode buscar suportes 90,88 ou 80,97. Teria sinal de repique altista fechando acima dos 107,12 mirando resistências em 132,85 ou 152,66. O IFR sobrevendido alerta para recuperações se superar 107,12</t>
  </si>
  <si>
    <t>SMAL11 está em tendência de baixa pelas médias de 21 e 200 dias, mas começa a dar sinais de repiques de alta. Acima dos 109,29 teria sinal de repique altista mirando resistências nos 115,76 ou 121,11. Já uma perda dos 107,09 traria de volta o sinal de baixa projetando de 104,41 a 101,73.</t>
  </si>
  <si>
    <t>DIVD11 está em tendência de alta pelas médias de 21 e 200 dias e vai mantendo sinal de força altista. Acima dos 59,9 pode buscar projeções nos 65,87 ou 69,99. Teria sinal de realização na perda dos 59,19 mirando os 57,12 ou 55,06. O IFR sobrevendido alerta para recuperações se superar 70,47</t>
  </si>
  <si>
    <t>BOVV11 está em tendência de alta no longo prazo, teve uma correção no curto prazo, mas pode estar retomando sinal de altas. Acima dos 175,95 pode buscar 187,09 ou 195,66. Abaixo dos 173,22 retomaria sinal de realização mirando suportes em 168,93 ou 164,64.</t>
  </si>
  <si>
    <t>DIVO11 está em tendência de alta no longo prazo, teve uma correção no curto prazo, mas pode estar retomando sinal de altas. Acima dos 121,86 pode buscar 128,34 ou 133,59. Abaixo dos 119,84 retomaria sinal de realização mirando suportes em 117,21 ou 114,58.</t>
  </si>
  <si>
    <t>It Now Imat</t>
  </si>
  <si>
    <t>MATB11</t>
  </si>
  <si>
    <t>MATB11 está em tendência de alta no longo prazo, teve uma correção no curto prazo, mas pode estar retomando sinal de altas. Acima dos 62,24 pode buscar 65,46 ou 68,37. Abaixo dos 60,75 retomaria sinal de realização mirando suportes em 59,29 ou 57,83.</t>
  </si>
  <si>
    <t>SPXR11 apesar de estar em tendência de alta no longo prazo pela média de 200 dias, no curto prazo está em realização. Abaixo dos 69,1 pode seguir em baixa no curto prazo mirando suportes em 67,84 ou 66,59. Teria sinal de retomada altista fechando acima dos 71,71 mirando resistências em 73,16 ou 75,66.</t>
  </si>
  <si>
    <t>SPXI11 está em tendência de alta pelas médias de 21 e 200 dias, mas começa a dar sinal de possível realização. Abaixo dos 51,51 poderia realizar na direção dos suportes 49,21 ou 48,04. Caso supere os 52,99 retomaria sinal de alta com projeções nos 55,32 ou 59,1.</t>
  </si>
  <si>
    <t>TECK11 está em tendência de alta pelas médias de 21 e 200 dias, mas começa a dar sinal de possível realização. Abaixo dos 110,7 poderia realizar na direção dos suportes 107,29 ou 102,66. Caso supere os 117,1 retomaria sinal de alta com projeções nos 122,25 ou 131,49.</t>
  </si>
  <si>
    <t>NDIV11 está em tendência de alta pelas médias de 21 e 200 dias e vai mantendo sinal de força altista. Acima dos 118,73 pode buscar projeções nos 125,28 ou 130,18. Teria sinal de realização na perda dos 117,35 mirando os 114,89 ou 112,44. O padrão de volume favorece a alta.</t>
  </si>
  <si>
    <t>Nuibovlowvol</t>
  </si>
  <si>
    <t>LVOL11</t>
  </si>
  <si>
    <t>LVOL11 está em tendência de alta no longo prazo, teve uma correção no curto prazo, mas pode estar retomando sinal de altas. Acima dos 134,33 pode buscar 140,7 ou 145,88. Abaixo dos 132,31 retomaria sinal de realização mirando suportes em 129,71 ou 127,12.</t>
  </si>
  <si>
    <t>Pactual Ibov</t>
  </si>
  <si>
    <t>IBOB11</t>
  </si>
  <si>
    <t>IBOB11 está em tendência de alta no longo prazo, teve uma correção no curto prazo, mas pode estar retomando sinal de altas. Acima dos 140,41 pode buscar 148,8 ou 155,22. Abaixo dos 138,41 retomaria sinal de realização mirando suportes em 135,19 ou 131,98.</t>
  </si>
  <si>
    <t>QBTC11 está em clara tendência de baixa pelas médias de 21 e 200 dias e segue em movimento de baixa. Abaixo dos 18,65 pode buscar suportes 16,75 ou 14,86. Teria sinal de repique altista fechando acima dos 19,75 mirando resistências em 24,77 ou 28,55. O IFR sobrevendido alerta para recuperações se superar 19,75</t>
  </si>
  <si>
    <t>ACWI11 está em tendência de alta pelas médias de 21 e 200 dias, mas começa a dar sinal de possível realização. Abaixo dos 16,47 poderia realizar na direção dos suportes 15,75 ou 15,35. Caso supere os 17,04 retomaria sinal de alta com projeções nos 17,83 ou 19,12.</t>
  </si>
  <si>
    <t>BOVX11 está em tendência de alta no longo prazo, teve uma correção no curto prazo, mas pode estar retomando sinal de altas. Acima dos 17,47 pode buscar 18,65 ou 19,52. Abaixo dos 17,23 retomaria sinal de realização mirando suportes em 16,79 ou 16,35.</t>
  </si>
  <si>
    <t>NASD11 está em tendência de alta pelas médias de 21 e 200 dias, mas começa a dar sinal de possível realização. Abaixo dos 20,39 poderia realizar na direção dos suportes 19,52 ou 18,81. Caso supere os 21,8 retomaria sinal de alta com projeções nos 23,2 ou 25,48.</t>
  </si>
  <si>
    <t>GOLD11 está em clara tendência de baixa pelas médias de 21 e 200 dias e segue em movimento de baixa. Abaixo dos 22,8 pode buscar suportes 22,3 ou 21,81. Teria sinal de repique altista fechando acima dos 23,37 mirando resistências em 24,39 ou 25,37. O IFR sobrevendido alerta para recuperações se superar 23,37</t>
  </si>
  <si>
    <t>GOLX11 está em clara tendência de baixa pelas médias de 21 e 200 dias e segue em movimento de baixa. Abaixo dos 49,9 pode buscar suportes 47,92 ou 45,95. Teria sinal de repique altista fechando acima dos 51,08 mirando resistências em 56,29 ou 60,23. O IFR sobrevendido alerta para recuperações se superar 51,08</t>
  </si>
  <si>
    <t>Trend Us Tec</t>
  </si>
  <si>
    <t>UTEC11</t>
  </si>
  <si>
    <t>UTEC11 está em tendência de alta pelas médias de 21 e 200 dias, mas começa a dar sinal de possível realização. Abaixo dos 27,15 poderia realizar na direção dos suportes 25,76 ou 24,34. Caso supere os 29,12 retomaria sinal de alta com projeções nos 30,35 ou 33,18.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</si>
</sst>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R$&quot;#,##0.00_);[Red]\(&quot;R$&quot;#,##0.00\)"/>
    <numFmt numFmtId="165" formatCode="_(* #,##0.00_);_(* \(#,##0.00\);_(* &quot;-&quot;??_);_(@_)"/>
    <numFmt numFmtId="166" formatCode="_(* #,##0_);_(* \(#,##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9">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
      <patternFill patternType="solid">
        <fgColor theme="8" tint="0.79998168889431442"/>
        <bgColor indexed="64"/>
      </patternFill>
    </fill>
  </fills>
  <borders count="23">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8">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xf numFmtId="0" fontId="2" fillId="2" borderId="21"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vertical="center" wrapText="1"/>
    </xf>
    <xf numFmtId="0" fontId="5" fillId="2" borderId="22" xfId="0" applyNumberFormat="1" applyFont="1" applyFill="1" applyBorder="1" applyAlignment="1">
      <alignment horizontal="center"/>
    </xf>
    <xf numFmtId="0" fontId="0" fillId="8" borderId="0" xfId="0" applyNumberFormat="1" applyFill="1" applyAlignment="1">
      <alignment horizontal="center"/>
    </xf>
    <xf numFmtId="0" fontId="5" fillId="8" borderId="0" xfId="0" applyNumberFormat="1" applyFont="1" applyFill="1" applyAlignment="1">
      <alignment horizontal="center"/>
    </xf>
    <xf numFmtId="165" fontId="5" fillId="8" borderId="0" xfId="1" quotePrefix="1" applyFont="1" applyFill="1" applyAlignment="1">
      <alignment horizontal="center"/>
    </xf>
    <xf numFmtId="9" fontId="0" fillId="8" borderId="0" xfId="3" applyFont="1" applyFill="1" applyAlignment="1">
      <alignment horizontal="center"/>
    </xf>
    <xf numFmtId="166" fontId="5" fillId="8" borderId="0" xfId="1" quotePrefix="1" applyNumberFormat="1" applyFont="1" applyFill="1" applyAlignment="1">
      <alignment horizontal="center"/>
    </xf>
    <xf numFmtId="166" fontId="0" fillId="8" borderId="0" xfId="0" applyNumberFormat="1" applyFill="1" applyAlignment="1">
      <alignment horizontal="center"/>
    </xf>
    <xf numFmtId="0" fontId="12" fillId="8" borderId="0" xfId="0" applyNumberFormat="1"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10</xdr:col>
      <xdr:colOff>85725</xdr:colOff>
      <xdr:row>14</xdr:row>
      <xdr:rowOff>85725</xdr:rowOff>
    </xdr:from>
    <xdr:to>
      <xdr:col>14</xdr:col>
      <xdr:colOff>276225</xdr:colOff>
      <xdr:row>14</xdr:row>
      <xdr:rowOff>419101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5095875" y="7591425"/>
          <a:ext cx="1819275" cy="333376"/>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355</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6"/>
  <sheetViews>
    <sheetView showGridLines="0" tabSelected="1" zoomScaleNormal="100" workbookViewId="0">
      <selection activeCell="C17" sqref="C17:Q296"/>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7" ht="15" customHeight="1" x14ac:dyDescent="0.25">
      <c r="B1" s="2"/>
      <c r="C1" s="28"/>
      <c r="D1" s="29"/>
      <c r="E1" s="29"/>
      <c r="F1" s="29"/>
      <c r="G1" s="29"/>
      <c r="H1" s="29"/>
      <c r="I1" s="29"/>
      <c r="J1" s="29"/>
      <c r="K1" s="29"/>
      <c r="L1" s="29"/>
      <c r="M1" s="29"/>
      <c r="N1" s="29"/>
      <c r="O1" s="30"/>
      <c r="P1" s="29"/>
      <c r="Q1" s="31"/>
      <c r="R1" s="27"/>
    </row>
    <row r="2" spans="2:27" ht="15" customHeight="1" x14ac:dyDescent="0.25">
      <c r="B2" s="3"/>
      <c r="C2" s="28"/>
      <c r="D2" s="29"/>
      <c r="E2" s="29"/>
      <c r="F2" s="29"/>
      <c r="G2" s="29"/>
      <c r="H2" s="29"/>
      <c r="I2" s="29"/>
      <c r="J2" s="29"/>
      <c r="K2" s="29"/>
      <c r="L2" s="29"/>
      <c r="M2" s="29"/>
      <c r="N2" s="29"/>
      <c r="O2" s="30"/>
      <c r="P2" s="29"/>
      <c r="Q2" s="31"/>
      <c r="R2" s="20"/>
    </row>
    <row r="3" spans="2:27" ht="15" customHeight="1" x14ac:dyDescent="0.25">
      <c r="B3" s="3"/>
      <c r="C3" s="28"/>
      <c r="D3" s="29"/>
      <c r="E3" s="29"/>
      <c r="F3" s="29"/>
      <c r="G3" s="29"/>
      <c r="H3" s="29"/>
      <c r="I3" s="29"/>
      <c r="J3" s="29"/>
      <c r="K3" s="29"/>
      <c r="L3" s="29"/>
      <c r="M3" s="29"/>
      <c r="N3" s="29"/>
      <c r="O3" s="30"/>
      <c r="P3" s="29"/>
      <c r="Q3" s="31"/>
      <c r="R3" s="20"/>
    </row>
    <row r="4" spans="2:27" ht="15" customHeight="1" x14ac:dyDescent="0.25">
      <c r="B4" s="3"/>
      <c r="C4" s="28"/>
      <c r="D4" s="29"/>
      <c r="E4" s="29"/>
      <c r="F4" s="29"/>
      <c r="G4" s="29"/>
      <c r="H4" s="29"/>
      <c r="I4" s="29"/>
      <c r="J4" s="29"/>
      <c r="K4" s="29"/>
      <c r="L4" s="29"/>
      <c r="M4" s="29"/>
      <c r="N4" s="29"/>
      <c r="O4" s="30"/>
      <c r="P4" s="29"/>
      <c r="Q4" s="31"/>
      <c r="R4" s="20"/>
    </row>
    <row r="5" spans="2:27" ht="15" customHeight="1" x14ac:dyDescent="0.25">
      <c r="B5" s="3"/>
      <c r="C5" s="28"/>
      <c r="D5" s="29"/>
      <c r="E5" s="29"/>
      <c r="F5" s="29"/>
      <c r="G5" s="29"/>
      <c r="H5" s="29"/>
      <c r="I5" s="29"/>
      <c r="J5" s="29"/>
      <c r="K5" s="29"/>
      <c r="L5" s="29"/>
      <c r="M5" s="29"/>
      <c r="N5" s="29"/>
      <c r="O5" s="30"/>
      <c r="P5" s="29"/>
      <c r="Q5" s="31"/>
      <c r="R5" s="20"/>
    </row>
    <row r="6" spans="2:27" ht="15" customHeight="1" x14ac:dyDescent="0.25">
      <c r="B6" s="3"/>
      <c r="C6" s="28"/>
      <c r="D6" s="29"/>
      <c r="E6" s="29"/>
      <c r="F6" s="29"/>
      <c r="G6" s="29"/>
      <c r="H6" s="29"/>
      <c r="I6" s="29"/>
      <c r="J6" s="29"/>
      <c r="K6" s="29"/>
      <c r="L6" s="29"/>
      <c r="M6" s="29"/>
      <c r="N6" s="29"/>
      <c r="O6" s="30"/>
      <c r="P6" s="29"/>
      <c r="Q6" s="31"/>
      <c r="R6" s="20"/>
      <c r="T6" s="37"/>
      <c r="V6" s="35" t="s">
        <v>10</v>
      </c>
      <c r="W6" s="35" t="s">
        <v>11</v>
      </c>
      <c r="X6" s="35"/>
      <c r="Y6" s="35" t="s">
        <v>0</v>
      </c>
      <c r="AA6" s="18"/>
    </row>
    <row r="7" spans="2:27" ht="15" customHeight="1" x14ac:dyDescent="0.25">
      <c r="B7" s="3"/>
      <c r="C7" s="28"/>
      <c r="D7" s="29"/>
      <c r="E7" s="29"/>
      <c r="F7" s="29"/>
      <c r="G7" s="29"/>
      <c r="H7" s="29"/>
      <c r="I7" s="29"/>
      <c r="J7" s="29"/>
      <c r="K7" s="29"/>
      <c r="L7" s="29"/>
      <c r="M7" s="29"/>
      <c r="N7" s="29"/>
      <c r="O7" s="30"/>
      <c r="P7" s="29"/>
      <c r="Q7" s="31"/>
      <c r="R7" s="20"/>
      <c r="U7" s="34"/>
      <c r="V7" s="35">
        <f>COUNTIF($P$17:$P$352,"ALTA")</f>
        <v>97</v>
      </c>
      <c r="W7" s="35">
        <f>COUNTIF($P$17:$P$352,"Baixa")</f>
        <v>179</v>
      </c>
      <c r="X7" s="35"/>
      <c r="Y7" s="35">
        <f>V7+W7</f>
        <v>276</v>
      </c>
    </row>
    <row r="8" spans="2:27" ht="15" customHeight="1" x14ac:dyDescent="0.25">
      <c r="B8" s="3"/>
      <c r="C8" s="28"/>
      <c r="D8" s="29"/>
      <c r="E8" s="29"/>
      <c r="F8" s="29"/>
      <c r="G8" s="29"/>
      <c r="H8" s="29"/>
      <c r="I8" s="29"/>
      <c r="J8" s="29"/>
      <c r="K8" s="29"/>
      <c r="L8" s="29"/>
      <c r="M8" s="29"/>
      <c r="N8" s="29"/>
      <c r="O8" s="30"/>
      <c r="P8" s="29"/>
      <c r="Q8" s="31"/>
      <c r="R8" s="20"/>
      <c r="V8" s="36">
        <f>V7/Y7</f>
        <v>0.35144927536231885</v>
      </c>
      <c r="W8" s="36">
        <f>W7/Y7</f>
        <v>0.64855072463768115</v>
      </c>
      <c r="X8" s="35"/>
      <c r="Y8" s="35"/>
    </row>
    <row r="9" spans="2:27" ht="15" customHeight="1" x14ac:dyDescent="0.25">
      <c r="B9" s="3"/>
      <c r="C9" s="28"/>
      <c r="D9" s="29"/>
      <c r="E9" s="29"/>
      <c r="F9" s="29"/>
      <c r="G9" s="29"/>
      <c r="H9" s="29"/>
      <c r="I9" s="29"/>
      <c r="J9" s="29"/>
      <c r="K9" s="29"/>
      <c r="L9" s="29"/>
      <c r="M9" s="29"/>
      <c r="N9" s="29"/>
      <c r="O9" s="30"/>
      <c r="P9" s="29"/>
      <c r="Q9" s="31"/>
      <c r="R9" s="20"/>
      <c r="T9" s="45">
        <f>COUNTIF(D17:D352,"*34*")</f>
        <v>39</v>
      </c>
      <c r="U9" s="51" t="s">
        <v>437</v>
      </c>
      <c r="V9" s="47">
        <f>SUMIF(D17:D352,"=*34*",E17:E352)/T9</f>
        <v>5.0512820512820511</v>
      </c>
      <c r="W9" s="45"/>
      <c r="X9" s="18"/>
      <c r="Y9" s="18"/>
    </row>
    <row r="10" spans="2:27" ht="15" customHeight="1" x14ac:dyDescent="0.25">
      <c r="B10" s="3"/>
      <c r="C10" s="28"/>
      <c r="D10" s="29"/>
      <c r="E10" s="29"/>
      <c r="F10" s="29"/>
      <c r="G10" s="29"/>
      <c r="H10" s="29"/>
      <c r="I10" s="29"/>
      <c r="J10" s="29"/>
      <c r="K10" s="29"/>
      <c r="L10" s="29"/>
      <c r="M10" s="29"/>
      <c r="N10" s="29"/>
      <c r="O10" s="30"/>
      <c r="P10" s="29"/>
      <c r="Q10" s="31"/>
      <c r="R10" s="20"/>
      <c r="T10" s="48">
        <f>V10/T9</f>
        <v>0.61538461538461542</v>
      </c>
      <c r="U10" s="46" t="s">
        <v>10</v>
      </c>
      <c r="V10" s="49">
        <f>COUNTIFS(D17:D352,"=*34*",P17:P352,"Alta")</f>
        <v>24</v>
      </c>
      <c r="W10" s="50">
        <f>T9-V10</f>
        <v>15</v>
      </c>
    </row>
    <row r="11" spans="2:27" ht="31.5" customHeight="1" x14ac:dyDescent="0.25">
      <c r="B11" s="3"/>
      <c r="C11" s="56" t="s">
        <v>2</v>
      </c>
      <c r="D11" s="56"/>
      <c r="E11" s="56"/>
      <c r="F11" s="56"/>
      <c r="G11" s="56"/>
      <c r="H11" s="56"/>
      <c r="I11" s="56"/>
      <c r="J11" s="56"/>
      <c r="K11" s="56"/>
      <c r="L11" s="56"/>
      <c r="M11" s="56"/>
      <c r="N11" s="56"/>
      <c r="O11" s="56"/>
      <c r="P11" s="56"/>
      <c r="Q11" s="57"/>
      <c r="R11" s="4"/>
    </row>
    <row r="12" spans="2:27" ht="136.5" customHeight="1" x14ac:dyDescent="0.25">
      <c r="B12" s="3"/>
      <c r="C12" s="54" t="s">
        <v>411</v>
      </c>
      <c r="D12" s="55"/>
      <c r="E12" s="55"/>
      <c r="F12" s="55"/>
      <c r="G12" s="55"/>
      <c r="H12" s="55"/>
      <c r="I12" s="55"/>
      <c r="J12" s="55"/>
      <c r="K12" s="55"/>
      <c r="L12" s="55"/>
      <c r="M12" s="55"/>
      <c r="N12" s="55"/>
      <c r="O12" s="55"/>
      <c r="P12" s="21"/>
      <c r="Q12" s="22"/>
      <c r="R12" s="20"/>
    </row>
    <row r="13" spans="2:27" ht="15" customHeight="1" x14ac:dyDescent="0.25">
      <c r="B13" s="3"/>
      <c r="C13" s="41"/>
      <c r="D13" s="42"/>
      <c r="E13" s="42"/>
      <c r="F13" s="42"/>
      <c r="G13" s="42"/>
      <c r="H13" s="42"/>
      <c r="I13" s="42"/>
      <c r="J13" s="42"/>
      <c r="K13" s="42"/>
      <c r="L13" s="42"/>
      <c r="M13" s="42"/>
      <c r="N13" s="42"/>
      <c r="O13" s="42"/>
      <c r="P13" s="43"/>
      <c r="Q13" s="44"/>
      <c r="R13" s="20"/>
    </row>
    <row r="14" spans="2:27" ht="15" customHeight="1" x14ac:dyDescent="0.25">
      <c r="B14" s="3"/>
      <c r="C14" s="41"/>
      <c r="D14" s="42"/>
      <c r="E14" s="42"/>
      <c r="F14" s="42"/>
      <c r="G14" s="42"/>
      <c r="H14" s="42"/>
      <c r="I14" s="42"/>
      <c r="J14" s="42"/>
      <c r="K14" s="42"/>
      <c r="L14" s="42"/>
      <c r="M14" s="42"/>
      <c r="N14" s="42"/>
      <c r="O14" s="42"/>
      <c r="P14" s="43"/>
      <c r="Q14" s="44"/>
      <c r="R14" s="20"/>
    </row>
    <row r="15" spans="2:27" ht="38.450000000000003" customHeight="1" x14ac:dyDescent="0.25">
      <c r="B15" s="3"/>
      <c r="C15" s="23"/>
      <c r="D15" s="32" t="s">
        <v>8</v>
      </c>
      <c r="E15" s="24"/>
      <c r="F15" s="24"/>
      <c r="G15" s="24"/>
      <c r="H15" s="24"/>
      <c r="I15" s="24"/>
      <c r="J15" s="24" t="s">
        <v>3</v>
      </c>
      <c r="K15" s="24"/>
      <c r="L15" s="24"/>
      <c r="M15" s="24"/>
      <c r="N15" s="24"/>
      <c r="O15" s="25"/>
      <c r="P15" s="24"/>
      <c r="Q15" s="26">
        <v>46183</v>
      </c>
      <c r="R15" s="20"/>
    </row>
    <row r="16" spans="2:27" ht="25.15" customHeight="1" x14ac:dyDescent="0.25">
      <c r="B16" s="3"/>
      <c r="C16" s="52" t="s">
        <v>0</v>
      </c>
      <c r="D16" s="52"/>
      <c r="E16" s="6" t="s">
        <v>399</v>
      </c>
      <c r="F16" s="52" t="s">
        <v>1</v>
      </c>
      <c r="G16" s="52"/>
      <c r="H16" s="52"/>
      <c r="I16" s="6"/>
      <c r="J16" s="53" t="s">
        <v>4</v>
      </c>
      <c r="K16" s="53"/>
      <c r="L16" s="53"/>
      <c r="M16" s="7"/>
      <c r="N16" s="7" t="s">
        <v>5</v>
      </c>
      <c r="O16" s="6" t="s">
        <v>6</v>
      </c>
      <c r="P16" s="5" t="s">
        <v>7</v>
      </c>
      <c r="Q16" s="8" t="s">
        <v>9</v>
      </c>
      <c r="R16" s="4"/>
    </row>
    <row r="17" spans="2:259" s="12" customFormat="1" ht="65.099999999999994" customHeight="1" x14ac:dyDescent="0.25">
      <c r="B17" s="3"/>
      <c r="C17" s="9" t="s">
        <v>12</v>
      </c>
      <c r="D17" s="16" t="s">
        <v>13</v>
      </c>
      <c r="E17" s="16">
        <v>3</v>
      </c>
      <c r="F17" s="15">
        <v>14.13</v>
      </c>
      <c r="G17" s="15">
        <v>12.89</v>
      </c>
      <c r="H17" s="15">
        <v>11.65</v>
      </c>
      <c r="I17" s="14"/>
      <c r="J17" s="15">
        <v>14.53</v>
      </c>
      <c r="K17" s="15">
        <v>17</v>
      </c>
      <c r="L17" s="15">
        <v>21</v>
      </c>
      <c r="M17" s="15"/>
      <c r="N17" s="15">
        <v>26.505375749999999</v>
      </c>
      <c r="O17" s="15">
        <v>20.180555286000001</v>
      </c>
      <c r="P17" s="16" t="s">
        <v>14</v>
      </c>
      <c r="Q17" s="39" t="s">
        <v>525</v>
      </c>
      <c r="R17" s="10"/>
      <c r="S17" s="11"/>
      <c r="T17" s="11"/>
      <c r="U17" s="11"/>
      <c r="V17" s="11" t="s">
        <v>403</v>
      </c>
      <c r="W17" s="11" t="s">
        <v>0</v>
      </c>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65.099999999999994" customHeight="1" x14ac:dyDescent="0.25">
      <c r="B18" s="3"/>
      <c r="C18" s="19" t="s">
        <v>15</v>
      </c>
      <c r="D18" s="17" t="s">
        <v>16</v>
      </c>
      <c r="E18" s="17">
        <v>9</v>
      </c>
      <c r="F18" s="14">
        <v>23.6</v>
      </c>
      <c r="G18" s="14">
        <v>21.95</v>
      </c>
      <c r="H18" s="14">
        <v>20.3</v>
      </c>
      <c r="I18" s="14"/>
      <c r="J18" s="14">
        <v>28.65</v>
      </c>
      <c r="K18" s="14">
        <v>31.94</v>
      </c>
      <c r="L18" s="14">
        <v>37.270000000000003</v>
      </c>
      <c r="M18" s="14"/>
      <c r="N18" s="14">
        <v>53.314530929</v>
      </c>
      <c r="O18" s="33">
        <v>19.303063524000002</v>
      </c>
      <c r="P18" s="17" t="s">
        <v>17</v>
      </c>
      <c r="Q18" s="40" t="s">
        <v>526</v>
      </c>
      <c r="R18" s="10"/>
      <c r="S18" s="11"/>
      <c r="T18" s="11"/>
      <c r="U18" s="11"/>
      <c r="V18" s="38">
        <f>SUM(E17:E352)/W18</f>
        <v>4.1321428571428571</v>
      </c>
      <c r="W18" s="11">
        <f>COUNT(E17:E352)</f>
        <v>280</v>
      </c>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65.099999999999994" customHeight="1" x14ac:dyDescent="0.25">
      <c r="B19" s="3"/>
      <c r="C19" s="9" t="s">
        <v>417</v>
      </c>
      <c r="D19" s="16" t="s">
        <v>18</v>
      </c>
      <c r="E19" s="16">
        <v>7</v>
      </c>
      <c r="F19" s="15">
        <v>284.14</v>
      </c>
      <c r="G19" s="15">
        <v>215.04</v>
      </c>
      <c r="H19" s="15">
        <v>145.94</v>
      </c>
      <c r="I19" s="14"/>
      <c r="J19" s="15">
        <v>346.64</v>
      </c>
      <c r="K19" s="15">
        <v>484.83</v>
      </c>
      <c r="L19" s="15">
        <v>708.45</v>
      </c>
      <c r="M19" s="15"/>
      <c r="N19" s="15">
        <v>53.434911147999998</v>
      </c>
      <c r="O19" s="15">
        <v>25.356783673999999</v>
      </c>
      <c r="P19" s="16" t="s">
        <v>17</v>
      </c>
      <c r="Q19" s="39" t="s">
        <v>527</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65.099999999999994" customHeight="1" x14ac:dyDescent="0.25">
      <c r="B20" s="3"/>
      <c r="C20" s="19" t="s">
        <v>19</v>
      </c>
      <c r="D20" s="17" t="s">
        <v>20</v>
      </c>
      <c r="E20" s="17">
        <v>0</v>
      </c>
      <c r="F20" s="14">
        <v>22.16</v>
      </c>
      <c r="G20" s="14">
        <v>19.239999999999998</v>
      </c>
      <c r="H20" s="14">
        <v>16.32</v>
      </c>
      <c r="I20" s="14"/>
      <c r="J20" s="14">
        <v>22.69</v>
      </c>
      <c r="K20" s="14">
        <v>28.52</v>
      </c>
      <c r="L20" s="14">
        <v>37.96</v>
      </c>
      <c r="M20" s="14"/>
      <c r="N20" s="14">
        <v>38.721295527999999</v>
      </c>
      <c r="O20" s="33">
        <v>6.0211592418999995</v>
      </c>
      <c r="P20" s="17" t="s">
        <v>14</v>
      </c>
      <c r="Q20" s="40" t="s">
        <v>528</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65.099999999999994" customHeight="1" x14ac:dyDescent="0.25">
      <c r="B21" s="3"/>
      <c r="C21" s="9" t="s">
        <v>21</v>
      </c>
      <c r="D21" s="16" t="s">
        <v>22</v>
      </c>
      <c r="E21" s="16">
        <v>6</v>
      </c>
      <c r="F21" s="15">
        <v>26.82</v>
      </c>
      <c r="G21" s="15">
        <v>24.7</v>
      </c>
      <c r="H21" s="15">
        <v>22.59</v>
      </c>
      <c r="I21" s="14"/>
      <c r="J21" s="15">
        <v>27.29</v>
      </c>
      <c r="K21" s="15">
        <v>31.51</v>
      </c>
      <c r="L21" s="15">
        <v>38.340000000000003</v>
      </c>
      <c r="M21" s="15"/>
      <c r="N21" s="15">
        <v>29.294036128999998</v>
      </c>
      <c r="O21" s="15">
        <v>158.95257848</v>
      </c>
      <c r="P21" s="16" t="s">
        <v>14</v>
      </c>
      <c r="Q21" s="39" t="s">
        <v>529</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65.099999999999994" customHeight="1" x14ac:dyDescent="0.25">
      <c r="B22" s="3"/>
      <c r="C22" s="19" t="s">
        <v>23</v>
      </c>
      <c r="D22" s="17" t="s">
        <v>24</v>
      </c>
      <c r="E22" s="17">
        <v>8</v>
      </c>
      <c r="F22" s="14">
        <v>12.13</v>
      </c>
      <c r="G22" s="14">
        <v>10.46</v>
      </c>
      <c r="H22" s="14">
        <v>8.7899999999999991</v>
      </c>
      <c r="I22" s="14"/>
      <c r="J22" s="14">
        <v>16.22</v>
      </c>
      <c r="K22" s="14">
        <v>19.55</v>
      </c>
      <c r="L22" s="14">
        <v>24.94</v>
      </c>
      <c r="M22" s="14"/>
      <c r="N22" s="14">
        <v>61.740154949999997</v>
      </c>
      <c r="O22" s="33">
        <v>28.611784429</v>
      </c>
      <c r="P22" s="17" t="s">
        <v>17</v>
      </c>
      <c r="Q22" s="40" t="s">
        <v>530</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65.099999999999994" customHeight="1" x14ac:dyDescent="0.25">
      <c r="B23" s="3"/>
      <c r="C23" s="9" t="s">
        <v>420</v>
      </c>
      <c r="D23" s="16" t="s">
        <v>25</v>
      </c>
      <c r="E23" s="16">
        <v>8</v>
      </c>
      <c r="F23" s="15">
        <v>155.65</v>
      </c>
      <c r="G23" s="15">
        <v>139.75</v>
      </c>
      <c r="H23" s="15">
        <v>123.86</v>
      </c>
      <c r="I23" s="14"/>
      <c r="J23" s="15">
        <v>170.57</v>
      </c>
      <c r="K23" s="15">
        <v>202.35</v>
      </c>
      <c r="L23" s="15">
        <v>253.79</v>
      </c>
      <c r="M23" s="15"/>
      <c r="N23" s="15">
        <v>47.963621502000002</v>
      </c>
      <c r="O23" s="15">
        <v>33.737928700999994</v>
      </c>
      <c r="P23" s="16" t="s">
        <v>17</v>
      </c>
      <c r="Q23" s="39" t="s">
        <v>531</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65.099999999999994" customHeight="1" x14ac:dyDescent="0.25">
      <c r="B24" s="3"/>
      <c r="C24" s="19" t="s">
        <v>26</v>
      </c>
      <c r="D24" s="17" t="s">
        <v>27</v>
      </c>
      <c r="E24" s="17">
        <v>2</v>
      </c>
      <c r="F24" s="14">
        <v>31.83</v>
      </c>
      <c r="G24" s="14">
        <v>30.09</v>
      </c>
      <c r="H24" s="14">
        <v>28.36</v>
      </c>
      <c r="I24" s="14"/>
      <c r="J24" s="14">
        <v>32.35</v>
      </c>
      <c r="K24" s="14">
        <v>35.81</v>
      </c>
      <c r="L24" s="14">
        <v>41.42</v>
      </c>
      <c r="M24" s="14"/>
      <c r="N24" s="14">
        <v>39.804197576</v>
      </c>
      <c r="O24" s="33">
        <v>34.797483</v>
      </c>
      <c r="P24" s="17" t="s">
        <v>14</v>
      </c>
      <c r="Q24" s="40" t="s">
        <v>532</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65.099999999999994" customHeight="1" x14ac:dyDescent="0.25">
      <c r="B25" s="3"/>
      <c r="C25" s="9" t="s">
        <v>28</v>
      </c>
      <c r="D25" s="16" t="s">
        <v>29</v>
      </c>
      <c r="E25" s="16">
        <v>3</v>
      </c>
      <c r="F25" s="15">
        <v>62.34</v>
      </c>
      <c r="G25" s="15">
        <v>56.69</v>
      </c>
      <c r="H25" s="15">
        <v>51.04</v>
      </c>
      <c r="I25" s="14"/>
      <c r="J25" s="15">
        <v>64.75</v>
      </c>
      <c r="K25" s="15">
        <v>76.040000000000006</v>
      </c>
      <c r="L25" s="15">
        <v>94.31</v>
      </c>
      <c r="M25" s="15"/>
      <c r="N25" s="15">
        <v>33.323603630000001</v>
      </c>
      <c r="O25" s="15">
        <v>39.453321237999994</v>
      </c>
      <c r="P25" s="16" t="s">
        <v>14</v>
      </c>
      <c r="Q25" s="39" t="s">
        <v>533</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65.099999999999994" customHeight="1" x14ac:dyDescent="0.25">
      <c r="B26" s="3"/>
      <c r="C26" s="19" t="s">
        <v>30</v>
      </c>
      <c r="D26" s="17" t="s">
        <v>31</v>
      </c>
      <c r="E26" s="17">
        <v>8</v>
      </c>
      <c r="F26" s="14">
        <v>16.13</v>
      </c>
      <c r="G26" s="14">
        <v>15.28</v>
      </c>
      <c r="H26" s="14">
        <v>14.44</v>
      </c>
      <c r="I26" s="14"/>
      <c r="J26" s="14">
        <v>17.04</v>
      </c>
      <c r="K26" s="14">
        <v>18.72</v>
      </c>
      <c r="L26" s="14">
        <v>21.44</v>
      </c>
      <c r="M26" s="14"/>
      <c r="N26" s="14">
        <v>51.606161288999999</v>
      </c>
      <c r="O26" s="33">
        <v>446.26677957000004</v>
      </c>
      <c r="P26" s="17" t="s">
        <v>17</v>
      </c>
      <c r="Q26" s="40" t="s">
        <v>534</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65.099999999999994" customHeight="1" x14ac:dyDescent="0.25">
      <c r="B27" s="3"/>
      <c r="C27" s="9" t="s">
        <v>34</v>
      </c>
      <c r="D27" s="16" t="s">
        <v>35</v>
      </c>
      <c r="E27" s="16">
        <v>2</v>
      </c>
      <c r="F27" s="15">
        <v>4.7699999999999996</v>
      </c>
      <c r="G27" s="15">
        <v>3.78</v>
      </c>
      <c r="H27" s="15">
        <v>2.8</v>
      </c>
      <c r="I27" s="14"/>
      <c r="J27" s="15">
        <v>4.91</v>
      </c>
      <c r="K27" s="15">
        <v>6.87</v>
      </c>
      <c r="L27" s="15">
        <v>10.050000000000001</v>
      </c>
      <c r="M27" s="15"/>
      <c r="N27" s="15">
        <v>37.431061933999999</v>
      </c>
      <c r="O27" s="15">
        <v>9.2498050951999993</v>
      </c>
      <c r="P27" s="16" t="s">
        <v>14</v>
      </c>
      <c r="Q27" s="39" t="s">
        <v>535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65.099999999999994" customHeight="1" x14ac:dyDescent="0.25">
      <c r="B28" s="3"/>
      <c r="C28" s="19" t="s">
        <v>36</v>
      </c>
      <c r="D28" s="17" t="s">
        <v>37</v>
      </c>
      <c r="E28" s="17">
        <v>2</v>
      </c>
      <c r="F28" s="14">
        <v>3.07</v>
      </c>
      <c r="G28" s="14">
        <v>2.41</v>
      </c>
      <c r="H28" s="14">
        <v>1.75</v>
      </c>
      <c r="I28" s="14"/>
      <c r="J28" s="14">
        <v>3.16</v>
      </c>
      <c r="K28" s="14">
        <v>4.47</v>
      </c>
      <c r="L28" s="14">
        <v>6.6</v>
      </c>
      <c r="M28" s="14"/>
      <c r="N28" s="14">
        <v>28.904540345000001</v>
      </c>
      <c r="O28" s="33">
        <v>18.630437000000001</v>
      </c>
      <c r="P28" s="17" t="s">
        <v>14</v>
      </c>
      <c r="Q28" s="40" t="s">
        <v>536</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65.099999999999994" customHeight="1" x14ac:dyDescent="0.25">
      <c r="B29" s="3"/>
      <c r="C29" s="9" t="s">
        <v>38</v>
      </c>
      <c r="D29" s="16" t="s">
        <v>39</v>
      </c>
      <c r="E29" s="16">
        <v>4</v>
      </c>
      <c r="F29" s="15">
        <v>74.63</v>
      </c>
      <c r="G29" s="15">
        <v>68.790000000000006</v>
      </c>
      <c r="H29" s="15">
        <v>62.96</v>
      </c>
      <c r="I29" s="14"/>
      <c r="J29" s="15">
        <v>78</v>
      </c>
      <c r="K29" s="15">
        <v>89.66</v>
      </c>
      <c r="L29" s="15">
        <v>108.53</v>
      </c>
      <c r="M29" s="15"/>
      <c r="N29" s="15">
        <v>42.048988121999997</v>
      </c>
      <c r="O29" s="15">
        <v>20.412008386</v>
      </c>
      <c r="P29" s="16" t="s">
        <v>14</v>
      </c>
      <c r="Q29" s="39" t="s">
        <v>537</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65.099999999999994" customHeight="1" x14ac:dyDescent="0.25">
      <c r="B30" s="3"/>
      <c r="C30" s="19" t="s">
        <v>509</v>
      </c>
      <c r="D30" s="17" t="s">
        <v>510</v>
      </c>
      <c r="E30" s="17">
        <v>6</v>
      </c>
      <c r="F30" s="14">
        <v>200.46</v>
      </c>
      <c r="G30" s="14">
        <v>155.31</v>
      </c>
      <c r="H30" s="14">
        <v>110.17</v>
      </c>
      <c r="I30" s="14"/>
      <c r="J30" s="14">
        <v>251.81</v>
      </c>
      <c r="K30" s="14">
        <v>342.09</v>
      </c>
      <c r="L30" s="14">
        <v>488.19</v>
      </c>
      <c r="M30" s="14"/>
      <c r="N30" s="14">
        <v>52.788602756000003</v>
      </c>
      <c r="O30" s="33">
        <v>1.5041680389999998</v>
      </c>
      <c r="P30" s="17" t="s">
        <v>17</v>
      </c>
      <c r="Q30" s="40" t="s">
        <v>538</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65.099999999999994" customHeight="1" x14ac:dyDescent="0.25">
      <c r="B31" s="3"/>
      <c r="C31" s="9" t="s">
        <v>487</v>
      </c>
      <c r="D31" s="16" t="s">
        <v>488</v>
      </c>
      <c r="E31" s="16">
        <v>10</v>
      </c>
      <c r="F31" s="15">
        <v>243.04</v>
      </c>
      <c r="G31" s="15">
        <v>205.72</v>
      </c>
      <c r="H31" s="15">
        <v>168.41</v>
      </c>
      <c r="I31" s="14"/>
      <c r="J31" s="15">
        <v>271.70999999999998</v>
      </c>
      <c r="K31" s="15">
        <v>346.33</v>
      </c>
      <c r="L31" s="15">
        <v>467.09</v>
      </c>
      <c r="M31" s="15"/>
      <c r="N31" s="15">
        <v>70.250695714000003</v>
      </c>
      <c r="O31" s="15">
        <v>1.5688049543</v>
      </c>
      <c r="P31" s="16" t="s">
        <v>17</v>
      </c>
      <c r="Q31" s="39" t="s">
        <v>539</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65.099999999999994" customHeight="1" x14ac:dyDescent="0.25">
      <c r="B32" s="3"/>
      <c r="C32" s="19" t="s">
        <v>40</v>
      </c>
      <c r="D32" s="17" t="s">
        <v>41</v>
      </c>
      <c r="E32" s="17">
        <v>0</v>
      </c>
      <c r="F32" s="14">
        <v>3.17</v>
      </c>
      <c r="G32" s="14">
        <v>2.19</v>
      </c>
      <c r="H32" s="14">
        <v>1.22</v>
      </c>
      <c r="I32" s="14"/>
      <c r="J32" s="14">
        <v>3.32</v>
      </c>
      <c r="K32" s="14">
        <v>5.26</v>
      </c>
      <c r="L32" s="14">
        <v>8.41</v>
      </c>
      <c r="M32" s="14"/>
      <c r="N32" s="14">
        <v>22.632767816000001</v>
      </c>
      <c r="O32" s="33">
        <v>5.6776204761999995</v>
      </c>
      <c r="P32" s="17" t="s">
        <v>14</v>
      </c>
      <c r="Q32" s="40" t="s">
        <v>540</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65.099999999999994" customHeight="1" x14ac:dyDescent="0.25">
      <c r="B33" s="3"/>
      <c r="C33" s="9" t="s">
        <v>443</v>
      </c>
      <c r="D33" s="16" t="s">
        <v>444</v>
      </c>
      <c r="E33" s="16">
        <v>10</v>
      </c>
      <c r="F33" s="15">
        <v>158.05000000000001</v>
      </c>
      <c r="G33" s="15">
        <v>141.79</v>
      </c>
      <c r="H33" s="15">
        <v>125.53</v>
      </c>
      <c r="I33" s="14"/>
      <c r="J33" s="15">
        <v>171.81</v>
      </c>
      <c r="K33" s="15">
        <v>204.32</v>
      </c>
      <c r="L33" s="15">
        <v>256.93</v>
      </c>
      <c r="M33" s="15"/>
      <c r="N33" s="15">
        <v>74.531768872000001</v>
      </c>
      <c r="O33" s="15">
        <v>4.3179461491</v>
      </c>
      <c r="P33" s="16" t="s">
        <v>17</v>
      </c>
      <c r="Q33" s="39" t="s">
        <v>541</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65.099999999999994" customHeight="1" x14ac:dyDescent="0.25">
      <c r="B34" s="3"/>
      <c r="C34" s="19" t="s">
        <v>42</v>
      </c>
      <c r="D34" s="17" t="s">
        <v>43</v>
      </c>
      <c r="E34" s="17">
        <v>0</v>
      </c>
      <c r="F34" s="14">
        <v>8.36</v>
      </c>
      <c r="G34" s="14">
        <v>7.47</v>
      </c>
      <c r="H34" s="14">
        <v>6.58</v>
      </c>
      <c r="I34" s="14"/>
      <c r="J34" s="14">
        <v>8.64</v>
      </c>
      <c r="K34" s="14">
        <v>10.41</v>
      </c>
      <c r="L34" s="14">
        <v>13.28</v>
      </c>
      <c r="M34" s="14"/>
      <c r="N34" s="14">
        <v>39.627566627</v>
      </c>
      <c r="O34" s="33">
        <v>126.65405452</v>
      </c>
      <c r="P34" s="17" t="s">
        <v>14</v>
      </c>
      <c r="Q34" s="40" t="s">
        <v>542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65.099999999999994" customHeight="1" x14ac:dyDescent="0.25">
      <c r="B35" s="3"/>
      <c r="C35" s="9" t="s">
        <v>44</v>
      </c>
      <c r="D35" s="16" t="s">
        <v>45</v>
      </c>
      <c r="E35" s="16">
        <v>3</v>
      </c>
      <c r="F35" s="15">
        <v>94.7</v>
      </c>
      <c r="G35" s="15">
        <v>68.03</v>
      </c>
      <c r="H35" s="15">
        <v>41.37</v>
      </c>
      <c r="I35" s="14"/>
      <c r="J35" s="15">
        <v>102.78</v>
      </c>
      <c r="K35" s="15">
        <v>156.1</v>
      </c>
      <c r="L35" s="15">
        <v>242.4</v>
      </c>
      <c r="M35" s="15"/>
      <c r="N35" s="15">
        <v>22.839497412</v>
      </c>
      <c r="O35" s="15">
        <v>75.412021009</v>
      </c>
      <c r="P35" s="16" t="s">
        <v>14</v>
      </c>
      <c r="Q35" s="39" t="s">
        <v>543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65.099999999999994" customHeight="1" x14ac:dyDescent="0.25">
      <c r="B36" s="3"/>
      <c r="C36" s="19" t="s">
        <v>46</v>
      </c>
      <c r="D36" s="17" t="s">
        <v>47</v>
      </c>
      <c r="E36" s="17">
        <v>5</v>
      </c>
      <c r="F36" s="14">
        <v>11.67</v>
      </c>
      <c r="G36" s="14">
        <v>10.49</v>
      </c>
      <c r="H36" s="14">
        <v>9.32</v>
      </c>
      <c r="I36" s="14"/>
      <c r="J36" s="14">
        <v>12.03</v>
      </c>
      <c r="K36" s="14">
        <v>14.37</v>
      </c>
      <c r="L36" s="14">
        <v>18.170000000000002</v>
      </c>
      <c r="M36" s="14"/>
      <c r="N36" s="14">
        <v>31.708502773999999</v>
      </c>
      <c r="O36" s="33">
        <v>33.299736904999996</v>
      </c>
      <c r="P36" s="17" t="s">
        <v>14</v>
      </c>
      <c r="Q36" s="40" t="s">
        <v>544</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65.099999999999994" customHeight="1" x14ac:dyDescent="0.25">
      <c r="B37" s="3"/>
      <c r="C37" s="9" t="s">
        <v>48</v>
      </c>
      <c r="D37" s="16" t="s">
        <v>49</v>
      </c>
      <c r="E37" s="16">
        <v>3</v>
      </c>
      <c r="F37" s="15">
        <v>50.33</v>
      </c>
      <c r="G37" s="15">
        <v>44.83</v>
      </c>
      <c r="H37" s="15">
        <v>39.33</v>
      </c>
      <c r="I37" s="14"/>
      <c r="J37" s="15">
        <v>51.24</v>
      </c>
      <c r="K37" s="15">
        <v>62.23</v>
      </c>
      <c r="L37" s="15">
        <v>80.02</v>
      </c>
      <c r="M37" s="15"/>
      <c r="N37" s="15">
        <v>26.279076488000001</v>
      </c>
      <c r="O37" s="15">
        <v>497.80036928999999</v>
      </c>
      <c r="P37" s="16" t="s">
        <v>14</v>
      </c>
      <c r="Q37" s="39" t="s">
        <v>545</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65.099999999999994" customHeight="1" x14ac:dyDescent="0.25">
      <c r="B38" s="3"/>
      <c r="C38" s="19" t="s">
        <v>48</v>
      </c>
      <c r="D38" s="17" t="s">
        <v>50</v>
      </c>
      <c r="E38" s="17">
        <v>0</v>
      </c>
      <c r="F38" s="14">
        <v>48.54</v>
      </c>
      <c r="G38" s="14">
        <v>43.28</v>
      </c>
      <c r="H38" s="14">
        <v>38.020000000000003</v>
      </c>
      <c r="I38" s="14"/>
      <c r="J38" s="14">
        <v>49.34</v>
      </c>
      <c r="K38" s="14">
        <v>59.85</v>
      </c>
      <c r="L38" s="14">
        <v>76.87</v>
      </c>
      <c r="M38" s="14"/>
      <c r="N38" s="14">
        <v>27.099092591000002</v>
      </c>
      <c r="O38" s="33">
        <v>73.916776429000009</v>
      </c>
      <c r="P38" s="17" t="s">
        <v>14</v>
      </c>
      <c r="Q38" s="40" t="s">
        <v>546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65.099999999999994" customHeight="1" x14ac:dyDescent="0.25">
      <c r="B39" s="3"/>
      <c r="C39" s="9" t="s">
        <v>407</v>
      </c>
      <c r="D39" s="16" t="s">
        <v>408</v>
      </c>
      <c r="E39" s="16">
        <v>2</v>
      </c>
      <c r="F39" s="15">
        <v>20.8</v>
      </c>
      <c r="G39" s="15">
        <v>-21.01</v>
      </c>
      <c r="H39" s="15">
        <v>-62.82</v>
      </c>
      <c r="I39" s="14"/>
      <c r="J39" s="15">
        <v>21.5</v>
      </c>
      <c r="K39" s="15">
        <v>105.12</v>
      </c>
      <c r="L39" s="15">
        <v>240.44</v>
      </c>
      <c r="M39" s="15"/>
      <c r="N39" s="15">
        <v>30.299859006999998</v>
      </c>
      <c r="O39" s="15">
        <v>10.197859952</v>
      </c>
      <c r="P39" s="16" t="s">
        <v>14</v>
      </c>
      <c r="Q39" s="39" t="s">
        <v>547</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65.099999999999994" customHeight="1" x14ac:dyDescent="0.25">
      <c r="B40" s="3"/>
      <c r="C40" s="19" t="s">
        <v>51</v>
      </c>
      <c r="D40" s="17" t="s">
        <v>52</v>
      </c>
      <c r="E40" s="17">
        <v>7</v>
      </c>
      <c r="F40" s="14">
        <v>16.98</v>
      </c>
      <c r="G40" s="14">
        <v>13.3</v>
      </c>
      <c r="H40" s="14">
        <v>9.6300000000000008</v>
      </c>
      <c r="I40" s="14"/>
      <c r="J40" s="14">
        <v>28.86</v>
      </c>
      <c r="K40" s="14">
        <v>36.200000000000003</v>
      </c>
      <c r="L40" s="14">
        <v>48.08</v>
      </c>
      <c r="M40" s="14"/>
      <c r="N40" s="14">
        <v>24.345828010000002</v>
      </c>
      <c r="O40" s="33">
        <v>50.01220635</v>
      </c>
      <c r="P40" s="17" t="s">
        <v>17</v>
      </c>
      <c r="Q40" s="40" t="s">
        <v>548</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65.099999999999994" customHeight="1" x14ac:dyDescent="0.25">
      <c r="B41" s="3"/>
      <c r="C41" s="9" t="s">
        <v>53</v>
      </c>
      <c r="D41" s="16" t="s">
        <v>54</v>
      </c>
      <c r="E41" s="16">
        <v>6</v>
      </c>
      <c r="F41" s="15">
        <v>15.14</v>
      </c>
      <c r="G41" s="15">
        <v>13.51</v>
      </c>
      <c r="H41" s="15">
        <v>11.88</v>
      </c>
      <c r="I41" s="14"/>
      <c r="J41" s="15">
        <v>15.53</v>
      </c>
      <c r="K41" s="15">
        <v>18.78</v>
      </c>
      <c r="L41" s="15">
        <v>24.04</v>
      </c>
      <c r="M41" s="15"/>
      <c r="N41" s="15">
        <v>29.928470109999999</v>
      </c>
      <c r="O41" s="15">
        <v>609.86661886000002</v>
      </c>
      <c r="P41" s="16" t="s">
        <v>14</v>
      </c>
      <c r="Q41" s="39" t="s">
        <v>549</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65.099999999999994" customHeight="1" x14ac:dyDescent="0.25">
      <c r="B42" s="3"/>
      <c r="C42" s="19" t="s">
        <v>55</v>
      </c>
      <c r="D42" s="17" t="s">
        <v>56</v>
      </c>
      <c r="E42" s="17">
        <v>6</v>
      </c>
      <c r="F42" s="14">
        <v>5</v>
      </c>
      <c r="G42" s="14">
        <v>4.62</v>
      </c>
      <c r="H42" s="14">
        <v>4.25</v>
      </c>
      <c r="I42" s="14"/>
      <c r="J42" s="14">
        <v>5.22</v>
      </c>
      <c r="K42" s="14">
        <v>5.96</v>
      </c>
      <c r="L42" s="14">
        <v>7.15</v>
      </c>
      <c r="M42" s="14"/>
      <c r="N42" s="14">
        <v>42.387855377999998</v>
      </c>
      <c r="O42" s="33">
        <v>6.3352672856999996</v>
      </c>
      <c r="P42" s="17" t="s">
        <v>14</v>
      </c>
      <c r="Q42" s="40" t="s">
        <v>550</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65.099999999999994" customHeight="1" x14ac:dyDescent="0.25">
      <c r="B43" s="3"/>
      <c r="C43" s="9" t="s">
        <v>57</v>
      </c>
      <c r="D43" s="16" t="s">
        <v>58</v>
      </c>
      <c r="E43" s="16">
        <v>3</v>
      </c>
      <c r="F43" s="15">
        <v>14.36</v>
      </c>
      <c r="G43" s="15">
        <v>12.86</v>
      </c>
      <c r="H43" s="15">
        <v>11.37</v>
      </c>
      <c r="I43" s="14"/>
      <c r="J43" s="15">
        <v>14.66</v>
      </c>
      <c r="K43" s="15">
        <v>17.64</v>
      </c>
      <c r="L43" s="15">
        <v>22.46</v>
      </c>
      <c r="M43" s="15"/>
      <c r="N43" s="15">
        <v>44.026606737999998</v>
      </c>
      <c r="O43" s="15">
        <v>25.235686570999999</v>
      </c>
      <c r="P43" s="16" t="s">
        <v>14</v>
      </c>
      <c r="Q43" s="39" t="s">
        <v>551</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65.099999999999994" customHeight="1" x14ac:dyDescent="0.25">
      <c r="B44" s="3"/>
      <c r="C44" s="19" t="s">
        <v>59</v>
      </c>
      <c r="D44" s="17" t="s">
        <v>60</v>
      </c>
      <c r="E44" s="17">
        <v>9</v>
      </c>
      <c r="F44" s="14">
        <v>35.94</v>
      </c>
      <c r="G44" s="14">
        <v>34.83</v>
      </c>
      <c r="H44" s="14">
        <v>33.72</v>
      </c>
      <c r="I44" s="14"/>
      <c r="J44" s="14">
        <v>36.6</v>
      </c>
      <c r="K44" s="14">
        <v>38.81</v>
      </c>
      <c r="L44" s="14">
        <v>42.39</v>
      </c>
      <c r="M44" s="14"/>
      <c r="N44" s="14">
        <v>73.752753149</v>
      </c>
      <c r="O44" s="33">
        <v>154.63698681</v>
      </c>
      <c r="P44" s="17" t="s">
        <v>17</v>
      </c>
      <c r="Q44" s="40" t="s">
        <v>552</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65.099999999999994" customHeight="1" x14ac:dyDescent="0.25">
      <c r="B45" s="3"/>
      <c r="C45" s="9" t="s">
        <v>61</v>
      </c>
      <c r="D45" s="16" t="s">
        <v>62</v>
      </c>
      <c r="E45" s="16">
        <v>3</v>
      </c>
      <c r="F45" s="15">
        <v>23.39</v>
      </c>
      <c r="G45" s="15">
        <v>21.29</v>
      </c>
      <c r="H45" s="15">
        <v>19.190000000000001</v>
      </c>
      <c r="I45" s="14"/>
      <c r="J45" s="15">
        <v>23.99</v>
      </c>
      <c r="K45" s="15">
        <v>28.18</v>
      </c>
      <c r="L45" s="15">
        <v>34.97</v>
      </c>
      <c r="M45" s="15"/>
      <c r="N45" s="15">
        <v>36.051090281999997</v>
      </c>
      <c r="O45" s="15">
        <v>17.651754571000001</v>
      </c>
      <c r="P45" s="16" t="s">
        <v>14</v>
      </c>
      <c r="Q45" s="39" t="s">
        <v>553</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65.099999999999994" customHeight="1" x14ac:dyDescent="0.25">
      <c r="B46" s="3"/>
      <c r="C46" s="19" t="s">
        <v>421</v>
      </c>
      <c r="D46" s="17" t="s">
        <v>63</v>
      </c>
      <c r="E46" s="17">
        <v>4</v>
      </c>
      <c r="F46" s="14">
        <v>125.05</v>
      </c>
      <c r="G46" s="14">
        <v>118.83</v>
      </c>
      <c r="H46" s="14">
        <v>112.62</v>
      </c>
      <c r="I46" s="14"/>
      <c r="J46" s="14">
        <v>134.26</v>
      </c>
      <c r="K46" s="14">
        <v>146.68</v>
      </c>
      <c r="L46" s="14">
        <v>166.79</v>
      </c>
      <c r="M46" s="14"/>
      <c r="N46" s="14">
        <v>68.516396512</v>
      </c>
      <c r="O46" s="33">
        <v>10.452592396</v>
      </c>
      <c r="P46" s="17" t="s">
        <v>17</v>
      </c>
      <c r="Q46" s="40" t="s">
        <v>554</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65.099999999999994" customHeight="1" x14ac:dyDescent="0.25">
      <c r="B47" s="3"/>
      <c r="C47" s="9" t="s">
        <v>64</v>
      </c>
      <c r="D47" s="16" t="s">
        <v>65</v>
      </c>
      <c r="E47" s="16">
        <v>5</v>
      </c>
      <c r="F47" s="15">
        <v>10.01</v>
      </c>
      <c r="G47" s="15">
        <v>9.2100000000000009</v>
      </c>
      <c r="H47" s="15">
        <v>8.42</v>
      </c>
      <c r="I47" s="14"/>
      <c r="J47" s="15">
        <v>10.36</v>
      </c>
      <c r="K47" s="15">
        <v>11.94</v>
      </c>
      <c r="L47" s="15">
        <v>14.5</v>
      </c>
      <c r="M47" s="15"/>
      <c r="N47" s="15">
        <v>42.749853391999999</v>
      </c>
      <c r="O47" s="15">
        <v>2.5029343810000002</v>
      </c>
      <c r="P47" s="16" t="s">
        <v>14</v>
      </c>
      <c r="Q47" s="39" t="s">
        <v>555</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65.099999999999994" customHeight="1" x14ac:dyDescent="0.25">
      <c r="B48" s="3"/>
      <c r="C48" s="19" t="s">
        <v>66</v>
      </c>
      <c r="D48" s="17" t="s">
        <v>67</v>
      </c>
      <c r="E48" s="17">
        <v>6</v>
      </c>
      <c r="F48" s="14">
        <v>6.14</v>
      </c>
      <c r="G48" s="14">
        <v>5.25</v>
      </c>
      <c r="H48" s="14">
        <v>4.3600000000000003</v>
      </c>
      <c r="I48" s="14"/>
      <c r="J48" s="14">
        <v>8.8800000000000008</v>
      </c>
      <c r="K48" s="14">
        <v>10.65</v>
      </c>
      <c r="L48" s="14">
        <v>13.52</v>
      </c>
      <c r="M48" s="14"/>
      <c r="N48" s="14">
        <v>56.722618797999999</v>
      </c>
      <c r="O48" s="33">
        <v>6.4884794762000002</v>
      </c>
      <c r="P48" s="17" t="s">
        <v>17</v>
      </c>
      <c r="Q48" s="40" t="s">
        <v>556</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65.099999999999994" customHeight="1" x14ac:dyDescent="0.25">
      <c r="B49" s="3"/>
      <c r="C49" s="9" t="s">
        <v>68</v>
      </c>
      <c r="D49" s="16" t="s">
        <v>69</v>
      </c>
      <c r="E49" s="16">
        <v>2</v>
      </c>
      <c r="F49" s="15">
        <v>15</v>
      </c>
      <c r="G49" s="15">
        <v>13.07</v>
      </c>
      <c r="H49" s="15">
        <v>11.15</v>
      </c>
      <c r="I49" s="14"/>
      <c r="J49" s="15">
        <v>15.3</v>
      </c>
      <c r="K49" s="15">
        <v>19.14</v>
      </c>
      <c r="L49" s="15">
        <v>25.37</v>
      </c>
      <c r="M49" s="15"/>
      <c r="N49" s="15">
        <v>26.749100220999999</v>
      </c>
      <c r="O49" s="15">
        <v>5.0032316666999996</v>
      </c>
      <c r="P49" s="16" t="s">
        <v>14</v>
      </c>
      <c r="Q49" s="39" t="s">
        <v>557</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65.099999999999994" customHeight="1" x14ac:dyDescent="0.25">
      <c r="B50" s="3"/>
      <c r="C50" s="19" t="s">
        <v>70</v>
      </c>
      <c r="D50" s="17" t="s">
        <v>71</v>
      </c>
      <c r="E50" s="17">
        <v>7</v>
      </c>
      <c r="F50" s="14">
        <v>14.97</v>
      </c>
      <c r="G50" s="14">
        <v>13.84</v>
      </c>
      <c r="H50" s="14">
        <v>12.72</v>
      </c>
      <c r="I50" s="14"/>
      <c r="J50" s="14">
        <v>18.59</v>
      </c>
      <c r="K50" s="14">
        <v>20.83</v>
      </c>
      <c r="L50" s="14">
        <v>24.45</v>
      </c>
      <c r="M50" s="14"/>
      <c r="N50" s="14">
        <v>30.282817777999998</v>
      </c>
      <c r="O50" s="33">
        <v>88.669384300000004</v>
      </c>
      <c r="P50" s="17" t="s">
        <v>17</v>
      </c>
      <c r="Q50" s="40" t="s">
        <v>558</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65.099999999999994" customHeight="1" x14ac:dyDescent="0.25">
      <c r="B51" s="3"/>
      <c r="C51" s="9" t="s">
        <v>70</v>
      </c>
      <c r="D51" s="16" t="s">
        <v>72</v>
      </c>
      <c r="E51" s="16">
        <v>7</v>
      </c>
      <c r="F51" s="15">
        <v>17.18</v>
      </c>
      <c r="G51" s="15">
        <v>15.83</v>
      </c>
      <c r="H51" s="15">
        <v>14.48</v>
      </c>
      <c r="I51" s="14"/>
      <c r="J51" s="15">
        <v>21.54</v>
      </c>
      <c r="K51" s="15">
        <v>24.23</v>
      </c>
      <c r="L51" s="15">
        <v>28.6</v>
      </c>
      <c r="M51" s="15"/>
      <c r="N51" s="15">
        <v>34.747321315999997</v>
      </c>
      <c r="O51" s="15">
        <v>525.04487495000001</v>
      </c>
      <c r="P51" s="16" t="s">
        <v>17</v>
      </c>
      <c r="Q51" s="39" t="s">
        <v>559</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65.099999999999994" customHeight="1" x14ac:dyDescent="0.25">
      <c r="B52" s="3"/>
      <c r="C52" s="19" t="s">
        <v>73</v>
      </c>
      <c r="D52" s="17" t="s">
        <v>74</v>
      </c>
      <c r="E52" s="17">
        <v>5</v>
      </c>
      <c r="F52" s="14">
        <v>21.34</v>
      </c>
      <c r="G52" s="14">
        <v>19.96</v>
      </c>
      <c r="H52" s="14">
        <v>18.579999999999998</v>
      </c>
      <c r="I52" s="14"/>
      <c r="J52" s="14">
        <v>21.87</v>
      </c>
      <c r="K52" s="14">
        <v>24.62</v>
      </c>
      <c r="L52" s="14">
        <v>29.07</v>
      </c>
      <c r="M52" s="14"/>
      <c r="N52" s="14">
        <v>35.165878659000001</v>
      </c>
      <c r="O52" s="33">
        <v>45.52895281</v>
      </c>
      <c r="P52" s="17" t="s">
        <v>14</v>
      </c>
      <c r="Q52" s="40" t="s">
        <v>560</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65.099999999999994" customHeight="1" x14ac:dyDescent="0.25">
      <c r="B53" s="3"/>
      <c r="C53" s="9" t="s">
        <v>412</v>
      </c>
      <c r="D53" s="16" t="s">
        <v>413</v>
      </c>
      <c r="E53" s="16">
        <v>6</v>
      </c>
      <c r="F53" s="15">
        <v>12.55</v>
      </c>
      <c r="G53" s="15">
        <v>11.03</v>
      </c>
      <c r="H53" s="15">
        <v>9.52</v>
      </c>
      <c r="I53" s="14"/>
      <c r="J53" s="15">
        <v>13.07</v>
      </c>
      <c r="K53" s="15">
        <v>16.09</v>
      </c>
      <c r="L53" s="15">
        <v>20.98</v>
      </c>
      <c r="M53" s="15"/>
      <c r="N53" s="15">
        <v>42.523260327999999</v>
      </c>
      <c r="O53" s="15">
        <v>66.881006999999997</v>
      </c>
      <c r="P53" s="16" t="s">
        <v>14</v>
      </c>
      <c r="Q53" s="39" t="s">
        <v>561</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65.099999999999994" customHeight="1" x14ac:dyDescent="0.25">
      <c r="B54" s="3"/>
      <c r="C54" s="19" t="s">
        <v>75</v>
      </c>
      <c r="D54" s="17" t="s">
        <v>76</v>
      </c>
      <c r="E54" s="17">
        <v>7</v>
      </c>
      <c r="F54" s="14">
        <v>19.100000000000001</v>
      </c>
      <c r="G54" s="14">
        <v>16.489999999999998</v>
      </c>
      <c r="H54" s="14">
        <v>13.88</v>
      </c>
      <c r="I54" s="14"/>
      <c r="J54" s="14">
        <v>27.54</v>
      </c>
      <c r="K54" s="14">
        <v>32.75</v>
      </c>
      <c r="L54" s="14">
        <v>41.19</v>
      </c>
      <c r="M54" s="14"/>
      <c r="N54" s="14">
        <v>21.515627495</v>
      </c>
      <c r="O54" s="33">
        <v>614.86967200000004</v>
      </c>
      <c r="P54" s="17" t="s">
        <v>17</v>
      </c>
      <c r="Q54" s="40" t="s">
        <v>562</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65.099999999999994" customHeight="1" x14ac:dyDescent="0.25">
      <c r="B55" s="3"/>
      <c r="C55" s="9" t="s">
        <v>459</v>
      </c>
      <c r="D55" s="16" t="s">
        <v>460</v>
      </c>
      <c r="E55" s="16">
        <v>2</v>
      </c>
      <c r="F55" s="15">
        <v>18.600000000000001</v>
      </c>
      <c r="G55" s="15">
        <v>17.27</v>
      </c>
      <c r="H55" s="15">
        <v>15.95</v>
      </c>
      <c r="I55" s="14"/>
      <c r="J55" s="15">
        <v>18.87</v>
      </c>
      <c r="K55" s="15">
        <v>21.51</v>
      </c>
      <c r="L55" s="15">
        <v>25.79</v>
      </c>
      <c r="M55" s="15"/>
      <c r="N55" s="15">
        <v>47.278030975999997</v>
      </c>
      <c r="O55" s="15">
        <v>2.5843097142999998</v>
      </c>
      <c r="P55" s="16" t="s">
        <v>14</v>
      </c>
      <c r="Q55" s="39" t="s">
        <v>563</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65.099999999999994" customHeight="1" x14ac:dyDescent="0.25">
      <c r="B56" s="3"/>
      <c r="C56" s="19" t="s">
        <v>77</v>
      </c>
      <c r="D56" s="17" t="s">
        <v>78</v>
      </c>
      <c r="E56" s="17">
        <v>6</v>
      </c>
      <c r="F56" s="14">
        <v>8.91</v>
      </c>
      <c r="G56" s="14">
        <v>7.15</v>
      </c>
      <c r="H56" s="14">
        <v>5.39</v>
      </c>
      <c r="I56" s="14"/>
      <c r="J56" s="14">
        <v>9.66</v>
      </c>
      <c r="K56" s="14">
        <v>13.17</v>
      </c>
      <c r="L56" s="14">
        <v>18.86</v>
      </c>
      <c r="M56" s="14"/>
      <c r="N56" s="14">
        <v>32.882714366999998</v>
      </c>
      <c r="O56" s="33">
        <v>74.300543810000008</v>
      </c>
      <c r="P56" s="17" t="s">
        <v>14</v>
      </c>
      <c r="Q56" s="40" t="s">
        <v>564</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65.099999999999994" customHeight="1" x14ac:dyDescent="0.25">
      <c r="B57" s="3"/>
      <c r="C57" s="9" t="s">
        <v>79</v>
      </c>
      <c r="D57" s="16" t="s">
        <v>80</v>
      </c>
      <c r="E57" s="16">
        <v>7</v>
      </c>
      <c r="F57" s="15">
        <v>21.05</v>
      </c>
      <c r="G57" s="15">
        <v>19.23</v>
      </c>
      <c r="H57" s="15">
        <v>17.420000000000002</v>
      </c>
      <c r="I57" s="14"/>
      <c r="J57" s="15">
        <v>22.14</v>
      </c>
      <c r="K57" s="15">
        <v>25.76</v>
      </c>
      <c r="L57" s="15">
        <v>31.62</v>
      </c>
      <c r="M57" s="15"/>
      <c r="N57" s="15">
        <v>74.644100390000006</v>
      </c>
      <c r="O57" s="15">
        <v>169.62435780999999</v>
      </c>
      <c r="P57" s="16" t="s">
        <v>17</v>
      </c>
      <c r="Q57" s="39" t="s">
        <v>565</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65.099999999999994" customHeight="1" x14ac:dyDescent="0.25">
      <c r="B58" s="3"/>
      <c r="C58" s="19" t="s">
        <v>445</v>
      </c>
      <c r="D58" s="17" t="s">
        <v>446</v>
      </c>
      <c r="E58" s="17">
        <v>3</v>
      </c>
      <c r="F58" s="14">
        <v>27.46</v>
      </c>
      <c r="G58" s="14">
        <v>23.14</v>
      </c>
      <c r="H58" s="14">
        <v>18.82</v>
      </c>
      <c r="I58" s="14"/>
      <c r="J58" s="14">
        <v>30.12</v>
      </c>
      <c r="K58" s="14">
        <v>38.75</v>
      </c>
      <c r="L58" s="14">
        <v>52.73</v>
      </c>
      <c r="M58" s="14"/>
      <c r="N58" s="14">
        <v>41.32033603</v>
      </c>
      <c r="O58" s="33">
        <v>7.0890283619000005</v>
      </c>
      <c r="P58" s="17" t="s">
        <v>14</v>
      </c>
      <c r="Q58" s="40" t="s">
        <v>566</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65.099999999999994" customHeight="1" x14ac:dyDescent="0.25">
      <c r="B59" s="3"/>
      <c r="C59" s="9" t="s">
        <v>81</v>
      </c>
      <c r="D59" s="16" t="s">
        <v>82</v>
      </c>
      <c r="E59" s="16">
        <v>3</v>
      </c>
      <c r="F59" s="15">
        <v>50.3</v>
      </c>
      <c r="G59" s="15">
        <v>45.6</v>
      </c>
      <c r="H59" s="15">
        <v>40.9</v>
      </c>
      <c r="I59" s="14"/>
      <c r="J59" s="15">
        <v>51.59</v>
      </c>
      <c r="K59" s="15">
        <v>60.98</v>
      </c>
      <c r="L59" s="15">
        <v>76.19</v>
      </c>
      <c r="M59" s="15"/>
      <c r="N59" s="15">
        <v>29.431925815</v>
      </c>
      <c r="O59" s="15">
        <v>624.14836823999997</v>
      </c>
      <c r="P59" s="16" t="s">
        <v>14</v>
      </c>
      <c r="Q59" s="39" t="s">
        <v>567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65.099999999999994" customHeight="1" x14ac:dyDescent="0.25">
      <c r="B60" s="3"/>
      <c r="C60" s="19" t="s">
        <v>83</v>
      </c>
      <c r="D60" s="17" t="s">
        <v>84</v>
      </c>
      <c r="E60" s="17">
        <v>10</v>
      </c>
      <c r="F60" s="14">
        <v>17.73</v>
      </c>
      <c r="G60" s="14">
        <v>16.84</v>
      </c>
      <c r="H60" s="14">
        <v>15.95</v>
      </c>
      <c r="I60" s="14"/>
      <c r="J60" s="14">
        <v>19.760000000000002</v>
      </c>
      <c r="K60" s="14">
        <v>21.53</v>
      </c>
      <c r="L60" s="14">
        <v>24.39</v>
      </c>
      <c r="M60" s="14"/>
      <c r="N60" s="14">
        <v>59.918689845999999</v>
      </c>
      <c r="O60" s="33">
        <v>69.86621719</v>
      </c>
      <c r="P60" s="17" t="s">
        <v>17</v>
      </c>
      <c r="Q60" s="40" t="s">
        <v>568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65.099999999999994" customHeight="1" x14ac:dyDescent="0.25">
      <c r="B61" s="3"/>
      <c r="C61" s="9" t="s">
        <v>85</v>
      </c>
      <c r="D61" s="16" t="s">
        <v>86</v>
      </c>
      <c r="E61" s="16">
        <v>7</v>
      </c>
      <c r="F61" s="15">
        <v>4.8899999999999997</v>
      </c>
      <c r="G61" s="15">
        <v>4.1399999999999997</v>
      </c>
      <c r="H61" s="15">
        <v>3.39</v>
      </c>
      <c r="I61" s="14"/>
      <c r="J61" s="15">
        <v>7.3</v>
      </c>
      <c r="K61" s="15">
        <v>8.7899999999999991</v>
      </c>
      <c r="L61" s="15">
        <v>11.2</v>
      </c>
      <c r="M61" s="15"/>
      <c r="N61" s="15">
        <v>19.897881274</v>
      </c>
      <c r="O61" s="15">
        <v>6.9890075500000002</v>
      </c>
      <c r="P61" s="16" t="s">
        <v>17</v>
      </c>
      <c r="Q61" s="39" t="s">
        <v>569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65.099999999999994" customHeight="1" x14ac:dyDescent="0.25">
      <c r="B62" s="3"/>
      <c r="C62" s="19" t="s">
        <v>87</v>
      </c>
      <c r="D62" s="17" t="s">
        <v>88</v>
      </c>
      <c r="E62" s="17">
        <v>7</v>
      </c>
      <c r="F62" s="14">
        <v>1.23</v>
      </c>
      <c r="G62" s="14">
        <v>0.6</v>
      </c>
      <c r="H62" s="14">
        <v>-0.01</v>
      </c>
      <c r="I62" s="14"/>
      <c r="J62" s="14">
        <v>3.23</v>
      </c>
      <c r="K62" s="14">
        <v>4.47</v>
      </c>
      <c r="L62" s="14">
        <v>6.48</v>
      </c>
      <c r="M62" s="14"/>
      <c r="N62" s="14">
        <v>21.630975500000002</v>
      </c>
      <c r="O62" s="33">
        <v>9.3104582499999999</v>
      </c>
      <c r="P62" s="17" t="s">
        <v>17</v>
      </c>
      <c r="Q62" s="40" t="s">
        <v>570</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65.099999999999994" customHeight="1" x14ac:dyDescent="0.25">
      <c r="B63" s="3"/>
      <c r="C63" s="9" t="s">
        <v>89</v>
      </c>
      <c r="D63" s="16" t="s">
        <v>90</v>
      </c>
      <c r="E63" s="16">
        <v>7</v>
      </c>
      <c r="F63" s="15">
        <v>10.68</v>
      </c>
      <c r="G63" s="15">
        <v>10.37</v>
      </c>
      <c r="H63" s="15">
        <v>10.06</v>
      </c>
      <c r="I63" s="14"/>
      <c r="J63" s="15">
        <v>10.78</v>
      </c>
      <c r="K63" s="15">
        <v>11.39</v>
      </c>
      <c r="L63" s="15">
        <v>12.38</v>
      </c>
      <c r="M63" s="15"/>
      <c r="N63" s="15">
        <v>49.701965315999999</v>
      </c>
      <c r="O63" s="15">
        <v>33.322699714000002</v>
      </c>
      <c r="P63" s="16" t="s">
        <v>17</v>
      </c>
      <c r="Q63" s="39" t="s">
        <v>571</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65.099999999999994" customHeight="1" x14ac:dyDescent="0.25">
      <c r="B64" s="3"/>
      <c r="C64" s="19" t="s">
        <v>91</v>
      </c>
      <c r="D64" s="17" t="s">
        <v>92</v>
      </c>
      <c r="E64" s="17">
        <v>0</v>
      </c>
      <c r="F64" s="14">
        <v>11.1</v>
      </c>
      <c r="G64" s="14">
        <v>10</v>
      </c>
      <c r="H64" s="14">
        <v>8.9</v>
      </c>
      <c r="I64" s="14"/>
      <c r="J64" s="14">
        <v>11.63</v>
      </c>
      <c r="K64" s="14">
        <v>13.82</v>
      </c>
      <c r="L64" s="14">
        <v>17.37</v>
      </c>
      <c r="M64" s="14"/>
      <c r="N64" s="14">
        <v>47.065354659999997</v>
      </c>
      <c r="O64" s="33">
        <v>85.104940142999993</v>
      </c>
      <c r="P64" s="17" t="s">
        <v>14</v>
      </c>
      <c r="Q64" s="40" t="s">
        <v>572</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65.099999999999994" customHeight="1" x14ac:dyDescent="0.25">
      <c r="B65" s="3"/>
      <c r="C65" s="9" t="s">
        <v>93</v>
      </c>
      <c r="D65" s="16" t="s">
        <v>94</v>
      </c>
      <c r="E65" s="16">
        <v>2</v>
      </c>
      <c r="F65" s="15">
        <v>10.77</v>
      </c>
      <c r="G65" s="15">
        <v>9.86</v>
      </c>
      <c r="H65" s="15">
        <v>8.9600000000000009</v>
      </c>
      <c r="I65" s="14"/>
      <c r="J65" s="15">
        <v>10.93</v>
      </c>
      <c r="K65" s="15">
        <v>12.73</v>
      </c>
      <c r="L65" s="15">
        <v>15.66</v>
      </c>
      <c r="M65" s="15"/>
      <c r="N65" s="15">
        <v>33.627286753999996</v>
      </c>
      <c r="O65" s="15">
        <v>176.23276856999999</v>
      </c>
      <c r="P65" s="16" t="s">
        <v>14</v>
      </c>
      <c r="Q65" s="39" t="s">
        <v>573</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65.099999999999994" customHeight="1" x14ac:dyDescent="0.25">
      <c r="B66" s="3"/>
      <c r="C66" s="19" t="s">
        <v>489</v>
      </c>
      <c r="D66" s="17" t="s">
        <v>490</v>
      </c>
      <c r="E66" s="17">
        <v>10</v>
      </c>
      <c r="F66" s="14">
        <v>68.12</v>
      </c>
      <c r="G66" s="14">
        <v>65.349999999999994</v>
      </c>
      <c r="H66" s="14">
        <v>62.59</v>
      </c>
      <c r="I66" s="14"/>
      <c r="J66" s="14">
        <v>70.62</v>
      </c>
      <c r="K66" s="14">
        <v>76.14</v>
      </c>
      <c r="L66" s="14">
        <v>85.08</v>
      </c>
      <c r="M66" s="14"/>
      <c r="N66" s="14">
        <v>64.559466826000005</v>
      </c>
      <c r="O66" s="33">
        <v>2.2834402976000003</v>
      </c>
      <c r="P66" s="17" t="s">
        <v>17</v>
      </c>
      <c r="Q66" s="40" t="s">
        <v>574</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65.099999999999994" customHeight="1" x14ac:dyDescent="0.25">
      <c r="B67" s="3"/>
      <c r="C67" s="9" t="s">
        <v>95</v>
      </c>
      <c r="D67" s="16" t="s">
        <v>96</v>
      </c>
      <c r="E67" s="16">
        <v>2</v>
      </c>
      <c r="F67" s="15">
        <v>2.38</v>
      </c>
      <c r="G67" s="15">
        <v>1.77</v>
      </c>
      <c r="H67" s="15">
        <v>1.17</v>
      </c>
      <c r="I67" s="14"/>
      <c r="J67" s="15">
        <v>2.4500000000000002</v>
      </c>
      <c r="K67" s="15">
        <v>3.65</v>
      </c>
      <c r="L67" s="15">
        <v>5.6</v>
      </c>
      <c r="M67" s="15"/>
      <c r="N67" s="15">
        <v>34.459728908000002</v>
      </c>
      <c r="O67" s="15">
        <v>55.172415905000001</v>
      </c>
      <c r="P67" s="16" t="s">
        <v>14</v>
      </c>
      <c r="Q67" s="39" t="s">
        <v>575</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65.099999999999994" customHeight="1" x14ac:dyDescent="0.25">
      <c r="B68" s="3"/>
      <c r="C68" s="19" t="s">
        <v>97</v>
      </c>
      <c r="D68" s="17" t="s">
        <v>98</v>
      </c>
      <c r="E68" s="17">
        <v>0</v>
      </c>
      <c r="F68" s="14">
        <v>31.1</v>
      </c>
      <c r="G68" s="14">
        <v>26.27</v>
      </c>
      <c r="H68" s="14">
        <v>21.45</v>
      </c>
      <c r="I68" s="14"/>
      <c r="J68" s="14">
        <v>34.01</v>
      </c>
      <c r="K68" s="14">
        <v>43.65</v>
      </c>
      <c r="L68" s="14">
        <v>59.26</v>
      </c>
      <c r="M68" s="14"/>
      <c r="N68" s="14">
        <v>36.750495956000002</v>
      </c>
      <c r="O68" s="33">
        <v>5.76513148</v>
      </c>
      <c r="P68" s="17" t="s">
        <v>14</v>
      </c>
      <c r="Q68" s="40" t="s">
        <v>576</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65.099999999999994" customHeight="1" x14ac:dyDescent="0.25">
      <c r="B69" s="3"/>
      <c r="C69" s="9" t="s">
        <v>511</v>
      </c>
      <c r="D69" s="16" t="s">
        <v>512</v>
      </c>
      <c r="E69" s="16">
        <v>2</v>
      </c>
      <c r="F69" s="15" t="s">
        <v>32</v>
      </c>
      <c r="G69" s="15" t="s">
        <v>32</v>
      </c>
      <c r="H69" s="15" t="s">
        <v>32</v>
      </c>
      <c r="I69" s="14"/>
      <c r="J69" s="15" t="s">
        <v>32</v>
      </c>
      <c r="K69" s="15" t="s">
        <v>32</v>
      </c>
      <c r="L69" s="15" t="s">
        <v>32</v>
      </c>
      <c r="M69" s="15"/>
      <c r="N69" s="15" t="s">
        <v>32</v>
      </c>
      <c r="O69" s="15" t="s">
        <v>32</v>
      </c>
      <c r="P69" s="16" t="s">
        <v>32</v>
      </c>
      <c r="Q69" s="39" t="s">
        <v>33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65.099999999999994" customHeight="1" x14ac:dyDescent="0.25">
      <c r="B70" s="3"/>
      <c r="C70" s="19" t="s">
        <v>99</v>
      </c>
      <c r="D70" s="17" t="s">
        <v>100</v>
      </c>
      <c r="E70" s="17">
        <v>9</v>
      </c>
      <c r="F70" s="14">
        <v>56.59</v>
      </c>
      <c r="G70" s="14">
        <v>52.99</v>
      </c>
      <c r="H70" s="14">
        <v>49.39</v>
      </c>
      <c r="I70" s="14"/>
      <c r="J70" s="14">
        <v>61</v>
      </c>
      <c r="K70" s="14">
        <v>68.19</v>
      </c>
      <c r="L70" s="14">
        <v>79.83</v>
      </c>
      <c r="M70" s="14"/>
      <c r="N70" s="14">
        <v>61.555643623999998</v>
      </c>
      <c r="O70" s="33">
        <v>307.18114156999997</v>
      </c>
      <c r="P70" s="17" t="s">
        <v>17</v>
      </c>
      <c r="Q70" s="40" t="s">
        <v>577</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65.099999999999994" customHeight="1" x14ac:dyDescent="0.25">
      <c r="B71" s="3"/>
      <c r="C71" s="9" t="s">
        <v>101</v>
      </c>
      <c r="D71" s="16" t="s">
        <v>102</v>
      </c>
      <c r="E71" s="16">
        <v>5</v>
      </c>
      <c r="F71" s="15">
        <v>14.48</v>
      </c>
      <c r="G71" s="15">
        <v>13.22</v>
      </c>
      <c r="H71" s="15">
        <v>11.97</v>
      </c>
      <c r="I71" s="14"/>
      <c r="J71" s="15">
        <v>14.68</v>
      </c>
      <c r="K71" s="15">
        <v>17.18</v>
      </c>
      <c r="L71" s="15">
        <v>21.24</v>
      </c>
      <c r="M71" s="15"/>
      <c r="N71" s="15">
        <v>45.214160604999996</v>
      </c>
      <c r="O71" s="15">
        <v>342.58040147999998</v>
      </c>
      <c r="P71" s="16" t="s">
        <v>14</v>
      </c>
      <c r="Q71" s="39" t="s">
        <v>578</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65.099999999999994" customHeight="1" x14ac:dyDescent="0.25">
      <c r="B72" s="3"/>
      <c r="C72" s="19" t="s">
        <v>103</v>
      </c>
      <c r="D72" s="17" t="s">
        <v>104</v>
      </c>
      <c r="E72" s="17">
        <v>0</v>
      </c>
      <c r="F72" s="14">
        <v>3.33</v>
      </c>
      <c r="G72" s="14">
        <v>2.2200000000000002</v>
      </c>
      <c r="H72" s="14">
        <v>1.1200000000000001</v>
      </c>
      <c r="I72" s="14"/>
      <c r="J72" s="14">
        <v>3.51</v>
      </c>
      <c r="K72" s="14">
        <v>5.71</v>
      </c>
      <c r="L72" s="14">
        <v>9.2799999999999994</v>
      </c>
      <c r="M72" s="14"/>
      <c r="N72" s="14">
        <v>17.860208657000001</v>
      </c>
      <c r="O72" s="33">
        <v>186.09432537999999</v>
      </c>
      <c r="P72" s="17" t="s">
        <v>14</v>
      </c>
      <c r="Q72" s="40" t="s">
        <v>579</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65.099999999999994" customHeight="1" x14ac:dyDescent="0.25">
      <c r="B73" s="3"/>
      <c r="C73" s="9" t="s">
        <v>105</v>
      </c>
      <c r="D73" s="16" t="s">
        <v>106</v>
      </c>
      <c r="E73" s="16">
        <v>5</v>
      </c>
      <c r="F73" s="15">
        <v>42.71</v>
      </c>
      <c r="G73" s="15">
        <v>39.36</v>
      </c>
      <c r="H73" s="15">
        <v>36.01</v>
      </c>
      <c r="I73" s="14"/>
      <c r="J73" s="15">
        <v>43.6</v>
      </c>
      <c r="K73" s="15">
        <v>50.29</v>
      </c>
      <c r="L73" s="15">
        <v>61.11</v>
      </c>
      <c r="M73" s="15"/>
      <c r="N73" s="15">
        <v>46.572002015999999</v>
      </c>
      <c r="O73" s="15">
        <v>98.300716713999989</v>
      </c>
      <c r="P73" s="16" t="s">
        <v>14</v>
      </c>
      <c r="Q73" s="39" t="s">
        <v>580</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65.099999999999994" customHeight="1" x14ac:dyDescent="0.25">
      <c r="B74" s="3"/>
      <c r="C74" s="19" t="s">
        <v>581</v>
      </c>
      <c r="D74" s="17" t="s">
        <v>582</v>
      </c>
      <c r="E74" s="17">
        <v>2</v>
      </c>
      <c r="F74" s="14">
        <v>3.83</v>
      </c>
      <c r="G74" s="14">
        <v>2.9</v>
      </c>
      <c r="H74" s="14">
        <v>1.98</v>
      </c>
      <c r="I74" s="14"/>
      <c r="J74" s="14">
        <v>4</v>
      </c>
      <c r="K74" s="14">
        <v>5.84</v>
      </c>
      <c r="L74" s="14">
        <v>8.82</v>
      </c>
      <c r="M74" s="14"/>
      <c r="N74" s="14">
        <v>30.320924674</v>
      </c>
      <c r="O74" s="33">
        <v>3.0228640476000002</v>
      </c>
      <c r="P74" s="17" t="s">
        <v>14</v>
      </c>
      <c r="Q74" s="40" t="s">
        <v>583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65.099999999999994" customHeight="1" x14ac:dyDescent="0.25">
      <c r="B75" s="3"/>
      <c r="C75" s="9" t="s">
        <v>107</v>
      </c>
      <c r="D75" s="16" t="s">
        <v>108</v>
      </c>
      <c r="E75" s="16">
        <v>2</v>
      </c>
      <c r="F75" s="15">
        <v>4.28</v>
      </c>
      <c r="G75" s="15">
        <v>3.67</v>
      </c>
      <c r="H75" s="15">
        <v>3.06</v>
      </c>
      <c r="I75" s="14"/>
      <c r="J75" s="15">
        <v>4.4000000000000004</v>
      </c>
      <c r="K75" s="15">
        <v>5.61</v>
      </c>
      <c r="L75" s="15">
        <v>7.59</v>
      </c>
      <c r="M75" s="15"/>
      <c r="N75" s="15">
        <v>40.640713183000003</v>
      </c>
      <c r="O75" s="15">
        <v>41.981574856999998</v>
      </c>
      <c r="P75" s="16" t="s">
        <v>14</v>
      </c>
      <c r="Q75" s="39" t="s">
        <v>584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65.099999999999994" customHeight="1" x14ac:dyDescent="0.25">
      <c r="B76" s="3"/>
      <c r="C76" s="19" t="s">
        <v>109</v>
      </c>
      <c r="D76" s="17" t="s">
        <v>110</v>
      </c>
      <c r="E76" s="17">
        <v>3</v>
      </c>
      <c r="F76" s="14">
        <v>29.37</v>
      </c>
      <c r="G76" s="14">
        <v>25.47</v>
      </c>
      <c r="H76" s="14">
        <v>21.58</v>
      </c>
      <c r="I76" s="14"/>
      <c r="J76" s="14">
        <v>30.47</v>
      </c>
      <c r="K76" s="14">
        <v>38.25</v>
      </c>
      <c r="L76" s="14">
        <v>50.84</v>
      </c>
      <c r="M76" s="14"/>
      <c r="N76" s="14">
        <v>47.286386772999997</v>
      </c>
      <c r="O76" s="33">
        <v>136.96364519000002</v>
      </c>
      <c r="P76" s="17" t="s">
        <v>14</v>
      </c>
      <c r="Q76" s="40" t="s">
        <v>585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65.099999999999994" customHeight="1" x14ac:dyDescent="0.25">
      <c r="B77" s="3"/>
      <c r="C77" s="9" t="s">
        <v>111</v>
      </c>
      <c r="D77" s="16" t="s">
        <v>112</v>
      </c>
      <c r="E77" s="16">
        <v>1</v>
      </c>
      <c r="F77" s="15">
        <v>1.4</v>
      </c>
      <c r="G77" s="15">
        <v>0.97</v>
      </c>
      <c r="H77" s="15">
        <v>0.55000000000000004</v>
      </c>
      <c r="I77" s="14"/>
      <c r="J77" s="15">
        <v>1.48</v>
      </c>
      <c r="K77" s="15">
        <v>2.3199999999999998</v>
      </c>
      <c r="L77" s="15">
        <v>3.68</v>
      </c>
      <c r="M77" s="15"/>
      <c r="N77" s="15">
        <v>18.305287932999999</v>
      </c>
      <c r="O77" s="15">
        <v>23.362694476000001</v>
      </c>
      <c r="P77" s="16" t="s">
        <v>14</v>
      </c>
      <c r="Q77" s="39" t="s">
        <v>586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65.099999999999994" customHeight="1" x14ac:dyDescent="0.25">
      <c r="B78" s="3"/>
      <c r="C78" s="19" t="s">
        <v>113</v>
      </c>
      <c r="D78" s="17" t="s">
        <v>114</v>
      </c>
      <c r="E78" s="17">
        <v>2</v>
      </c>
      <c r="F78" s="14">
        <v>20.37</v>
      </c>
      <c r="G78" s="14">
        <v>16.53</v>
      </c>
      <c r="H78" s="14">
        <v>12.7</v>
      </c>
      <c r="I78" s="14"/>
      <c r="J78" s="14">
        <v>21</v>
      </c>
      <c r="K78" s="14">
        <v>28.66</v>
      </c>
      <c r="L78" s="14">
        <v>41.07</v>
      </c>
      <c r="M78" s="14"/>
      <c r="N78" s="14">
        <v>38.302581863999997</v>
      </c>
      <c r="O78" s="33">
        <v>168.13696710000002</v>
      </c>
      <c r="P78" s="17" t="s">
        <v>14</v>
      </c>
      <c r="Q78" s="40" t="s">
        <v>587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65.099999999999994" customHeight="1" x14ac:dyDescent="0.25">
      <c r="B79" s="3"/>
      <c r="C79" s="9" t="s">
        <v>113</v>
      </c>
      <c r="D79" s="16" t="s">
        <v>115</v>
      </c>
      <c r="E79" s="16">
        <v>3</v>
      </c>
      <c r="F79" s="15">
        <v>18.82</v>
      </c>
      <c r="G79" s="15">
        <v>14.94</v>
      </c>
      <c r="H79" s="15">
        <v>11.07</v>
      </c>
      <c r="I79" s="14"/>
      <c r="J79" s="15">
        <v>19.29</v>
      </c>
      <c r="K79" s="15">
        <v>27.03</v>
      </c>
      <c r="L79" s="15">
        <v>39.56</v>
      </c>
      <c r="M79" s="15"/>
      <c r="N79" s="15">
        <v>42.993361911999997</v>
      </c>
      <c r="O79" s="15">
        <v>9.8535881905</v>
      </c>
      <c r="P79" s="16" t="s">
        <v>14</v>
      </c>
      <c r="Q79" s="39" t="s">
        <v>588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65.099999999999994" customHeight="1" x14ac:dyDescent="0.25">
      <c r="B80" s="3"/>
      <c r="C80" s="19" t="s">
        <v>116</v>
      </c>
      <c r="D80" s="17" t="s">
        <v>117</v>
      </c>
      <c r="E80" s="17">
        <v>2</v>
      </c>
      <c r="F80" s="14">
        <v>2.7</v>
      </c>
      <c r="G80" s="14">
        <v>2.0699999999999998</v>
      </c>
      <c r="H80" s="14">
        <v>1.44</v>
      </c>
      <c r="I80" s="14"/>
      <c r="J80" s="14">
        <v>2.78</v>
      </c>
      <c r="K80" s="14">
        <v>4.03</v>
      </c>
      <c r="L80" s="14">
        <v>6.06</v>
      </c>
      <c r="M80" s="14"/>
      <c r="N80" s="14">
        <v>38.440333977000002</v>
      </c>
      <c r="O80" s="33">
        <v>5.5320526667000003</v>
      </c>
      <c r="P80" s="17" t="s">
        <v>14</v>
      </c>
      <c r="Q80" s="40" t="s">
        <v>589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65.099999999999994" customHeight="1" x14ac:dyDescent="0.25">
      <c r="B81" s="3"/>
      <c r="C81" s="9" t="s">
        <v>447</v>
      </c>
      <c r="D81" s="16" t="s">
        <v>448</v>
      </c>
      <c r="E81" s="16">
        <v>7</v>
      </c>
      <c r="F81" s="15">
        <v>1859.69</v>
      </c>
      <c r="G81" s="15">
        <v>1300.3</v>
      </c>
      <c r="H81" s="15">
        <v>740.91</v>
      </c>
      <c r="I81" s="14"/>
      <c r="J81" s="15">
        <v>2389.9499999999998</v>
      </c>
      <c r="K81" s="15">
        <v>3508.72</v>
      </c>
      <c r="L81" s="15">
        <v>5319.05</v>
      </c>
      <c r="M81" s="15"/>
      <c r="N81" s="15">
        <v>62.572665637999997</v>
      </c>
      <c r="O81" s="15">
        <v>7.2997653171000003</v>
      </c>
      <c r="P81" s="16" t="s">
        <v>17</v>
      </c>
      <c r="Q81" s="39" t="s">
        <v>590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65.099999999999994" customHeight="1" x14ac:dyDescent="0.25">
      <c r="B82" s="3"/>
      <c r="C82" s="19" t="s">
        <v>118</v>
      </c>
      <c r="D82" s="17" t="s">
        <v>119</v>
      </c>
      <c r="E82" s="17">
        <v>4</v>
      </c>
      <c r="F82" s="14">
        <v>17.690000000000001</v>
      </c>
      <c r="G82" s="14">
        <v>15.64</v>
      </c>
      <c r="H82" s="14">
        <v>13.6</v>
      </c>
      <c r="I82" s="14"/>
      <c r="J82" s="14">
        <v>17.989999999999998</v>
      </c>
      <c r="K82" s="14">
        <v>22.07</v>
      </c>
      <c r="L82" s="14">
        <v>28.67</v>
      </c>
      <c r="M82" s="14"/>
      <c r="N82" s="14">
        <v>43.334468168000001</v>
      </c>
      <c r="O82" s="33">
        <v>9.4450456190000001</v>
      </c>
      <c r="P82" s="17" t="s">
        <v>14</v>
      </c>
      <c r="Q82" s="40" t="s">
        <v>591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65.099999999999994" customHeight="1" x14ac:dyDescent="0.25">
      <c r="B83" s="3"/>
      <c r="C83" s="9" t="s">
        <v>120</v>
      </c>
      <c r="D83" s="16" t="s">
        <v>121</v>
      </c>
      <c r="E83" s="16">
        <v>2</v>
      </c>
      <c r="F83" s="15">
        <v>4.55</v>
      </c>
      <c r="G83" s="15">
        <v>4.0599999999999996</v>
      </c>
      <c r="H83" s="15">
        <v>3.57</v>
      </c>
      <c r="I83" s="14"/>
      <c r="J83" s="15">
        <v>4.75</v>
      </c>
      <c r="K83" s="15">
        <v>5.72</v>
      </c>
      <c r="L83" s="15">
        <v>7.29</v>
      </c>
      <c r="M83" s="15"/>
      <c r="N83" s="15">
        <v>40.775130941999997</v>
      </c>
      <c r="O83" s="15">
        <v>10.259003333000001</v>
      </c>
      <c r="P83" s="16" t="s">
        <v>14</v>
      </c>
      <c r="Q83" s="39" t="s">
        <v>592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65.099999999999994" customHeight="1" x14ac:dyDescent="0.25">
      <c r="B84" s="3"/>
      <c r="C84" s="19" t="s">
        <v>122</v>
      </c>
      <c r="D84" s="17" t="s">
        <v>123</v>
      </c>
      <c r="E84" s="17">
        <v>2</v>
      </c>
      <c r="F84" s="14">
        <v>10.5</v>
      </c>
      <c r="G84" s="14">
        <v>8.6199999999999992</v>
      </c>
      <c r="H84" s="14">
        <v>6.75</v>
      </c>
      <c r="I84" s="14"/>
      <c r="J84" s="14">
        <v>10.79</v>
      </c>
      <c r="K84" s="14">
        <v>14.53</v>
      </c>
      <c r="L84" s="14">
        <v>20.59</v>
      </c>
      <c r="M84" s="14"/>
      <c r="N84" s="14">
        <v>30.520191707999999</v>
      </c>
      <c r="O84" s="33">
        <v>8.8333860476000012</v>
      </c>
      <c r="P84" s="17" t="s">
        <v>14</v>
      </c>
      <c r="Q84" s="40" t="s">
        <v>593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65.099999999999994" customHeight="1" x14ac:dyDescent="0.25">
      <c r="B85" s="3"/>
      <c r="C85" s="9" t="s">
        <v>124</v>
      </c>
      <c r="D85" s="16" t="s">
        <v>125</v>
      </c>
      <c r="E85" s="16">
        <v>3</v>
      </c>
      <c r="F85" s="15">
        <v>12.63</v>
      </c>
      <c r="G85" s="15">
        <v>11.14</v>
      </c>
      <c r="H85" s="15">
        <v>9.66</v>
      </c>
      <c r="I85" s="14"/>
      <c r="J85" s="15">
        <v>13</v>
      </c>
      <c r="K85" s="15">
        <v>15.96</v>
      </c>
      <c r="L85" s="15">
        <v>20.75</v>
      </c>
      <c r="M85" s="15"/>
      <c r="N85" s="15">
        <v>47.255633922999998</v>
      </c>
      <c r="O85" s="15">
        <v>93.624367332999995</v>
      </c>
      <c r="P85" s="16" t="s">
        <v>14</v>
      </c>
      <c r="Q85" s="39" t="s">
        <v>594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65.099999999999994" customHeight="1" x14ac:dyDescent="0.25">
      <c r="B86" s="3"/>
      <c r="C86" s="19" t="s">
        <v>126</v>
      </c>
      <c r="D86" s="17" t="s">
        <v>127</v>
      </c>
      <c r="E86" s="17">
        <v>3</v>
      </c>
      <c r="F86" s="14">
        <v>7.32</v>
      </c>
      <c r="G86" s="14">
        <v>6.11</v>
      </c>
      <c r="H86" s="14">
        <v>4.9000000000000004</v>
      </c>
      <c r="I86" s="14"/>
      <c r="J86" s="14">
        <v>7.52</v>
      </c>
      <c r="K86" s="14">
        <v>9.93</v>
      </c>
      <c r="L86" s="14">
        <v>13.83</v>
      </c>
      <c r="M86" s="14"/>
      <c r="N86" s="14">
        <v>41.705983762000002</v>
      </c>
      <c r="O86" s="33">
        <v>45.756591905000001</v>
      </c>
      <c r="P86" s="17" t="s">
        <v>14</v>
      </c>
      <c r="Q86" s="40" t="s">
        <v>595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65.099999999999994" customHeight="1" x14ac:dyDescent="0.25">
      <c r="B87" s="3"/>
      <c r="C87" s="9" t="s">
        <v>409</v>
      </c>
      <c r="D87" s="16" t="s">
        <v>410</v>
      </c>
      <c r="E87" s="16">
        <v>7</v>
      </c>
      <c r="F87" s="15">
        <v>196.12</v>
      </c>
      <c r="G87" s="15">
        <v>176.85</v>
      </c>
      <c r="H87" s="15">
        <v>157.58000000000001</v>
      </c>
      <c r="I87" s="14"/>
      <c r="J87" s="15">
        <v>204.19</v>
      </c>
      <c r="K87" s="15">
        <v>242.72</v>
      </c>
      <c r="L87" s="15">
        <v>305.07</v>
      </c>
      <c r="M87" s="15"/>
      <c r="N87" s="15">
        <v>74.865220433000005</v>
      </c>
      <c r="O87" s="15">
        <v>4.8272582343000003</v>
      </c>
      <c r="P87" s="16" t="s">
        <v>17</v>
      </c>
      <c r="Q87" s="39" t="s">
        <v>596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65.099999999999994" customHeight="1" x14ac:dyDescent="0.25">
      <c r="B88" s="3"/>
      <c r="C88" s="19" t="s">
        <v>128</v>
      </c>
      <c r="D88" s="17" t="s">
        <v>129</v>
      </c>
      <c r="E88" s="17">
        <v>4</v>
      </c>
      <c r="F88" s="14">
        <v>150</v>
      </c>
      <c r="G88" s="14" t="s">
        <v>32</v>
      </c>
      <c r="H88" s="14" t="s">
        <v>32</v>
      </c>
      <c r="I88" s="14"/>
      <c r="J88" s="14" t="s">
        <v>32</v>
      </c>
      <c r="K88" s="14" t="s">
        <v>32</v>
      </c>
      <c r="L88" s="14" t="s">
        <v>32</v>
      </c>
      <c r="M88" s="14"/>
      <c r="N88" s="14">
        <v>94.064508982000007</v>
      </c>
      <c r="O88" s="33">
        <v>1.0764285713999999</v>
      </c>
      <c r="P88" s="17" t="s">
        <v>17</v>
      </c>
      <c r="Q88" s="40" t="s">
        <v>32</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65.099999999999994" customHeight="1" x14ac:dyDescent="0.25">
      <c r="B89" s="3"/>
      <c r="C89" s="9" t="s">
        <v>130</v>
      </c>
      <c r="D89" s="16" t="s">
        <v>131</v>
      </c>
      <c r="E89" s="16">
        <v>4</v>
      </c>
      <c r="F89" s="15">
        <v>71.28</v>
      </c>
      <c r="G89" s="15">
        <v>62.44</v>
      </c>
      <c r="H89" s="15">
        <v>53.6</v>
      </c>
      <c r="I89" s="14"/>
      <c r="J89" s="15">
        <v>96.68</v>
      </c>
      <c r="K89" s="15">
        <v>114.35</v>
      </c>
      <c r="L89" s="15">
        <v>142.96</v>
      </c>
      <c r="M89" s="15"/>
      <c r="N89" s="15">
        <v>49.273649702999997</v>
      </c>
      <c r="O89" s="15">
        <v>381.94925423999996</v>
      </c>
      <c r="P89" s="16" t="s">
        <v>17</v>
      </c>
      <c r="Q89" s="39" t="s">
        <v>597</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65.099999999999994" customHeight="1" x14ac:dyDescent="0.25">
      <c r="B90" s="3"/>
      <c r="C90" s="19" t="s">
        <v>132</v>
      </c>
      <c r="D90" s="17" t="s">
        <v>133</v>
      </c>
      <c r="E90" s="17">
        <v>2</v>
      </c>
      <c r="F90" s="14">
        <v>46.15</v>
      </c>
      <c r="G90" s="14">
        <v>41.99</v>
      </c>
      <c r="H90" s="14">
        <v>37.83</v>
      </c>
      <c r="I90" s="14"/>
      <c r="J90" s="14">
        <v>46.98</v>
      </c>
      <c r="K90" s="14">
        <v>55.29</v>
      </c>
      <c r="L90" s="14">
        <v>68.739999999999995</v>
      </c>
      <c r="M90" s="14"/>
      <c r="N90" s="14">
        <v>33.688649605999998</v>
      </c>
      <c r="O90" s="33">
        <v>109.03706518999999</v>
      </c>
      <c r="P90" s="17" t="s">
        <v>14</v>
      </c>
      <c r="Q90" s="40" t="s">
        <v>598</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65.099999999999994" customHeight="1" x14ac:dyDescent="0.25">
      <c r="B91" s="3"/>
      <c r="C91" s="9" t="s">
        <v>134</v>
      </c>
      <c r="D91" s="16" t="s">
        <v>135</v>
      </c>
      <c r="E91" s="16">
        <v>5</v>
      </c>
      <c r="F91" s="15">
        <v>23.79</v>
      </c>
      <c r="G91" s="15">
        <v>20.57</v>
      </c>
      <c r="H91" s="15">
        <v>17.350000000000001</v>
      </c>
      <c r="I91" s="14"/>
      <c r="J91" s="15">
        <v>24.7</v>
      </c>
      <c r="K91" s="15">
        <v>31.13</v>
      </c>
      <c r="L91" s="15">
        <v>41.55</v>
      </c>
      <c r="M91" s="15"/>
      <c r="N91" s="15">
        <v>46.261200107000001</v>
      </c>
      <c r="O91" s="15">
        <v>285.98587662</v>
      </c>
      <c r="P91" s="16" t="s">
        <v>14</v>
      </c>
      <c r="Q91" s="39" t="s">
        <v>599</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65.099999999999994" customHeight="1" x14ac:dyDescent="0.25">
      <c r="B92" s="3"/>
      <c r="C92" s="19" t="s">
        <v>136</v>
      </c>
      <c r="D92" s="17" t="s">
        <v>137</v>
      </c>
      <c r="E92" s="17">
        <v>10</v>
      </c>
      <c r="F92" s="14">
        <v>33.28</v>
      </c>
      <c r="G92" s="14">
        <v>30.73</v>
      </c>
      <c r="H92" s="14">
        <v>28.19</v>
      </c>
      <c r="I92" s="14"/>
      <c r="J92" s="14">
        <v>38.81</v>
      </c>
      <c r="K92" s="14">
        <v>43.89</v>
      </c>
      <c r="L92" s="14">
        <v>52.11</v>
      </c>
      <c r="M92" s="14"/>
      <c r="N92" s="14">
        <v>58.587483831</v>
      </c>
      <c r="O92" s="33">
        <v>68.384852094999999</v>
      </c>
      <c r="P92" s="17" t="s">
        <v>17</v>
      </c>
      <c r="Q92" s="40" t="s">
        <v>600</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65.099999999999994" customHeight="1" x14ac:dyDescent="0.25">
      <c r="B93" s="3"/>
      <c r="C93" s="9" t="s">
        <v>138</v>
      </c>
      <c r="D93" s="16" t="s">
        <v>139</v>
      </c>
      <c r="E93" s="16">
        <v>5</v>
      </c>
      <c r="F93" s="15">
        <v>38.44</v>
      </c>
      <c r="G93" s="15">
        <v>35.56</v>
      </c>
      <c r="H93" s="15">
        <v>32.68</v>
      </c>
      <c r="I93" s="14"/>
      <c r="J93" s="15">
        <v>39.299999999999997</v>
      </c>
      <c r="K93" s="15">
        <v>45.05</v>
      </c>
      <c r="L93" s="15">
        <v>54.37</v>
      </c>
      <c r="M93" s="15"/>
      <c r="N93" s="15">
        <v>46.238299818999998</v>
      </c>
      <c r="O93" s="15">
        <v>365.22264756999999</v>
      </c>
      <c r="P93" s="16" t="s">
        <v>14</v>
      </c>
      <c r="Q93" s="39" t="s">
        <v>601</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65.099999999999994" customHeight="1" x14ac:dyDescent="0.25">
      <c r="B94" s="3"/>
      <c r="C94" s="19" t="s">
        <v>418</v>
      </c>
      <c r="D94" s="17" t="s">
        <v>419</v>
      </c>
      <c r="E94" s="17">
        <v>5</v>
      </c>
      <c r="F94" s="14">
        <v>24.74</v>
      </c>
      <c r="G94" s="14">
        <v>22.02</v>
      </c>
      <c r="H94" s="14">
        <v>19.309999999999999</v>
      </c>
      <c r="I94" s="14"/>
      <c r="J94" s="14">
        <v>25.42</v>
      </c>
      <c r="K94" s="14">
        <v>30.84</v>
      </c>
      <c r="L94" s="14">
        <v>39.619999999999997</v>
      </c>
      <c r="M94" s="14"/>
      <c r="N94" s="14">
        <v>41.332334801999998</v>
      </c>
      <c r="O94" s="33">
        <v>3.9245957143000001</v>
      </c>
      <c r="P94" s="17" t="s">
        <v>14</v>
      </c>
      <c r="Q94" s="40" t="s">
        <v>602</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65.099999999999994" customHeight="1" x14ac:dyDescent="0.25">
      <c r="B95" s="3"/>
      <c r="C95" s="9" t="s">
        <v>140</v>
      </c>
      <c r="D95" s="16" t="s">
        <v>141</v>
      </c>
      <c r="E95" s="16">
        <v>7</v>
      </c>
      <c r="F95" s="15">
        <v>5.24</v>
      </c>
      <c r="G95" s="15">
        <v>4.24</v>
      </c>
      <c r="H95" s="15">
        <v>3.25</v>
      </c>
      <c r="I95" s="14"/>
      <c r="J95" s="15">
        <v>8.32</v>
      </c>
      <c r="K95" s="15">
        <v>10.3</v>
      </c>
      <c r="L95" s="15">
        <v>13.5</v>
      </c>
      <c r="M95" s="15"/>
      <c r="N95" s="15">
        <v>35.470664792999997</v>
      </c>
      <c r="O95" s="15">
        <v>8.1759684000000004</v>
      </c>
      <c r="P95" s="16" t="s">
        <v>17</v>
      </c>
      <c r="Q95" s="39" t="s">
        <v>603</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65.099999999999994" customHeight="1" x14ac:dyDescent="0.25">
      <c r="B96" s="3"/>
      <c r="C96" s="19" t="s">
        <v>471</v>
      </c>
      <c r="D96" s="17" t="s">
        <v>472</v>
      </c>
      <c r="E96" s="17">
        <v>7</v>
      </c>
      <c r="F96" s="14">
        <v>95.51</v>
      </c>
      <c r="G96" s="14">
        <v>87.12</v>
      </c>
      <c r="H96" s="14">
        <v>78.73</v>
      </c>
      <c r="I96" s="14"/>
      <c r="J96" s="14">
        <v>114.87</v>
      </c>
      <c r="K96" s="14">
        <v>131.63999999999999</v>
      </c>
      <c r="L96" s="14">
        <v>158.78</v>
      </c>
      <c r="M96" s="14"/>
      <c r="N96" s="14">
        <v>51.710952370000001</v>
      </c>
      <c r="O96" s="33">
        <v>2.3705688433000001</v>
      </c>
      <c r="P96" s="17" t="s">
        <v>17</v>
      </c>
      <c r="Q96" s="40" t="s">
        <v>604</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65.099999999999994" customHeight="1" x14ac:dyDescent="0.25">
      <c r="B97" s="3"/>
      <c r="C97" s="9" t="s">
        <v>142</v>
      </c>
      <c r="D97" s="16" t="s">
        <v>143</v>
      </c>
      <c r="E97" s="16">
        <v>2</v>
      </c>
      <c r="F97" s="15">
        <v>12.48</v>
      </c>
      <c r="G97" s="15">
        <v>11.17</v>
      </c>
      <c r="H97" s="15">
        <v>9.86</v>
      </c>
      <c r="I97" s="14"/>
      <c r="J97" s="15">
        <v>12.8</v>
      </c>
      <c r="K97" s="15">
        <v>15.41</v>
      </c>
      <c r="L97" s="15">
        <v>19.64</v>
      </c>
      <c r="M97" s="15"/>
      <c r="N97" s="15">
        <v>41.246837913999997</v>
      </c>
      <c r="O97" s="15">
        <v>21.905334666999998</v>
      </c>
      <c r="P97" s="16" t="s">
        <v>14</v>
      </c>
      <c r="Q97" s="39" t="s">
        <v>605</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65.099999999999994" customHeight="1" x14ac:dyDescent="0.25">
      <c r="B98" s="3"/>
      <c r="C98" s="19" t="s">
        <v>144</v>
      </c>
      <c r="D98" s="17" t="s">
        <v>145</v>
      </c>
      <c r="E98" s="17">
        <v>0</v>
      </c>
      <c r="F98" s="14">
        <v>6.05</v>
      </c>
      <c r="G98" s="14">
        <v>5.23</v>
      </c>
      <c r="H98" s="14">
        <v>4.41</v>
      </c>
      <c r="I98" s="14"/>
      <c r="J98" s="14">
        <v>6.21</v>
      </c>
      <c r="K98" s="14">
        <v>7.84</v>
      </c>
      <c r="L98" s="14">
        <v>10.49</v>
      </c>
      <c r="M98" s="14"/>
      <c r="N98" s="14">
        <v>34.417780094000001</v>
      </c>
      <c r="O98" s="33">
        <v>6.3483214286000003</v>
      </c>
      <c r="P98" s="17" t="s">
        <v>14</v>
      </c>
      <c r="Q98" s="40" t="s">
        <v>606</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65.099999999999994" customHeight="1" x14ac:dyDescent="0.25">
      <c r="B99" s="3"/>
      <c r="C99" s="9" t="s">
        <v>146</v>
      </c>
      <c r="D99" s="16" t="s">
        <v>147</v>
      </c>
      <c r="E99" s="16">
        <v>3</v>
      </c>
      <c r="F99" s="15">
        <v>14.68</v>
      </c>
      <c r="G99" s="15">
        <v>13.5</v>
      </c>
      <c r="H99" s="15">
        <v>12.33</v>
      </c>
      <c r="I99" s="14"/>
      <c r="J99" s="15">
        <v>15.21</v>
      </c>
      <c r="K99" s="15">
        <v>17.55</v>
      </c>
      <c r="L99" s="15">
        <v>21.34</v>
      </c>
      <c r="M99" s="15"/>
      <c r="N99" s="15">
        <v>45.046574927999998</v>
      </c>
      <c r="O99" s="15">
        <v>35.530038999999995</v>
      </c>
      <c r="P99" s="16" t="s">
        <v>14</v>
      </c>
      <c r="Q99" s="39" t="s">
        <v>607</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65.099999999999994" customHeight="1" x14ac:dyDescent="0.25">
      <c r="B100" s="3"/>
      <c r="C100" s="19" t="s">
        <v>148</v>
      </c>
      <c r="D100" s="17" t="s">
        <v>149</v>
      </c>
      <c r="E100" s="17">
        <v>6</v>
      </c>
      <c r="F100" s="14">
        <v>21.96</v>
      </c>
      <c r="G100" s="14">
        <v>20.53</v>
      </c>
      <c r="H100" s="14">
        <v>19.11</v>
      </c>
      <c r="I100" s="14"/>
      <c r="J100" s="14">
        <v>25.08</v>
      </c>
      <c r="K100" s="14">
        <v>27.92</v>
      </c>
      <c r="L100" s="14">
        <v>32.53</v>
      </c>
      <c r="M100" s="14"/>
      <c r="N100" s="14">
        <v>66.526321171000006</v>
      </c>
      <c r="O100" s="33">
        <v>4.0901437619000003</v>
      </c>
      <c r="P100" s="17" t="s">
        <v>17</v>
      </c>
      <c r="Q100" s="40" t="s">
        <v>608</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65.099999999999994" customHeight="1" x14ac:dyDescent="0.25">
      <c r="B101" s="3"/>
      <c r="C101" s="9" t="s">
        <v>150</v>
      </c>
      <c r="D101" s="16" t="s">
        <v>151</v>
      </c>
      <c r="E101" s="16">
        <v>4</v>
      </c>
      <c r="F101" s="15">
        <v>22.9</v>
      </c>
      <c r="G101" s="15">
        <v>20.43</v>
      </c>
      <c r="H101" s="15">
        <v>17.96</v>
      </c>
      <c r="I101" s="14"/>
      <c r="J101" s="15">
        <v>23.87</v>
      </c>
      <c r="K101" s="15">
        <v>28.8</v>
      </c>
      <c r="L101" s="15">
        <v>36.79</v>
      </c>
      <c r="M101" s="15"/>
      <c r="N101" s="15">
        <v>49.472061203000003</v>
      </c>
      <c r="O101" s="15">
        <v>241.20836024000002</v>
      </c>
      <c r="P101" s="16" t="s">
        <v>14</v>
      </c>
      <c r="Q101" s="39" t="s">
        <v>609</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65.099999999999994" customHeight="1" x14ac:dyDescent="0.25">
      <c r="B102" s="3"/>
      <c r="C102" s="19" t="s">
        <v>152</v>
      </c>
      <c r="D102" s="17" t="s">
        <v>153</v>
      </c>
      <c r="E102" s="17">
        <v>10</v>
      </c>
      <c r="F102" s="14">
        <v>10.039999999999999</v>
      </c>
      <c r="G102" s="14">
        <v>9.1</v>
      </c>
      <c r="H102" s="14">
        <v>8.16</v>
      </c>
      <c r="I102" s="14"/>
      <c r="J102" s="14">
        <v>10.57</v>
      </c>
      <c r="K102" s="14">
        <v>12.44</v>
      </c>
      <c r="L102" s="14">
        <v>15.48</v>
      </c>
      <c r="M102" s="14"/>
      <c r="N102" s="14">
        <v>54.514739654000003</v>
      </c>
      <c r="O102" s="33">
        <v>102.37317452000001</v>
      </c>
      <c r="P102" s="17" t="s">
        <v>17</v>
      </c>
      <c r="Q102" s="40" t="s">
        <v>610</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65.099999999999994" customHeight="1" x14ac:dyDescent="0.25">
      <c r="B103" s="3"/>
      <c r="C103" s="9" t="s">
        <v>154</v>
      </c>
      <c r="D103" s="16" t="s">
        <v>155</v>
      </c>
      <c r="E103" s="16">
        <v>2</v>
      </c>
      <c r="F103" s="15">
        <v>11.85</v>
      </c>
      <c r="G103" s="15">
        <v>9.35</v>
      </c>
      <c r="H103" s="15">
        <v>6.85</v>
      </c>
      <c r="I103" s="14"/>
      <c r="J103" s="15">
        <v>12.12</v>
      </c>
      <c r="K103" s="15">
        <v>17.11</v>
      </c>
      <c r="L103" s="15">
        <v>25.19</v>
      </c>
      <c r="M103" s="15"/>
      <c r="N103" s="15">
        <v>33.027844496999997</v>
      </c>
      <c r="O103" s="15">
        <v>50.883981523999999</v>
      </c>
      <c r="P103" s="16" t="s">
        <v>14</v>
      </c>
      <c r="Q103" s="39" t="s">
        <v>611</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65.099999999999994" customHeight="1" x14ac:dyDescent="0.25">
      <c r="B104" s="3"/>
      <c r="C104" s="19" t="s">
        <v>156</v>
      </c>
      <c r="D104" s="17" t="s">
        <v>157</v>
      </c>
      <c r="E104" s="17">
        <v>2</v>
      </c>
      <c r="F104" s="14">
        <v>3.87</v>
      </c>
      <c r="G104" s="14">
        <v>3.49</v>
      </c>
      <c r="H104" s="14">
        <v>3.12</v>
      </c>
      <c r="I104" s="14"/>
      <c r="J104" s="14">
        <v>3.94</v>
      </c>
      <c r="K104" s="14">
        <v>4.68</v>
      </c>
      <c r="L104" s="14">
        <v>5.88</v>
      </c>
      <c r="M104" s="14"/>
      <c r="N104" s="14">
        <v>41.979213516999998</v>
      </c>
      <c r="O104" s="33">
        <v>15.093477761000001</v>
      </c>
      <c r="P104" s="17" t="s">
        <v>14</v>
      </c>
      <c r="Q104" s="40" t="s">
        <v>612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65.099999999999994" customHeight="1" x14ac:dyDescent="0.25">
      <c r="B105" s="3"/>
      <c r="C105" s="9" t="s">
        <v>158</v>
      </c>
      <c r="D105" s="16" t="s">
        <v>159</v>
      </c>
      <c r="E105" s="16">
        <v>0</v>
      </c>
      <c r="F105" s="15">
        <v>4.0199999999999996</v>
      </c>
      <c r="G105" s="15">
        <v>3.39</v>
      </c>
      <c r="H105" s="15">
        <v>2.77</v>
      </c>
      <c r="I105" s="14"/>
      <c r="J105" s="15">
        <v>4.1399999999999997</v>
      </c>
      <c r="K105" s="15">
        <v>5.38</v>
      </c>
      <c r="L105" s="15">
        <v>7.4</v>
      </c>
      <c r="M105" s="15"/>
      <c r="N105" s="15">
        <v>35.063007974999998</v>
      </c>
      <c r="O105" s="15">
        <v>26.856720285999998</v>
      </c>
      <c r="P105" s="16" t="s">
        <v>14</v>
      </c>
      <c r="Q105" s="39" t="s">
        <v>613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65.099999999999994" customHeight="1" x14ac:dyDescent="0.25">
      <c r="B106" s="3"/>
      <c r="C106" s="19" t="s">
        <v>160</v>
      </c>
      <c r="D106" s="17" t="s">
        <v>161</v>
      </c>
      <c r="E106" s="17">
        <v>2</v>
      </c>
      <c r="F106" s="14">
        <v>10.4</v>
      </c>
      <c r="G106" s="14">
        <v>9.36</v>
      </c>
      <c r="H106" s="14">
        <v>8.33</v>
      </c>
      <c r="I106" s="14"/>
      <c r="J106" s="14">
        <v>10.69</v>
      </c>
      <c r="K106" s="14">
        <v>12.75</v>
      </c>
      <c r="L106" s="14">
        <v>16.100000000000001</v>
      </c>
      <c r="M106" s="14"/>
      <c r="N106" s="14">
        <v>40.267440612000001</v>
      </c>
      <c r="O106" s="33">
        <v>27.269178951999997</v>
      </c>
      <c r="P106" s="17" t="s">
        <v>14</v>
      </c>
      <c r="Q106" s="40" t="s">
        <v>614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65.099999999999994" customHeight="1" x14ac:dyDescent="0.25">
      <c r="B107" s="3"/>
      <c r="C107" s="9" t="s">
        <v>422</v>
      </c>
      <c r="D107" s="16" t="s">
        <v>423</v>
      </c>
      <c r="E107" s="16">
        <v>2</v>
      </c>
      <c r="F107" s="15" t="s">
        <v>32</v>
      </c>
      <c r="G107" s="15" t="s">
        <v>32</v>
      </c>
      <c r="H107" s="15" t="s">
        <v>32</v>
      </c>
      <c r="I107" s="14"/>
      <c r="J107" s="15" t="s">
        <v>32</v>
      </c>
      <c r="K107" s="15" t="s">
        <v>32</v>
      </c>
      <c r="L107" s="15" t="s">
        <v>32</v>
      </c>
      <c r="M107" s="15"/>
      <c r="N107" s="15" t="s">
        <v>32</v>
      </c>
      <c r="O107" s="15" t="s">
        <v>32</v>
      </c>
      <c r="P107" s="16" t="s">
        <v>32</v>
      </c>
      <c r="Q107" s="39" t="s">
        <v>33</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65.099999999999994" customHeight="1" x14ac:dyDescent="0.25">
      <c r="B108" s="3"/>
      <c r="C108" s="19" t="s">
        <v>615</v>
      </c>
      <c r="D108" s="17" t="s">
        <v>616</v>
      </c>
      <c r="E108" s="17">
        <v>2</v>
      </c>
      <c r="F108" s="14">
        <v>2.16</v>
      </c>
      <c r="G108" s="14">
        <v>1.74</v>
      </c>
      <c r="H108" s="14">
        <v>1.33</v>
      </c>
      <c r="I108" s="14"/>
      <c r="J108" s="14">
        <v>2.25</v>
      </c>
      <c r="K108" s="14">
        <v>3.07</v>
      </c>
      <c r="L108" s="14">
        <v>4.3899999999999997</v>
      </c>
      <c r="M108" s="14"/>
      <c r="N108" s="14">
        <v>40.848201654999997</v>
      </c>
      <c r="O108" s="33">
        <v>1.7929118094999998</v>
      </c>
      <c r="P108" s="17" t="s">
        <v>14</v>
      </c>
      <c r="Q108" s="40" t="s">
        <v>617</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65.099999999999994" customHeight="1" x14ac:dyDescent="0.25">
      <c r="B109" s="3"/>
      <c r="C109" s="9" t="s">
        <v>162</v>
      </c>
      <c r="D109" s="16" t="s">
        <v>163</v>
      </c>
      <c r="E109" s="16">
        <v>2</v>
      </c>
      <c r="F109" s="15">
        <v>2.93</v>
      </c>
      <c r="G109" s="15">
        <v>2.4700000000000002</v>
      </c>
      <c r="H109" s="15">
        <v>2.0099999999999998</v>
      </c>
      <c r="I109" s="14"/>
      <c r="J109" s="15">
        <v>3.15</v>
      </c>
      <c r="K109" s="15">
        <v>4.0599999999999996</v>
      </c>
      <c r="L109" s="15">
        <v>5.54</v>
      </c>
      <c r="M109" s="15"/>
      <c r="N109" s="15">
        <v>42.322967120999998</v>
      </c>
      <c r="O109" s="15">
        <v>10.909929475999999</v>
      </c>
      <c r="P109" s="16" t="s">
        <v>14</v>
      </c>
      <c r="Q109" s="39" t="s">
        <v>618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65.099999999999994" customHeight="1" x14ac:dyDescent="0.25">
      <c r="B110" s="3"/>
      <c r="C110" s="19" t="s">
        <v>164</v>
      </c>
      <c r="D110" s="17" t="s">
        <v>165</v>
      </c>
      <c r="E110" s="17">
        <v>2</v>
      </c>
      <c r="F110" s="14">
        <v>20.8</v>
      </c>
      <c r="G110" s="14">
        <v>19.62</v>
      </c>
      <c r="H110" s="14">
        <v>18.45</v>
      </c>
      <c r="I110" s="14"/>
      <c r="J110" s="14">
        <v>21.4</v>
      </c>
      <c r="K110" s="14">
        <v>23.74</v>
      </c>
      <c r="L110" s="14">
        <v>27.54</v>
      </c>
      <c r="M110" s="14"/>
      <c r="N110" s="14">
        <v>36.167480796</v>
      </c>
      <c r="O110" s="33">
        <v>76.656120714000011</v>
      </c>
      <c r="P110" s="17" t="s">
        <v>14</v>
      </c>
      <c r="Q110" s="40" t="s">
        <v>619</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65.099999999999994" customHeight="1" x14ac:dyDescent="0.25">
      <c r="B111" s="3"/>
      <c r="C111" s="9" t="s">
        <v>166</v>
      </c>
      <c r="D111" s="16" t="s">
        <v>167</v>
      </c>
      <c r="E111" s="16">
        <v>3</v>
      </c>
      <c r="F111" s="15">
        <v>24.57</v>
      </c>
      <c r="G111" s="15">
        <v>22.67</v>
      </c>
      <c r="H111" s="15">
        <v>20.77</v>
      </c>
      <c r="I111" s="14"/>
      <c r="J111" s="15">
        <v>24.98</v>
      </c>
      <c r="K111" s="15">
        <v>28.77</v>
      </c>
      <c r="L111" s="15">
        <v>34.909999999999997</v>
      </c>
      <c r="M111" s="15"/>
      <c r="N111" s="15">
        <v>33.345538027000003</v>
      </c>
      <c r="O111" s="15">
        <v>51.859943571000002</v>
      </c>
      <c r="P111" s="16" t="s">
        <v>14</v>
      </c>
      <c r="Q111" s="39" t="s">
        <v>620</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65.099999999999994" customHeight="1" x14ac:dyDescent="0.25">
      <c r="B112" s="3"/>
      <c r="C112" s="19" t="s">
        <v>168</v>
      </c>
      <c r="D112" s="17" t="s">
        <v>169</v>
      </c>
      <c r="E112" s="17">
        <v>4</v>
      </c>
      <c r="F112" s="14">
        <v>86.2</v>
      </c>
      <c r="G112" s="14">
        <v>63.89</v>
      </c>
      <c r="H112" s="14">
        <v>41.59</v>
      </c>
      <c r="I112" s="14"/>
      <c r="J112" s="14">
        <v>98.05</v>
      </c>
      <c r="K112" s="14">
        <v>142.65</v>
      </c>
      <c r="L112" s="14">
        <v>214.82</v>
      </c>
      <c r="M112" s="14"/>
      <c r="N112" s="14">
        <v>49.012009853000002</v>
      </c>
      <c r="O112" s="33">
        <v>28.369422444000001</v>
      </c>
      <c r="P112" s="17" t="s">
        <v>14</v>
      </c>
      <c r="Q112" s="40" t="s">
        <v>621</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65.099999999999994" customHeight="1" x14ac:dyDescent="0.25">
      <c r="B113" s="3"/>
      <c r="C113" s="9" t="s">
        <v>170</v>
      </c>
      <c r="D113" s="16" t="s">
        <v>171</v>
      </c>
      <c r="E113" s="16">
        <v>3</v>
      </c>
      <c r="F113" s="15">
        <v>13.27</v>
      </c>
      <c r="G113" s="15">
        <v>11.95</v>
      </c>
      <c r="H113" s="15">
        <v>10.63</v>
      </c>
      <c r="I113" s="14"/>
      <c r="J113" s="15">
        <v>13.77</v>
      </c>
      <c r="K113" s="15">
        <v>16.399999999999999</v>
      </c>
      <c r="L113" s="15">
        <v>20.66</v>
      </c>
      <c r="M113" s="15"/>
      <c r="N113" s="15">
        <v>31.703788483</v>
      </c>
      <c r="O113" s="15">
        <v>25.909994810000001</v>
      </c>
      <c r="P113" s="16" t="s">
        <v>14</v>
      </c>
      <c r="Q113" s="39" t="s">
        <v>622</v>
      </c>
      <c r="R113" s="10"/>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65.099999999999994" customHeight="1" x14ac:dyDescent="0.25">
      <c r="B114" s="3"/>
      <c r="C114" s="19" t="s">
        <v>172</v>
      </c>
      <c r="D114" s="17" t="s">
        <v>173</v>
      </c>
      <c r="E114" s="17">
        <v>2</v>
      </c>
      <c r="F114" s="14">
        <v>28.61</v>
      </c>
      <c r="G114" s="14">
        <v>21.82</v>
      </c>
      <c r="H114" s="14">
        <v>15.04</v>
      </c>
      <c r="I114" s="14"/>
      <c r="J114" s="14">
        <v>29.49</v>
      </c>
      <c r="K114" s="14">
        <v>43.05</v>
      </c>
      <c r="L114" s="14">
        <v>64.989999999999995</v>
      </c>
      <c r="M114" s="14"/>
      <c r="N114" s="14">
        <v>37.936451697999999</v>
      </c>
      <c r="O114" s="33">
        <v>138.36684122999998</v>
      </c>
      <c r="P114" s="17" t="s">
        <v>14</v>
      </c>
      <c r="Q114" s="40" t="s">
        <v>623</v>
      </c>
      <c r="R114" s="10"/>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65.099999999999994" customHeight="1" x14ac:dyDescent="0.25">
      <c r="B115" s="3"/>
      <c r="C115" s="9" t="s">
        <v>174</v>
      </c>
      <c r="D115" s="16" t="s">
        <v>175</v>
      </c>
      <c r="E115" s="16">
        <v>1</v>
      </c>
      <c r="F115" s="15">
        <v>8.9</v>
      </c>
      <c r="G115" s="15">
        <v>8.1999999999999993</v>
      </c>
      <c r="H115" s="15">
        <v>7.5</v>
      </c>
      <c r="I115" s="14"/>
      <c r="J115" s="15">
        <v>9.1199999999999992</v>
      </c>
      <c r="K115" s="15">
        <v>10.51</v>
      </c>
      <c r="L115" s="15">
        <v>12.77</v>
      </c>
      <c r="M115" s="15"/>
      <c r="N115" s="15">
        <v>41.321291965</v>
      </c>
      <c r="O115" s="15">
        <v>8.4311031428999996</v>
      </c>
      <c r="P115" s="16" t="s">
        <v>14</v>
      </c>
      <c r="Q115" s="39" t="s">
        <v>624</v>
      </c>
      <c r="R115" s="13"/>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65.099999999999994" customHeight="1" x14ac:dyDescent="0.25">
      <c r="B116" s="3"/>
      <c r="C116" s="19" t="s">
        <v>176</v>
      </c>
      <c r="D116" s="17" t="s">
        <v>177</v>
      </c>
      <c r="E116" s="17">
        <v>5</v>
      </c>
      <c r="F116" s="14">
        <v>7.84</v>
      </c>
      <c r="G116" s="14">
        <v>7.18</v>
      </c>
      <c r="H116" s="14">
        <v>6.52</v>
      </c>
      <c r="I116" s="14"/>
      <c r="J116" s="14">
        <v>9.74</v>
      </c>
      <c r="K116" s="14">
        <v>11.05</v>
      </c>
      <c r="L116" s="14">
        <v>13.17</v>
      </c>
      <c r="M116" s="14"/>
      <c r="N116" s="14">
        <v>52.341544034999998</v>
      </c>
      <c r="O116" s="33">
        <v>5.9671251905</v>
      </c>
      <c r="P116" s="17" t="s">
        <v>17</v>
      </c>
      <c r="Q116" s="40" t="s">
        <v>625</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65.099999999999994" customHeight="1" x14ac:dyDescent="0.25">
      <c r="B117" s="3"/>
      <c r="C117" s="9" t="s">
        <v>178</v>
      </c>
      <c r="D117" s="16" t="s">
        <v>179</v>
      </c>
      <c r="E117" s="16">
        <v>7</v>
      </c>
      <c r="F117" s="15">
        <v>50.45</v>
      </c>
      <c r="G117" s="15">
        <v>45.92</v>
      </c>
      <c r="H117" s="15">
        <v>41.39</v>
      </c>
      <c r="I117" s="14"/>
      <c r="J117" s="15">
        <v>65.099999999999994</v>
      </c>
      <c r="K117" s="15">
        <v>74.150000000000006</v>
      </c>
      <c r="L117" s="15">
        <v>88.81</v>
      </c>
      <c r="M117" s="15"/>
      <c r="N117" s="15">
        <v>39.359900304999996</v>
      </c>
      <c r="O117" s="15">
        <v>19.237317899999997</v>
      </c>
      <c r="P117" s="16" t="s">
        <v>17</v>
      </c>
      <c r="Q117" s="39" t="s">
        <v>626</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65.099999999999994" customHeight="1" x14ac:dyDescent="0.25">
      <c r="B118" s="3"/>
      <c r="C118" s="19" t="s">
        <v>180</v>
      </c>
      <c r="D118" s="17" t="s">
        <v>181</v>
      </c>
      <c r="E118" s="17">
        <v>6</v>
      </c>
      <c r="F118" s="14">
        <v>26.81</v>
      </c>
      <c r="G118" s="14">
        <v>25.11</v>
      </c>
      <c r="H118" s="14">
        <v>23.42</v>
      </c>
      <c r="I118" s="14"/>
      <c r="J118" s="14">
        <v>27.36</v>
      </c>
      <c r="K118" s="14">
        <v>30.74</v>
      </c>
      <c r="L118" s="14">
        <v>36.21</v>
      </c>
      <c r="M118" s="14"/>
      <c r="N118" s="14">
        <v>44.303068435999997</v>
      </c>
      <c r="O118" s="33">
        <v>68.991127810000009</v>
      </c>
      <c r="P118" s="17" t="s">
        <v>14</v>
      </c>
      <c r="Q118" s="40" t="s">
        <v>627</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65.099999999999994" customHeight="1" x14ac:dyDescent="0.25">
      <c r="B119" s="3"/>
      <c r="C119" s="9" t="s">
        <v>182</v>
      </c>
      <c r="D119" s="16" t="s">
        <v>464</v>
      </c>
      <c r="E119" s="16">
        <v>7</v>
      </c>
      <c r="F119" s="15">
        <v>12.6</v>
      </c>
      <c r="G119" s="15">
        <v>11.87</v>
      </c>
      <c r="H119" s="15">
        <v>11.14</v>
      </c>
      <c r="I119" s="14"/>
      <c r="J119" s="15">
        <v>14.96</v>
      </c>
      <c r="K119" s="15">
        <v>16.41</v>
      </c>
      <c r="L119" s="15">
        <v>18.78</v>
      </c>
      <c r="M119" s="15"/>
      <c r="N119" s="15">
        <v>28.178005592000002</v>
      </c>
      <c r="O119" s="15">
        <v>1.757528</v>
      </c>
      <c r="P119" s="16" t="s">
        <v>17</v>
      </c>
      <c r="Q119" s="39" t="s">
        <v>628</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65.099999999999994" customHeight="1" x14ac:dyDescent="0.25">
      <c r="B120" s="3"/>
      <c r="C120" s="19" t="s">
        <v>182</v>
      </c>
      <c r="D120" s="17" t="s">
        <v>183</v>
      </c>
      <c r="E120" s="17">
        <v>7</v>
      </c>
      <c r="F120" s="14">
        <v>12.41</v>
      </c>
      <c r="G120" s="14">
        <v>11.54</v>
      </c>
      <c r="H120" s="14">
        <v>10.67</v>
      </c>
      <c r="I120" s="14"/>
      <c r="J120" s="14">
        <v>15.21</v>
      </c>
      <c r="K120" s="14">
        <v>16.940000000000001</v>
      </c>
      <c r="L120" s="14">
        <v>19.739999999999998</v>
      </c>
      <c r="M120" s="14"/>
      <c r="N120" s="14">
        <v>30.291888449999998</v>
      </c>
      <c r="O120" s="33">
        <v>380.74995049999995</v>
      </c>
      <c r="P120" s="17" t="s">
        <v>17</v>
      </c>
      <c r="Q120" s="40" t="s">
        <v>629</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65.099999999999994" customHeight="1" x14ac:dyDescent="0.25">
      <c r="B121" s="3"/>
      <c r="C121" s="9" t="s">
        <v>184</v>
      </c>
      <c r="D121" s="16" t="s">
        <v>185</v>
      </c>
      <c r="E121" s="16">
        <v>7</v>
      </c>
      <c r="F121" s="15">
        <v>40.18</v>
      </c>
      <c r="G121" s="15">
        <v>37.54</v>
      </c>
      <c r="H121" s="15">
        <v>34.909999999999997</v>
      </c>
      <c r="I121" s="14"/>
      <c r="J121" s="15">
        <v>47.75</v>
      </c>
      <c r="K121" s="15">
        <v>53.01</v>
      </c>
      <c r="L121" s="15">
        <v>61.54</v>
      </c>
      <c r="M121" s="15"/>
      <c r="N121" s="15">
        <v>44.063777924999997</v>
      </c>
      <c r="O121" s="15">
        <v>285.77041405</v>
      </c>
      <c r="P121" s="16" t="s">
        <v>17</v>
      </c>
      <c r="Q121" s="39" t="s">
        <v>630</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65.099999999999994" customHeight="1" x14ac:dyDescent="0.25">
      <c r="B122" s="3"/>
      <c r="C122" s="19" t="s">
        <v>184</v>
      </c>
      <c r="D122" s="17" t="s">
        <v>186</v>
      </c>
      <c r="E122" s="17">
        <v>7</v>
      </c>
      <c r="F122" s="14">
        <v>38.43</v>
      </c>
      <c r="G122" s="14">
        <v>35.1</v>
      </c>
      <c r="H122" s="14">
        <v>31.78</v>
      </c>
      <c r="I122" s="14"/>
      <c r="J122" s="14">
        <v>49.18</v>
      </c>
      <c r="K122" s="14">
        <v>55.82</v>
      </c>
      <c r="L122" s="14">
        <v>66.569999999999993</v>
      </c>
      <c r="M122" s="14"/>
      <c r="N122" s="14">
        <v>32.160805502999999</v>
      </c>
      <c r="O122" s="33">
        <v>1370.6569734</v>
      </c>
      <c r="P122" s="17" t="s">
        <v>17</v>
      </c>
      <c r="Q122" s="40" t="s">
        <v>631</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65.099999999999994" customHeight="1" x14ac:dyDescent="0.25">
      <c r="B123" s="3"/>
      <c r="C123" s="9" t="s">
        <v>424</v>
      </c>
      <c r="D123" s="16" t="s">
        <v>187</v>
      </c>
      <c r="E123" s="16">
        <v>0</v>
      </c>
      <c r="F123" s="15">
        <v>2.4</v>
      </c>
      <c r="G123" s="15">
        <v>1.96</v>
      </c>
      <c r="H123" s="15">
        <v>1.52</v>
      </c>
      <c r="I123" s="14"/>
      <c r="J123" s="15">
        <v>2.4700000000000002</v>
      </c>
      <c r="K123" s="15">
        <v>3.34</v>
      </c>
      <c r="L123" s="15">
        <v>4.75</v>
      </c>
      <c r="M123" s="15"/>
      <c r="N123" s="15">
        <v>19.319125062000001</v>
      </c>
      <c r="O123" s="15">
        <v>2.5519160476000002</v>
      </c>
      <c r="P123" s="16" t="s">
        <v>14</v>
      </c>
      <c r="Q123" s="39" t="s">
        <v>632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65.099999999999994" customHeight="1" x14ac:dyDescent="0.25">
      <c r="B124" s="3"/>
      <c r="C124" s="19" t="s">
        <v>188</v>
      </c>
      <c r="D124" s="17" t="s">
        <v>189</v>
      </c>
      <c r="E124" s="17">
        <v>2</v>
      </c>
      <c r="F124" s="14">
        <v>60.27</v>
      </c>
      <c r="G124" s="14">
        <v>51.45</v>
      </c>
      <c r="H124" s="14">
        <v>42.64</v>
      </c>
      <c r="I124" s="14"/>
      <c r="J124" s="14">
        <v>61.82</v>
      </c>
      <c r="K124" s="14">
        <v>79.44</v>
      </c>
      <c r="L124" s="14">
        <v>107.96</v>
      </c>
      <c r="M124" s="14"/>
      <c r="N124" s="14">
        <v>37.174024492999997</v>
      </c>
      <c r="O124" s="33">
        <v>158.45877663000002</v>
      </c>
      <c r="P124" s="17" t="s">
        <v>14</v>
      </c>
      <c r="Q124" s="40" t="s">
        <v>633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65.099999999999994" customHeight="1" x14ac:dyDescent="0.25">
      <c r="B125" s="3"/>
      <c r="C125" s="9" t="s">
        <v>190</v>
      </c>
      <c r="D125" s="16" t="s">
        <v>191</v>
      </c>
      <c r="E125" s="16">
        <v>10</v>
      </c>
      <c r="F125" s="15">
        <v>11.08</v>
      </c>
      <c r="G125" s="15">
        <v>9.16</v>
      </c>
      <c r="H125" s="15">
        <v>7.24</v>
      </c>
      <c r="I125" s="14"/>
      <c r="J125" s="15">
        <v>14.33</v>
      </c>
      <c r="K125" s="15">
        <v>18.16</v>
      </c>
      <c r="L125" s="15">
        <v>24.36</v>
      </c>
      <c r="M125" s="15"/>
      <c r="N125" s="15">
        <v>62.677513912999999</v>
      </c>
      <c r="O125" s="15">
        <v>67.564517429000006</v>
      </c>
      <c r="P125" s="16" t="s">
        <v>17</v>
      </c>
      <c r="Q125" s="39" t="s">
        <v>634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65.099999999999994" customHeight="1" x14ac:dyDescent="0.25">
      <c r="B126" s="3"/>
      <c r="C126" s="19" t="s">
        <v>425</v>
      </c>
      <c r="D126" s="17" t="s">
        <v>192</v>
      </c>
      <c r="E126" s="17">
        <v>10</v>
      </c>
      <c r="F126" s="14">
        <v>160.16</v>
      </c>
      <c r="G126" s="14">
        <v>152.66999999999999</v>
      </c>
      <c r="H126" s="14">
        <v>145.19</v>
      </c>
      <c r="I126" s="14"/>
      <c r="J126" s="14">
        <v>169.22</v>
      </c>
      <c r="K126" s="14">
        <v>184.18</v>
      </c>
      <c r="L126" s="14">
        <v>208.4</v>
      </c>
      <c r="M126" s="14"/>
      <c r="N126" s="14">
        <v>73.118613336999999</v>
      </c>
      <c r="O126" s="33">
        <v>5.2453096213999997</v>
      </c>
      <c r="P126" s="17" t="s">
        <v>17</v>
      </c>
      <c r="Q126" s="40" t="s">
        <v>635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65.099999999999994" customHeight="1" x14ac:dyDescent="0.25">
      <c r="B127" s="3"/>
      <c r="C127" s="9" t="s">
        <v>193</v>
      </c>
      <c r="D127" s="16" t="s">
        <v>194</v>
      </c>
      <c r="E127" s="16">
        <v>2</v>
      </c>
      <c r="F127" s="15">
        <v>5.71</v>
      </c>
      <c r="G127" s="15">
        <v>4.74</v>
      </c>
      <c r="H127" s="15">
        <v>3.77</v>
      </c>
      <c r="I127" s="14"/>
      <c r="J127" s="15">
        <v>5.94</v>
      </c>
      <c r="K127" s="15">
        <v>7.87</v>
      </c>
      <c r="L127" s="15">
        <v>11</v>
      </c>
      <c r="M127" s="15"/>
      <c r="N127" s="15">
        <v>30.789164400000001</v>
      </c>
      <c r="O127" s="15">
        <v>4.2600850475999996</v>
      </c>
      <c r="P127" s="16" t="s">
        <v>14</v>
      </c>
      <c r="Q127" s="39" t="s">
        <v>636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65.099999999999994" customHeight="1" x14ac:dyDescent="0.25">
      <c r="B128" s="3"/>
      <c r="C128" s="19" t="s">
        <v>195</v>
      </c>
      <c r="D128" s="17" t="s">
        <v>196</v>
      </c>
      <c r="E128" s="17">
        <v>3</v>
      </c>
      <c r="F128" s="14">
        <v>6.2</v>
      </c>
      <c r="G128" s="14">
        <v>4.93</v>
      </c>
      <c r="H128" s="14">
        <v>3.66</v>
      </c>
      <c r="I128" s="14"/>
      <c r="J128" s="14">
        <v>6.38</v>
      </c>
      <c r="K128" s="14">
        <v>8.91</v>
      </c>
      <c r="L128" s="14">
        <v>13.01</v>
      </c>
      <c r="M128" s="14"/>
      <c r="N128" s="14">
        <v>18.421034937999998</v>
      </c>
      <c r="O128" s="33">
        <v>8.4547491429000008</v>
      </c>
      <c r="P128" s="17" t="s">
        <v>14</v>
      </c>
      <c r="Q128" s="40" t="s">
        <v>637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65.099999999999994" customHeight="1" x14ac:dyDescent="0.25">
      <c r="B129" s="3"/>
      <c r="C129" s="9" t="s">
        <v>197</v>
      </c>
      <c r="D129" s="16" t="s">
        <v>198</v>
      </c>
      <c r="E129" s="16">
        <v>4</v>
      </c>
      <c r="F129" s="15">
        <v>3.41</v>
      </c>
      <c r="G129" s="15">
        <v>3.09</v>
      </c>
      <c r="H129" s="15">
        <v>2.78</v>
      </c>
      <c r="I129" s="14"/>
      <c r="J129" s="15">
        <v>4.24</v>
      </c>
      <c r="K129" s="15">
        <v>4.8600000000000003</v>
      </c>
      <c r="L129" s="15">
        <v>5.87</v>
      </c>
      <c r="M129" s="15"/>
      <c r="N129" s="15">
        <v>51.653210393999998</v>
      </c>
      <c r="O129" s="15">
        <v>4.7825940476</v>
      </c>
      <c r="P129" s="16" t="s">
        <v>17</v>
      </c>
      <c r="Q129" s="39" t="s">
        <v>638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65.099999999999994" customHeight="1" x14ac:dyDescent="0.25">
      <c r="B130" s="3"/>
      <c r="C130" s="19" t="s">
        <v>197</v>
      </c>
      <c r="D130" s="17" t="s">
        <v>199</v>
      </c>
      <c r="E130" s="17">
        <v>4</v>
      </c>
      <c r="F130" s="14">
        <v>3.4</v>
      </c>
      <c r="G130" s="14">
        <v>3.1</v>
      </c>
      <c r="H130" s="14">
        <v>2.8</v>
      </c>
      <c r="I130" s="14"/>
      <c r="J130" s="14">
        <v>4.21</v>
      </c>
      <c r="K130" s="14">
        <v>4.8</v>
      </c>
      <c r="L130" s="14">
        <v>5.77</v>
      </c>
      <c r="M130" s="14"/>
      <c r="N130" s="14">
        <v>58.951499003000002</v>
      </c>
      <c r="O130" s="33">
        <v>19.685079857000002</v>
      </c>
      <c r="P130" s="17" t="s">
        <v>17</v>
      </c>
      <c r="Q130" s="40" t="s">
        <v>639</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65.099999999999994" customHeight="1" x14ac:dyDescent="0.25">
      <c r="B131" s="3"/>
      <c r="C131" s="9" t="s">
        <v>197</v>
      </c>
      <c r="D131" s="16" t="s">
        <v>200</v>
      </c>
      <c r="E131" s="16">
        <v>4</v>
      </c>
      <c r="F131" s="15">
        <v>17</v>
      </c>
      <c r="G131" s="15">
        <v>15.4</v>
      </c>
      <c r="H131" s="15">
        <v>13.81</v>
      </c>
      <c r="I131" s="14"/>
      <c r="J131" s="15">
        <v>21.25</v>
      </c>
      <c r="K131" s="15">
        <v>24.43</v>
      </c>
      <c r="L131" s="15">
        <v>29.58</v>
      </c>
      <c r="M131" s="15"/>
      <c r="N131" s="15">
        <v>57.061416620999999</v>
      </c>
      <c r="O131" s="15">
        <v>91.013632048000005</v>
      </c>
      <c r="P131" s="16" t="s">
        <v>17</v>
      </c>
      <c r="Q131" s="39" t="s">
        <v>640</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65.099999999999994" customHeight="1" x14ac:dyDescent="0.25">
      <c r="B132" s="3"/>
      <c r="C132" s="19" t="s">
        <v>201</v>
      </c>
      <c r="D132" s="17" t="s">
        <v>202</v>
      </c>
      <c r="E132" s="17">
        <v>3</v>
      </c>
      <c r="F132" s="14">
        <v>10.67</v>
      </c>
      <c r="G132" s="14">
        <v>8.08</v>
      </c>
      <c r="H132" s="14">
        <v>5.5</v>
      </c>
      <c r="I132" s="14"/>
      <c r="J132" s="14">
        <v>11.22</v>
      </c>
      <c r="K132" s="14">
        <v>16.38</v>
      </c>
      <c r="L132" s="14">
        <v>24.74</v>
      </c>
      <c r="M132" s="14"/>
      <c r="N132" s="14">
        <v>41.882468459999998</v>
      </c>
      <c r="O132" s="33">
        <v>7.2425564762000008</v>
      </c>
      <c r="P132" s="17" t="s">
        <v>14</v>
      </c>
      <c r="Q132" s="40" t="s">
        <v>641</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65.099999999999994" customHeight="1" x14ac:dyDescent="0.25">
      <c r="B133" s="3"/>
      <c r="C133" s="9" t="s">
        <v>203</v>
      </c>
      <c r="D133" s="16" t="s">
        <v>204</v>
      </c>
      <c r="E133" s="16">
        <v>2</v>
      </c>
      <c r="F133" s="15">
        <v>2.61</v>
      </c>
      <c r="G133" s="15">
        <v>1.53</v>
      </c>
      <c r="H133" s="15">
        <v>0.46</v>
      </c>
      <c r="I133" s="14"/>
      <c r="J133" s="15">
        <v>2.69</v>
      </c>
      <c r="K133" s="15">
        <v>4.83</v>
      </c>
      <c r="L133" s="15">
        <v>8.3000000000000007</v>
      </c>
      <c r="M133" s="15"/>
      <c r="N133" s="15">
        <v>33.998927764000001</v>
      </c>
      <c r="O133" s="15">
        <v>13.448242</v>
      </c>
      <c r="P133" s="16" t="s">
        <v>14</v>
      </c>
      <c r="Q133" s="39" t="s">
        <v>642</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65.099999999999994" customHeight="1" x14ac:dyDescent="0.25">
      <c r="B134" s="3"/>
      <c r="C134" s="19" t="s">
        <v>205</v>
      </c>
      <c r="D134" s="17" t="s">
        <v>206</v>
      </c>
      <c r="E134" s="17">
        <v>2</v>
      </c>
      <c r="F134" s="14">
        <v>40.18</v>
      </c>
      <c r="G134" s="14">
        <v>35.979999999999997</v>
      </c>
      <c r="H134" s="14">
        <v>31.78</v>
      </c>
      <c r="I134" s="14"/>
      <c r="J134" s="14">
        <v>41.25</v>
      </c>
      <c r="K134" s="14">
        <v>49.64</v>
      </c>
      <c r="L134" s="14">
        <v>63.23</v>
      </c>
      <c r="M134" s="14"/>
      <c r="N134" s="14">
        <v>37.895331423999998</v>
      </c>
      <c r="O134" s="33">
        <v>402.36473775999997</v>
      </c>
      <c r="P134" s="17" t="s">
        <v>14</v>
      </c>
      <c r="Q134" s="40" t="s">
        <v>643</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65.099999999999994" customHeight="1" x14ac:dyDescent="0.25">
      <c r="B135" s="3"/>
      <c r="C135" s="9" t="s">
        <v>205</v>
      </c>
      <c r="D135" s="16" t="s">
        <v>207</v>
      </c>
      <c r="E135" s="16">
        <v>3</v>
      </c>
      <c r="F135" s="15">
        <v>38.68</v>
      </c>
      <c r="G135" s="15">
        <v>34.65</v>
      </c>
      <c r="H135" s="15">
        <v>30.63</v>
      </c>
      <c r="I135" s="14"/>
      <c r="J135" s="15">
        <v>39.69</v>
      </c>
      <c r="K135" s="15">
        <v>47.73</v>
      </c>
      <c r="L135" s="15">
        <v>60.75</v>
      </c>
      <c r="M135" s="15"/>
      <c r="N135" s="15">
        <v>38.444306023999999</v>
      </c>
      <c r="O135" s="15">
        <v>7.4310912380999996</v>
      </c>
      <c r="P135" s="16" t="s">
        <v>14</v>
      </c>
      <c r="Q135" s="39" t="s">
        <v>644</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65.099999999999994" customHeight="1" x14ac:dyDescent="0.25">
      <c r="B136" s="3"/>
      <c r="C136" s="19" t="s">
        <v>208</v>
      </c>
      <c r="D136" s="17" t="s">
        <v>209</v>
      </c>
      <c r="E136" s="17">
        <v>7</v>
      </c>
      <c r="F136" s="14">
        <v>29.55</v>
      </c>
      <c r="G136" s="14">
        <v>27.39</v>
      </c>
      <c r="H136" s="14">
        <v>25.24</v>
      </c>
      <c r="I136" s="14"/>
      <c r="J136" s="14">
        <v>31.69</v>
      </c>
      <c r="K136" s="14">
        <v>35.99</v>
      </c>
      <c r="L136" s="14">
        <v>42.96</v>
      </c>
      <c r="M136" s="14"/>
      <c r="N136" s="14">
        <v>63.597948240000001</v>
      </c>
      <c r="O136" s="33">
        <v>22.166233570999999</v>
      </c>
      <c r="P136" s="17" t="s">
        <v>17</v>
      </c>
      <c r="Q136" s="40" t="s">
        <v>645</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65.099999999999994" customHeight="1" x14ac:dyDescent="0.25">
      <c r="B137" s="3"/>
      <c r="C137" s="9" t="s">
        <v>210</v>
      </c>
      <c r="D137" s="16" t="s">
        <v>211</v>
      </c>
      <c r="E137" s="16">
        <v>9</v>
      </c>
      <c r="F137" s="15">
        <v>14.76</v>
      </c>
      <c r="G137" s="15">
        <v>13.77</v>
      </c>
      <c r="H137" s="15">
        <v>12.78</v>
      </c>
      <c r="I137" s="14"/>
      <c r="J137" s="15">
        <v>16.22</v>
      </c>
      <c r="K137" s="15">
        <v>18.190000000000001</v>
      </c>
      <c r="L137" s="15">
        <v>21.38</v>
      </c>
      <c r="M137" s="15"/>
      <c r="N137" s="15">
        <v>54.747463891999999</v>
      </c>
      <c r="O137" s="15">
        <v>222.54801414000002</v>
      </c>
      <c r="P137" s="16" t="s">
        <v>17</v>
      </c>
      <c r="Q137" s="39" t="s">
        <v>646</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65.099999999999994" customHeight="1" x14ac:dyDescent="0.25">
      <c r="B138" s="3"/>
      <c r="C138" s="19" t="s">
        <v>212</v>
      </c>
      <c r="D138" s="17" t="s">
        <v>213</v>
      </c>
      <c r="E138" s="17">
        <v>6</v>
      </c>
      <c r="F138" s="14">
        <v>3.69</v>
      </c>
      <c r="G138" s="14">
        <v>3.3</v>
      </c>
      <c r="H138" s="14">
        <v>2.91</v>
      </c>
      <c r="I138" s="14"/>
      <c r="J138" s="14">
        <v>4.53</v>
      </c>
      <c r="K138" s="14">
        <v>5.3</v>
      </c>
      <c r="L138" s="14">
        <v>6.55</v>
      </c>
      <c r="M138" s="14"/>
      <c r="N138" s="14">
        <v>57.380647623000002</v>
      </c>
      <c r="O138" s="33">
        <v>14.984067381000001</v>
      </c>
      <c r="P138" s="17" t="s">
        <v>17</v>
      </c>
      <c r="Q138" s="40" t="s">
        <v>647</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65.099999999999994" customHeight="1" x14ac:dyDescent="0.25">
      <c r="B139" s="3"/>
      <c r="C139" s="9" t="s">
        <v>214</v>
      </c>
      <c r="D139" s="16" t="s">
        <v>215</v>
      </c>
      <c r="E139" s="16">
        <v>3</v>
      </c>
      <c r="F139" s="15">
        <v>18.66</v>
      </c>
      <c r="G139" s="15">
        <v>16.260000000000002</v>
      </c>
      <c r="H139" s="15">
        <v>13.86</v>
      </c>
      <c r="I139" s="14"/>
      <c r="J139" s="15">
        <v>19.03</v>
      </c>
      <c r="K139" s="15">
        <v>23.82</v>
      </c>
      <c r="L139" s="15">
        <v>31.58</v>
      </c>
      <c r="M139" s="15"/>
      <c r="N139" s="15">
        <v>26.783351884999998</v>
      </c>
      <c r="O139" s="15">
        <v>11.421629428000001</v>
      </c>
      <c r="P139" s="16" t="s">
        <v>14</v>
      </c>
      <c r="Q139" s="39" t="s">
        <v>648</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65.099999999999994" customHeight="1" x14ac:dyDescent="0.25">
      <c r="B140" s="3"/>
      <c r="C140" s="19" t="s">
        <v>216</v>
      </c>
      <c r="D140" s="17" t="s">
        <v>217</v>
      </c>
      <c r="E140" s="17">
        <v>3</v>
      </c>
      <c r="F140" s="14">
        <v>5.46</v>
      </c>
      <c r="G140" s="14">
        <v>3.67</v>
      </c>
      <c r="H140" s="14">
        <v>1.89</v>
      </c>
      <c r="I140" s="14"/>
      <c r="J140" s="14">
        <v>5.66</v>
      </c>
      <c r="K140" s="14">
        <v>9.2200000000000006</v>
      </c>
      <c r="L140" s="14">
        <v>14.98</v>
      </c>
      <c r="M140" s="14"/>
      <c r="N140" s="14">
        <v>25.063259266999999</v>
      </c>
      <c r="O140" s="33">
        <v>116.592799</v>
      </c>
      <c r="P140" s="17" t="s">
        <v>14</v>
      </c>
      <c r="Q140" s="40" t="s">
        <v>649</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65.099999999999994" customHeight="1" x14ac:dyDescent="0.25">
      <c r="B141" s="3"/>
      <c r="C141" s="9" t="s">
        <v>218</v>
      </c>
      <c r="D141" s="16" t="s">
        <v>219</v>
      </c>
      <c r="E141" s="16">
        <v>5</v>
      </c>
      <c r="F141" s="15">
        <v>5.72</v>
      </c>
      <c r="G141" s="15">
        <v>5.29</v>
      </c>
      <c r="H141" s="15">
        <v>4.87</v>
      </c>
      <c r="I141" s="14"/>
      <c r="J141" s="15">
        <v>5.81</v>
      </c>
      <c r="K141" s="15">
        <v>6.65</v>
      </c>
      <c r="L141" s="15">
        <v>8.01</v>
      </c>
      <c r="M141" s="15"/>
      <c r="N141" s="15">
        <v>45.079641223000003</v>
      </c>
      <c r="O141" s="15">
        <v>3.3045930952</v>
      </c>
      <c r="P141" s="16" t="s">
        <v>14</v>
      </c>
      <c r="Q141" s="39" t="s">
        <v>650</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65.099999999999994" customHeight="1" x14ac:dyDescent="0.25">
      <c r="B142" s="3"/>
      <c r="C142" s="19" t="s">
        <v>218</v>
      </c>
      <c r="D142" s="17" t="s">
        <v>220</v>
      </c>
      <c r="E142" s="17">
        <v>2</v>
      </c>
      <c r="F142" s="14">
        <v>5.72</v>
      </c>
      <c r="G142" s="14">
        <v>5.27</v>
      </c>
      <c r="H142" s="14">
        <v>4.82</v>
      </c>
      <c r="I142" s="14"/>
      <c r="J142" s="14">
        <v>5.83</v>
      </c>
      <c r="K142" s="14">
        <v>6.72</v>
      </c>
      <c r="L142" s="14">
        <v>8.17</v>
      </c>
      <c r="M142" s="14"/>
      <c r="N142" s="14">
        <v>40.053259081999997</v>
      </c>
      <c r="O142" s="33">
        <v>43.472674237999996</v>
      </c>
      <c r="P142" s="17" t="s">
        <v>14</v>
      </c>
      <c r="Q142" s="40" t="s">
        <v>651</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65.099999999999994" customHeight="1" x14ac:dyDescent="0.25">
      <c r="B143" s="3"/>
      <c r="C143" s="9" t="s">
        <v>221</v>
      </c>
      <c r="D143" s="16" t="s">
        <v>222</v>
      </c>
      <c r="E143" s="16">
        <v>0</v>
      </c>
      <c r="F143" s="15">
        <v>15.11</v>
      </c>
      <c r="G143" s="15">
        <v>12.69</v>
      </c>
      <c r="H143" s="15">
        <v>10.27</v>
      </c>
      <c r="I143" s="14"/>
      <c r="J143" s="15">
        <v>15.88</v>
      </c>
      <c r="K143" s="15">
        <v>20.71</v>
      </c>
      <c r="L143" s="15">
        <v>28.54</v>
      </c>
      <c r="M143" s="15"/>
      <c r="N143" s="15">
        <v>26.082646024999999</v>
      </c>
      <c r="O143" s="15">
        <v>128.24393085</v>
      </c>
      <c r="P143" s="16" t="s">
        <v>14</v>
      </c>
      <c r="Q143" s="39" t="s">
        <v>652</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65.099999999999994" customHeight="1" x14ac:dyDescent="0.25">
      <c r="B144" s="3"/>
      <c r="C144" s="19" t="s">
        <v>449</v>
      </c>
      <c r="D144" s="17" t="s">
        <v>450</v>
      </c>
      <c r="E144" s="17">
        <v>7</v>
      </c>
      <c r="F144" s="14">
        <v>126.88</v>
      </c>
      <c r="G144" s="14">
        <v>87.97</v>
      </c>
      <c r="H144" s="14">
        <v>49.07</v>
      </c>
      <c r="I144" s="14"/>
      <c r="J144" s="14">
        <v>163.33000000000001</v>
      </c>
      <c r="K144" s="14">
        <v>241.13</v>
      </c>
      <c r="L144" s="14">
        <v>367.02</v>
      </c>
      <c r="M144" s="14"/>
      <c r="N144" s="14">
        <v>65.103080730000002</v>
      </c>
      <c r="O144" s="33">
        <v>7.8532221124000001</v>
      </c>
      <c r="P144" s="17" t="s">
        <v>17</v>
      </c>
      <c r="Q144" s="40" t="s">
        <v>653</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65.099999999999994" customHeight="1" x14ac:dyDescent="0.25">
      <c r="B145" s="3"/>
      <c r="C145" s="9" t="s">
        <v>223</v>
      </c>
      <c r="D145" s="16" t="s">
        <v>224</v>
      </c>
      <c r="E145" s="16">
        <v>0</v>
      </c>
      <c r="F145" s="15">
        <v>3.61</v>
      </c>
      <c r="G145" s="15">
        <v>3.18</v>
      </c>
      <c r="H145" s="15">
        <v>2.75</v>
      </c>
      <c r="I145" s="14"/>
      <c r="J145" s="15">
        <v>3.77</v>
      </c>
      <c r="K145" s="15">
        <v>4.62</v>
      </c>
      <c r="L145" s="15">
        <v>6.01</v>
      </c>
      <c r="M145" s="15"/>
      <c r="N145" s="15">
        <v>28.505643185</v>
      </c>
      <c r="O145" s="15">
        <v>4.8936286667000006</v>
      </c>
      <c r="P145" s="16" t="s">
        <v>14</v>
      </c>
      <c r="Q145" s="39" t="s">
        <v>654</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65.099999999999994" customHeight="1" x14ac:dyDescent="0.25">
      <c r="B146" s="3"/>
      <c r="C146" s="19" t="s">
        <v>225</v>
      </c>
      <c r="D146" s="17" t="s">
        <v>226</v>
      </c>
      <c r="E146" s="17">
        <v>5</v>
      </c>
      <c r="F146" s="14">
        <v>68.72</v>
      </c>
      <c r="G146" s="14">
        <v>59.3</v>
      </c>
      <c r="H146" s="14">
        <v>49.89</v>
      </c>
      <c r="I146" s="14"/>
      <c r="J146" s="14">
        <v>91.81</v>
      </c>
      <c r="K146" s="14">
        <v>110.63</v>
      </c>
      <c r="L146" s="14">
        <v>141.09</v>
      </c>
      <c r="M146" s="14"/>
      <c r="N146" s="14">
        <v>56.217616399000001</v>
      </c>
      <c r="O146" s="33">
        <v>44.993225942999999</v>
      </c>
      <c r="P146" s="17" t="s">
        <v>17</v>
      </c>
      <c r="Q146" s="40" t="s">
        <v>655</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65.099999999999994" customHeight="1" x14ac:dyDescent="0.25">
      <c r="B147" s="3"/>
      <c r="C147" s="9" t="s">
        <v>513</v>
      </c>
      <c r="D147" s="16" t="s">
        <v>514</v>
      </c>
      <c r="E147" s="16">
        <v>7</v>
      </c>
      <c r="F147" s="15">
        <v>76.86</v>
      </c>
      <c r="G147" s="15">
        <v>69.55</v>
      </c>
      <c r="H147" s="15">
        <v>62.24</v>
      </c>
      <c r="I147" s="14"/>
      <c r="J147" s="15">
        <v>88.78</v>
      </c>
      <c r="K147" s="15">
        <v>103.39</v>
      </c>
      <c r="L147" s="15">
        <v>127.04</v>
      </c>
      <c r="M147" s="15"/>
      <c r="N147" s="15">
        <v>49.359361952</v>
      </c>
      <c r="O147" s="15">
        <v>2.5333172856999999</v>
      </c>
      <c r="P147" s="16" t="s">
        <v>17</v>
      </c>
      <c r="Q147" s="39" t="s">
        <v>656</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65.099999999999994" customHeight="1" x14ac:dyDescent="0.25">
      <c r="B148" s="3"/>
      <c r="C148" s="19" t="s">
        <v>227</v>
      </c>
      <c r="D148" s="17" t="s">
        <v>228</v>
      </c>
      <c r="E148" s="17">
        <v>0</v>
      </c>
      <c r="F148" s="14">
        <v>107.66</v>
      </c>
      <c r="G148" s="14">
        <v>98.12</v>
      </c>
      <c r="H148" s="14">
        <v>88.59</v>
      </c>
      <c r="I148" s="14"/>
      <c r="J148" s="14">
        <v>110.13</v>
      </c>
      <c r="K148" s="14">
        <v>129.19</v>
      </c>
      <c r="L148" s="14">
        <v>160.04</v>
      </c>
      <c r="M148" s="14"/>
      <c r="N148" s="14">
        <v>45.251160235</v>
      </c>
      <c r="O148" s="33">
        <v>22.112285288999999</v>
      </c>
      <c r="P148" s="17" t="s">
        <v>14</v>
      </c>
      <c r="Q148" s="40" t="s">
        <v>657</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65.099999999999994" customHeight="1" x14ac:dyDescent="0.25">
      <c r="B149" s="3"/>
      <c r="C149" s="9" t="s">
        <v>229</v>
      </c>
      <c r="D149" s="16" t="s">
        <v>230</v>
      </c>
      <c r="E149" s="16">
        <v>5</v>
      </c>
      <c r="F149" s="15">
        <v>31.7</v>
      </c>
      <c r="G149" s="15">
        <v>30.29</v>
      </c>
      <c r="H149" s="15">
        <v>28.88</v>
      </c>
      <c r="I149" s="14"/>
      <c r="J149" s="15">
        <v>32.49</v>
      </c>
      <c r="K149" s="15">
        <v>35.299999999999997</v>
      </c>
      <c r="L149" s="15">
        <v>39.86</v>
      </c>
      <c r="M149" s="15"/>
      <c r="N149" s="15">
        <v>39.020221397</v>
      </c>
      <c r="O149" s="15">
        <v>8.4464769524000012</v>
      </c>
      <c r="P149" s="16" t="s">
        <v>14</v>
      </c>
      <c r="Q149" s="39" t="s">
        <v>658</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65.099999999999994" customHeight="1" x14ac:dyDescent="0.25">
      <c r="B150" s="3"/>
      <c r="C150" s="19" t="s">
        <v>426</v>
      </c>
      <c r="D150" s="17" t="s">
        <v>231</v>
      </c>
      <c r="E150" s="17">
        <v>7</v>
      </c>
      <c r="F150" s="14">
        <v>739.89</v>
      </c>
      <c r="G150" s="14">
        <v>539.55999999999995</v>
      </c>
      <c r="H150" s="14">
        <v>339.24</v>
      </c>
      <c r="I150" s="14"/>
      <c r="J150" s="14">
        <v>920.05</v>
      </c>
      <c r="K150" s="14">
        <v>1320.69</v>
      </c>
      <c r="L150" s="14">
        <v>1968.98</v>
      </c>
      <c r="M150" s="14"/>
      <c r="N150" s="14">
        <v>58.782398329999999</v>
      </c>
      <c r="O150" s="33">
        <v>114.73709681</v>
      </c>
      <c r="P150" s="17" t="s">
        <v>17</v>
      </c>
      <c r="Q150" s="40" t="s">
        <v>659</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65.099999999999994" customHeight="1" x14ac:dyDescent="0.25">
      <c r="B151" s="3"/>
      <c r="C151" s="9" t="s">
        <v>232</v>
      </c>
      <c r="D151" s="16" t="s">
        <v>233</v>
      </c>
      <c r="E151" s="16">
        <v>0</v>
      </c>
      <c r="F151" s="15">
        <v>86.17</v>
      </c>
      <c r="G151" s="15">
        <v>79.75</v>
      </c>
      <c r="H151" s="15">
        <v>73.33</v>
      </c>
      <c r="I151" s="14"/>
      <c r="J151" s="15">
        <v>88.59</v>
      </c>
      <c r="K151" s="15">
        <v>101.42</v>
      </c>
      <c r="L151" s="15">
        <v>122.2</v>
      </c>
      <c r="M151" s="15"/>
      <c r="N151" s="15">
        <v>42.350244396000001</v>
      </c>
      <c r="O151" s="15">
        <v>35.432847930999998</v>
      </c>
      <c r="P151" s="16" t="s">
        <v>14</v>
      </c>
      <c r="Q151" s="39" t="s">
        <v>660</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65.099999999999994" customHeight="1" x14ac:dyDescent="0.25">
      <c r="B152" s="3"/>
      <c r="C152" s="19" t="s">
        <v>234</v>
      </c>
      <c r="D152" s="17" t="s">
        <v>235</v>
      </c>
      <c r="E152" s="17">
        <v>8</v>
      </c>
      <c r="F152" s="14">
        <v>15.17</v>
      </c>
      <c r="G152" s="14">
        <v>14.24</v>
      </c>
      <c r="H152" s="14">
        <v>13.32</v>
      </c>
      <c r="I152" s="14"/>
      <c r="J152" s="14">
        <v>15.33</v>
      </c>
      <c r="K152" s="14">
        <v>17.170000000000002</v>
      </c>
      <c r="L152" s="14">
        <v>20.16</v>
      </c>
      <c r="M152" s="14"/>
      <c r="N152" s="14">
        <v>75.229941801999999</v>
      </c>
      <c r="O152" s="33">
        <v>23.143329618999999</v>
      </c>
      <c r="P152" s="17" t="s">
        <v>17</v>
      </c>
      <c r="Q152" s="40" t="s">
        <v>661</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65.099999999999994" customHeight="1" x14ac:dyDescent="0.25">
      <c r="B153" s="3"/>
      <c r="C153" s="9" t="s">
        <v>236</v>
      </c>
      <c r="D153" s="16" t="s">
        <v>237</v>
      </c>
      <c r="E153" s="16">
        <v>1</v>
      </c>
      <c r="F153" s="15">
        <v>3.61</v>
      </c>
      <c r="G153" s="15">
        <v>2.73</v>
      </c>
      <c r="H153" s="15">
        <v>1.86</v>
      </c>
      <c r="I153" s="14"/>
      <c r="J153" s="15">
        <v>3.7</v>
      </c>
      <c r="K153" s="15">
        <v>5.44</v>
      </c>
      <c r="L153" s="15">
        <v>8.27</v>
      </c>
      <c r="M153" s="15"/>
      <c r="N153" s="15">
        <v>39.516341212</v>
      </c>
      <c r="O153" s="15">
        <v>78.568029429000006</v>
      </c>
      <c r="P153" s="16" t="s">
        <v>14</v>
      </c>
      <c r="Q153" s="39" t="s">
        <v>662</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65.099999999999994" customHeight="1" x14ac:dyDescent="0.25">
      <c r="B154" s="3"/>
      <c r="C154" s="19" t="s">
        <v>238</v>
      </c>
      <c r="D154" s="17" t="s">
        <v>239</v>
      </c>
      <c r="E154" s="17">
        <v>3</v>
      </c>
      <c r="F154" s="14">
        <v>13.88</v>
      </c>
      <c r="G154" s="14">
        <v>12.64</v>
      </c>
      <c r="H154" s="14">
        <v>11.4</v>
      </c>
      <c r="I154" s="14"/>
      <c r="J154" s="14">
        <v>14.17</v>
      </c>
      <c r="K154" s="14">
        <v>16.64</v>
      </c>
      <c r="L154" s="14">
        <v>20.63</v>
      </c>
      <c r="M154" s="14"/>
      <c r="N154" s="14">
        <v>34.053655911</v>
      </c>
      <c r="O154" s="33">
        <v>140.78432475999998</v>
      </c>
      <c r="P154" s="17" t="s">
        <v>14</v>
      </c>
      <c r="Q154" s="40" t="s">
        <v>663</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65.099999999999994" customHeight="1" x14ac:dyDescent="0.25">
      <c r="B155" s="3"/>
      <c r="C155" s="9" t="s">
        <v>240</v>
      </c>
      <c r="D155" s="16" t="s">
        <v>241</v>
      </c>
      <c r="E155" s="16">
        <v>5</v>
      </c>
      <c r="F155" s="15">
        <v>25.91</v>
      </c>
      <c r="G155" s="15">
        <v>23.18</v>
      </c>
      <c r="H155" s="15">
        <v>20.45</v>
      </c>
      <c r="I155" s="14"/>
      <c r="J155" s="15">
        <v>26.99</v>
      </c>
      <c r="K155" s="15">
        <v>32.44</v>
      </c>
      <c r="L155" s="15">
        <v>41.26</v>
      </c>
      <c r="M155" s="15"/>
      <c r="N155" s="15">
        <v>40.002607433000001</v>
      </c>
      <c r="O155" s="15">
        <v>32.795935571000001</v>
      </c>
      <c r="P155" s="16" t="s">
        <v>14</v>
      </c>
      <c r="Q155" s="39" t="s">
        <v>664</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65.099999999999994" customHeight="1" x14ac:dyDescent="0.25">
      <c r="B156" s="3"/>
      <c r="C156" s="19" t="s">
        <v>242</v>
      </c>
      <c r="D156" s="17" t="s">
        <v>243</v>
      </c>
      <c r="E156" s="17">
        <v>2</v>
      </c>
      <c r="F156" s="14">
        <v>9.2100000000000009</v>
      </c>
      <c r="G156" s="14">
        <v>7.38</v>
      </c>
      <c r="H156" s="14">
        <v>5.56</v>
      </c>
      <c r="I156" s="14"/>
      <c r="J156" s="14">
        <v>9.5</v>
      </c>
      <c r="K156" s="14">
        <v>13.14</v>
      </c>
      <c r="L156" s="14">
        <v>19.05</v>
      </c>
      <c r="M156" s="14"/>
      <c r="N156" s="14">
        <v>38.460166313000002</v>
      </c>
      <c r="O156" s="33">
        <v>55.734879476000003</v>
      </c>
      <c r="P156" s="17" t="s">
        <v>14</v>
      </c>
      <c r="Q156" s="40" t="s">
        <v>665</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65.099999999999994" customHeight="1" x14ac:dyDescent="0.25">
      <c r="B157" s="3"/>
      <c r="C157" s="9" t="s">
        <v>244</v>
      </c>
      <c r="D157" s="16" t="s">
        <v>245</v>
      </c>
      <c r="E157" s="16">
        <v>2</v>
      </c>
      <c r="F157" s="15">
        <v>5.31</v>
      </c>
      <c r="G157" s="15">
        <v>3.69</v>
      </c>
      <c r="H157" s="15">
        <v>2.0699999999999998</v>
      </c>
      <c r="I157" s="14"/>
      <c r="J157" s="15">
        <v>5.48</v>
      </c>
      <c r="K157" s="15">
        <v>8.7100000000000009</v>
      </c>
      <c r="L157" s="15">
        <v>13.94</v>
      </c>
      <c r="M157" s="15"/>
      <c r="N157" s="15">
        <v>27.810019736000001</v>
      </c>
      <c r="O157" s="15">
        <v>63.659552475999995</v>
      </c>
      <c r="P157" s="16" t="s">
        <v>14</v>
      </c>
      <c r="Q157" s="39" t="s">
        <v>666</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65.099999999999994" customHeight="1" x14ac:dyDescent="0.25">
      <c r="B158" s="3"/>
      <c r="C158" s="19" t="s">
        <v>667</v>
      </c>
      <c r="D158" s="17" t="s">
        <v>668</v>
      </c>
      <c r="E158" s="17">
        <v>5</v>
      </c>
      <c r="F158" s="14">
        <v>1.55</v>
      </c>
      <c r="G158" s="14">
        <v>1.36</v>
      </c>
      <c r="H158" s="14">
        <v>1.18</v>
      </c>
      <c r="I158" s="14"/>
      <c r="J158" s="14">
        <v>1.62</v>
      </c>
      <c r="K158" s="14">
        <v>1.98</v>
      </c>
      <c r="L158" s="14">
        <v>2.57</v>
      </c>
      <c r="M158" s="14"/>
      <c r="N158" s="14">
        <v>42.198568837000003</v>
      </c>
      <c r="O158" s="33">
        <v>2.377748</v>
      </c>
      <c r="P158" s="17" t="s">
        <v>14</v>
      </c>
      <c r="Q158" s="40" t="s">
        <v>669</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65.099999999999994" customHeight="1" x14ac:dyDescent="0.25">
      <c r="B159" s="3"/>
      <c r="C159" s="9" t="s">
        <v>246</v>
      </c>
      <c r="D159" s="16" t="s">
        <v>247</v>
      </c>
      <c r="E159" s="16">
        <v>2</v>
      </c>
      <c r="F159" s="15">
        <v>28.35</v>
      </c>
      <c r="G159" s="15">
        <v>25.98</v>
      </c>
      <c r="H159" s="15">
        <v>23.61</v>
      </c>
      <c r="I159" s="14"/>
      <c r="J159" s="15">
        <v>28.82</v>
      </c>
      <c r="K159" s="15">
        <v>33.549999999999997</v>
      </c>
      <c r="L159" s="15">
        <v>41.2</v>
      </c>
      <c r="M159" s="15"/>
      <c r="N159" s="15">
        <v>35.030046482000003</v>
      </c>
      <c r="O159" s="15">
        <v>89.025257285999999</v>
      </c>
      <c r="P159" s="16" t="s">
        <v>14</v>
      </c>
      <c r="Q159" s="39" t="s">
        <v>670</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65.099999999999994" customHeight="1" x14ac:dyDescent="0.25">
      <c r="B160" s="3"/>
      <c r="C160" s="19" t="s">
        <v>248</v>
      </c>
      <c r="D160" s="17" t="s">
        <v>249</v>
      </c>
      <c r="E160" s="17">
        <v>3</v>
      </c>
      <c r="F160" s="14">
        <v>9.08</v>
      </c>
      <c r="G160" s="14">
        <v>8.24</v>
      </c>
      <c r="H160" s="14">
        <v>7.4</v>
      </c>
      <c r="I160" s="14"/>
      <c r="J160" s="14">
        <v>9.59</v>
      </c>
      <c r="K160" s="14">
        <v>11.26</v>
      </c>
      <c r="L160" s="14">
        <v>13.97</v>
      </c>
      <c r="M160" s="14"/>
      <c r="N160" s="14">
        <v>26.562663641</v>
      </c>
      <c r="O160" s="33">
        <v>153.30627733</v>
      </c>
      <c r="P160" s="17" t="s">
        <v>14</v>
      </c>
      <c r="Q160" s="40" t="s">
        <v>671</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65.099999999999994" customHeight="1" x14ac:dyDescent="0.25">
      <c r="B161" s="3"/>
      <c r="C161" s="9" t="s">
        <v>439</v>
      </c>
      <c r="D161" s="16" t="s">
        <v>440</v>
      </c>
      <c r="E161" s="16">
        <v>10</v>
      </c>
      <c r="F161" s="15">
        <v>33.6</v>
      </c>
      <c r="G161" s="15">
        <v>30.75</v>
      </c>
      <c r="H161" s="15">
        <v>27.9</v>
      </c>
      <c r="I161" s="14"/>
      <c r="J161" s="15">
        <v>34.1</v>
      </c>
      <c r="K161" s="15">
        <v>39.79</v>
      </c>
      <c r="L161" s="15">
        <v>49</v>
      </c>
      <c r="M161" s="15"/>
      <c r="N161" s="15">
        <v>69.939525510999999</v>
      </c>
      <c r="O161" s="15">
        <v>2.4205137143000002</v>
      </c>
      <c r="P161" s="16" t="s">
        <v>17</v>
      </c>
      <c r="Q161" s="39" t="s">
        <v>672</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65.099999999999994" customHeight="1" x14ac:dyDescent="0.25">
      <c r="B162" s="3"/>
      <c r="C162" s="19" t="s">
        <v>250</v>
      </c>
      <c r="D162" s="17" t="s">
        <v>251</v>
      </c>
      <c r="E162" s="17">
        <v>0</v>
      </c>
      <c r="F162" s="14">
        <v>8.41</v>
      </c>
      <c r="G162" s="14">
        <v>7.43</v>
      </c>
      <c r="H162" s="14">
        <v>6.45</v>
      </c>
      <c r="I162" s="14"/>
      <c r="J162" s="14">
        <v>8.52</v>
      </c>
      <c r="K162" s="14">
        <v>10.47</v>
      </c>
      <c r="L162" s="14">
        <v>13.64</v>
      </c>
      <c r="M162" s="14"/>
      <c r="N162" s="14">
        <v>39.164116501999999</v>
      </c>
      <c r="O162" s="33">
        <v>6.8031424890999999</v>
      </c>
      <c r="P162" s="17" t="s">
        <v>14</v>
      </c>
      <c r="Q162" s="40" t="s">
        <v>673</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65.099999999999994" customHeight="1" x14ac:dyDescent="0.25">
      <c r="B163" s="3"/>
      <c r="C163" s="9" t="s">
        <v>252</v>
      </c>
      <c r="D163" s="16" t="s">
        <v>253</v>
      </c>
      <c r="E163" s="16">
        <v>2</v>
      </c>
      <c r="F163" s="15">
        <v>10.06</v>
      </c>
      <c r="G163" s="15">
        <v>8.0399999999999991</v>
      </c>
      <c r="H163" s="15">
        <v>6.03</v>
      </c>
      <c r="I163" s="14"/>
      <c r="J163" s="15">
        <v>10.38</v>
      </c>
      <c r="K163" s="15">
        <v>14.4</v>
      </c>
      <c r="L163" s="15">
        <v>20.91</v>
      </c>
      <c r="M163" s="15"/>
      <c r="N163" s="15">
        <v>37.362072871999999</v>
      </c>
      <c r="O163" s="15">
        <v>107.01141932</v>
      </c>
      <c r="P163" s="16" t="s">
        <v>14</v>
      </c>
      <c r="Q163" s="39" t="s">
        <v>674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65.099999999999994" customHeight="1" x14ac:dyDescent="0.25">
      <c r="B164" s="3"/>
      <c r="C164" s="19" t="s">
        <v>254</v>
      </c>
      <c r="D164" s="17" t="s">
        <v>255</v>
      </c>
      <c r="E164" s="17">
        <v>7</v>
      </c>
      <c r="F164" s="14">
        <v>22.2</v>
      </c>
      <c r="G164" s="14">
        <v>20.170000000000002</v>
      </c>
      <c r="H164" s="14">
        <v>18.14</v>
      </c>
      <c r="I164" s="14"/>
      <c r="J164" s="14">
        <v>24.54</v>
      </c>
      <c r="K164" s="14">
        <v>28.59</v>
      </c>
      <c r="L164" s="14">
        <v>35.159999999999997</v>
      </c>
      <c r="M164" s="14"/>
      <c r="N164" s="14">
        <v>48.639786186000002</v>
      </c>
      <c r="O164" s="33">
        <v>105.03272023999999</v>
      </c>
      <c r="P164" s="17" t="s">
        <v>17</v>
      </c>
      <c r="Q164" s="40" t="s">
        <v>675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65.099999999999994" customHeight="1" x14ac:dyDescent="0.25">
      <c r="B165" s="3"/>
      <c r="C165" s="9" t="s">
        <v>256</v>
      </c>
      <c r="D165" s="16" t="s">
        <v>257</v>
      </c>
      <c r="E165" s="16">
        <v>8</v>
      </c>
      <c r="F165" s="15">
        <v>9.93</v>
      </c>
      <c r="G165" s="15">
        <v>9.2200000000000006</v>
      </c>
      <c r="H165" s="15">
        <v>8.51</v>
      </c>
      <c r="I165" s="14"/>
      <c r="J165" s="15">
        <v>10.87</v>
      </c>
      <c r="K165" s="15">
        <v>12.28</v>
      </c>
      <c r="L165" s="15">
        <v>14.57</v>
      </c>
      <c r="M165" s="15"/>
      <c r="N165" s="15">
        <v>53.087264816999998</v>
      </c>
      <c r="O165" s="15">
        <v>5.7443371429000001</v>
      </c>
      <c r="P165" s="16" t="s">
        <v>17</v>
      </c>
      <c r="Q165" s="39" t="s">
        <v>676</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65.099999999999994" customHeight="1" x14ac:dyDescent="0.25">
      <c r="B166" s="3"/>
      <c r="C166" s="19" t="s">
        <v>258</v>
      </c>
      <c r="D166" s="17" t="s">
        <v>259</v>
      </c>
      <c r="E166" s="17">
        <v>3</v>
      </c>
      <c r="F166" s="14">
        <v>1.2</v>
      </c>
      <c r="G166" s="14">
        <v>0.56999999999999995</v>
      </c>
      <c r="H166" s="14">
        <v>-0.04</v>
      </c>
      <c r="I166" s="14"/>
      <c r="J166" s="14">
        <v>1.35</v>
      </c>
      <c r="K166" s="14">
        <v>2.59</v>
      </c>
      <c r="L166" s="14">
        <v>4.5999999999999996</v>
      </c>
      <c r="M166" s="14"/>
      <c r="N166" s="14">
        <v>46.286076158</v>
      </c>
      <c r="O166" s="33">
        <v>10.690566094999999</v>
      </c>
      <c r="P166" s="17" t="s">
        <v>14</v>
      </c>
      <c r="Q166" s="40" t="s">
        <v>677</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65.099999999999994" customHeight="1" x14ac:dyDescent="0.25">
      <c r="B167" s="3"/>
      <c r="C167" s="9" t="s">
        <v>260</v>
      </c>
      <c r="D167" s="16" t="s">
        <v>261</v>
      </c>
      <c r="E167" s="16">
        <v>4</v>
      </c>
      <c r="F167" s="15">
        <v>171.3</v>
      </c>
      <c r="G167" s="15">
        <v>141.54</v>
      </c>
      <c r="H167" s="15">
        <v>111.78</v>
      </c>
      <c r="I167" s="14"/>
      <c r="J167" s="15">
        <v>209.06</v>
      </c>
      <c r="K167" s="15">
        <v>268.57</v>
      </c>
      <c r="L167" s="15">
        <v>364.88</v>
      </c>
      <c r="M167" s="15"/>
      <c r="N167" s="15">
        <v>52.541734988000002</v>
      </c>
      <c r="O167" s="15">
        <v>16.324058515000001</v>
      </c>
      <c r="P167" s="16" t="s">
        <v>17</v>
      </c>
      <c r="Q167" s="39" t="s">
        <v>678</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65.099999999999994" customHeight="1" x14ac:dyDescent="0.25">
      <c r="B168" s="3"/>
      <c r="C168" s="19" t="s">
        <v>397</v>
      </c>
      <c r="D168" s="17" t="s">
        <v>398</v>
      </c>
      <c r="E168" s="17">
        <v>0</v>
      </c>
      <c r="F168" s="14">
        <v>5.81</v>
      </c>
      <c r="G168" s="14">
        <v>5.12</v>
      </c>
      <c r="H168" s="14">
        <v>4.43</v>
      </c>
      <c r="I168" s="14"/>
      <c r="J168" s="14">
        <v>6.06</v>
      </c>
      <c r="K168" s="14">
        <v>7.43</v>
      </c>
      <c r="L168" s="14">
        <v>9.66</v>
      </c>
      <c r="M168" s="14"/>
      <c r="N168" s="14">
        <v>24.716355796999999</v>
      </c>
      <c r="O168" s="33">
        <v>3.7121378571000001</v>
      </c>
      <c r="P168" s="17" t="s">
        <v>14</v>
      </c>
      <c r="Q168" s="40" t="s">
        <v>679</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65.099999999999994" customHeight="1" x14ac:dyDescent="0.25">
      <c r="B169" s="3"/>
      <c r="C169" s="9" t="s">
        <v>262</v>
      </c>
      <c r="D169" s="16" t="s">
        <v>263</v>
      </c>
      <c r="E169" s="16">
        <v>9</v>
      </c>
      <c r="F169" s="15">
        <v>76.88</v>
      </c>
      <c r="G169" s="15">
        <v>70.22</v>
      </c>
      <c r="H169" s="15">
        <v>63.56</v>
      </c>
      <c r="I169" s="14"/>
      <c r="J169" s="15">
        <v>84.9</v>
      </c>
      <c r="K169" s="15">
        <v>98.21</v>
      </c>
      <c r="L169" s="15">
        <v>119.76</v>
      </c>
      <c r="M169" s="15"/>
      <c r="N169" s="15">
        <v>53.243057049999997</v>
      </c>
      <c r="O169" s="15">
        <v>65.703073142999997</v>
      </c>
      <c r="P169" s="16" t="s">
        <v>17</v>
      </c>
      <c r="Q169" s="39" t="s">
        <v>680</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65.099999999999994" customHeight="1" x14ac:dyDescent="0.25">
      <c r="B170" s="3"/>
      <c r="C170" s="19" t="s">
        <v>264</v>
      </c>
      <c r="D170" s="17" t="s">
        <v>265</v>
      </c>
      <c r="E170" s="17">
        <v>0</v>
      </c>
      <c r="F170" s="14">
        <v>1.58</v>
      </c>
      <c r="G170" s="14">
        <v>0.84</v>
      </c>
      <c r="H170" s="14">
        <v>0.11</v>
      </c>
      <c r="I170" s="14"/>
      <c r="J170" s="14">
        <v>1.83</v>
      </c>
      <c r="K170" s="14">
        <v>3.29</v>
      </c>
      <c r="L170" s="14">
        <v>5.66</v>
      </c>
      <c r="M170" s="14"/>
      <c r="N170" s="14">
        <v>28.324044975</v>
      </c>
      <c r="O170" s="33">
        <v>5.0948277142999991</v>
      </c>
      <c r="P170" s="17" t="s">
        <v>14</v>
      </c>
      <c r="Q170" s="40" t="s">
        <v>681</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65.099999999999994" customHeight="1" x14ac:dyDescent="0.25">
      <c r="B171" s="3"/>
      <c r="C171" s="9" t="s">
        <v>266</v>
      </c>
      <c r="D171" s="16" t="s">
        <v>267</v>
      </c>
      <c r="E171" s="16">
        <v>3</v>
      </c>
      <c r="F171" s="15">
        <v>3.93</v>
      </c>
      <c r="G171" s="15">
        <v>2.75</v>
      </c>
      <c r="H171" s="15">
        <v>1.58</v>
      </c>
      <c r="I171" s="14"/>
      <c r="J171" s="15">
        <v>4.0999999999999996</v>
      </c>
      <c r="K171" s="15">
        <v>6.44</v>
      </c>
      <c r="L171" s="15">
        <v>10.23</v>
      </c>
      <c r="M171" s="15"/>
      <c r="N171" s="15">
        <v>33.197147461</v>
      </c>
      <c r="O171" s="15">
        <v>20.646651429000002</v>
      </c>
      <c r="P171" s="16" t="s">
        <v>14</v>
      </c>
      <c r="Q171" s="39" t="s">
        <v>682</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65.099999999999994" customHeight="1" x14ac:dyDescent="0.25">
      <c r="B172" s="3"/>
      <c r="C172" s="19" t="s">
        <v>451</v>
      </c>
      <c r="D172" s="17" t="s">
        <v>452</v>
      </c>
      <c r="E172" s="17">
        <v>0</v>
      </c>
      <c r="F172" s="14">
        <v>220.22</v>
      </c>
      <c r="G172" s="14">
        <v>195.39</v>
      </c>
      <c r="H172" s="14">
        <v>170.56</v>
      </c>
      <c r="I172" s="14"/>
      <c r="J172" s="14">
        <v>237.03</v>
      </c>
      <c r="K172" s="14">
        <v>286.68</v>
      </c>
      <c r="L172" s="14">
        <v>367.02</v>
      </c>
      <c r="M172" s="14"/>
      <c r="N172" s="14">
        <v>43.185410681</v>
      </c>
      <c r="O172" s="33">
        <v>6.7724326990999995</v>
      </c>
      <c r="P172" s="17" t="s">
        <v>14</v>
      </c>
      <c r="Q172" s="40" t="s">
        <v>683</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65.099999999999994" customHeight="1" x14ac:dyDescent="0.25">
      <c r="B173" s="3"/>
      <c r="C173" s="9" t="s">
        <v>684</v>
      </c>
      <c r="D173" s="16" t="s">
        <v>685</v>
      </c>
      <c r="E173" s="16">
        <v>0</v>
      </c>
      <c r="F173" s="15">
        <v>0.28000000000000003</v>
      </c>
      <c r="G173" s="15">
        <v>0.12</v>
      </c>
      <c r="H173" s="15">
        <v>-0.03</v>
      </c>
      <c r="I173" s="14"/>
      <c r="J173" s="15">
        <v>0.31</v>
      </c>
      <c r="K173" s="15">
        <v>0.62</v>
      </c>
      <c r="L173" s="15">
        <v>1.1200000000000001</v>
      </c>
      <c r="M173" s="15"/>
      <c r="N173" s="15">
        <v>26.837095505000001</v>
      </c>
      <c r="O173" s="15">
        <v>1.5266551429000002</v>
      </c>
      <c r="P173" s="16" t="s">
        <v>14</v>
      </c>
      <c r="Q173" s="39" t="s">
        <v>686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65.099999999999994" customHeight="1" x14ac:dyDescent="0.25">
      <c r="B174" s="3"/>
      <c r="C174" s="19" t="s">
        <v>268</v>
      </c>
      <c r="D174" s="17" t="s">
        <v>269</v>
      </c>
      <c r="E174" s="17">
        <v>7</v>
      </c>
      <c r="F174" s="14">
        <v>45.72</v>
      </c>
      <c r="G174" s="14">
        <v>40.47</v>
      </c>
      <c r="H174" s="14">
        <v>35.229999999999997</v>
      </c>
      <c r="I174" s="14"/>
      <c r="J174" s="14">
        <v>54.62</v>
      </c>
      <c r="K174" s="14">
        <v>65.099999999999994</v>
      </c>
      <c r="L174" s="14">
        <v>82.06</v>
      </c>
      <c r="M174" s="14"/>
      <c r="N174" s="14">
        <v>33.622447493999999</v>
      </c>
      <c r="O174" s="33">
        <v>558.29010604999996</v>
      </c>
      <c r="P174" s="17" t="s">
        <v>17</v>
      </c>
      <c r="Q174" s="40" t="s">
        <v>687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65.099999999999994" customHeight="1" x14ac:dyDescent="0.25">
      <c r="B175" s="3"/>
      <c r="C175" s="9" t="s">
        <v>268</v>
      </c>
      <c r="D175" s="16" t="s">
        <v>271</v>
      </c>
      <c r="E175" s="16">
        <v>7</v>
      </c>
      <c r="F175" s="15">
        <v>40.83</v>
      </c>
      <c r="G175" s="15">
        <v>36.56</v>
      </c>
      <c r="H175" s="15">
        <v>32.29</v>
      </c>
      <c r="I175" s="14"/>
      <c r="J175" s="15">
        <v>49.16</v>
      </c>
      <c r="K175" s="15">
        <v>57.69</v>
      </c>
      <c r="L175" s="15">
        <v>71.5</v>
      </c>
      <c r="M175" s="15"/>
      <c r="N175" s="15">
        <v>31.152957038</v>
      </c>
      <c r="O175" s="15">
        <v>2160.3970769000002</v>
      </c>
      <c r="P175" s="16" t="s">
        <v>17</v>
      </c>
      <c r="Q175" s="39" t="s">
        <v>688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65.099999999999994" customHeight="1" x14ac:dyDescent="0.25">
      <c r="B176" s="3"/>
      <c r="C176" s="19" t="s">
        <v>272</v>
      </c>
      <c r="D176" s="17" t="s">
        <v>273</v>
      </c>
      <c r="E176" s="17">
        <v>0</v>
      </c>
      <c r="F176" s="14">
        <v>10.64</v>
      </c>
      <c r="G176" s="14">
        <v>9.39</v>
      </c>
      <c r="H176" s="14">
        <v>8.15</v>
      </c>
      <c r="I176" s="14"/>
      <c r="J176" s="14">
        <v>10.95</v>
      </c>
      <c r="K176" s="14">
        <v>13.43</v>
      </c>
      <c r="L176" s="14">
        <v>17.45</v>
      </c>
      <c r="M176" s="14"/>
      <c r="N176" s="14">
        <v>22.186548949999999</v>
      </c>
      <c r="O176" s="33">
        <v>26.405068619000001</v>
      </c>
      <c r="P176" s="17" t="s">
        <v>14</v>
      </c>
      <c r="Q176" s="40" t="s">
        <v>689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65.099999999999994" customHeight="1" x14ac:dyDescent="0.25">
      <c r="B177" s="3"/>
      <c r="C177" s="9" t="s">
        <v>396</v>
      </c>
      <c r="D177" s="16" t="s">
        <v>274</v>
      </c>
      <c r="E177" s="16">
        <v>3</v>
      </c>
      <c r="F177" s="15">
        <v>61.29</v>
      </c>
      <c r="G177" s="15">
        <v>53.77</v>
      </c>
      <c r="H177" s="15">
        <v>46.26</v>
      </c>
      <c r="I177" s="14"/>
      <c r="J177" s="15">
        <v>62.93</v>
      </c>
      <c r="K177" s="15">
        <v>77.95</v>
      </c>
      <c r="L177" s="15">
        <v>102.26</v>
      </c>
      <c r="M177" s="15"/>
      <c r="N177" s="15">
        <v>38.184861476999998</v>
      </c>
      <c r="O177" s="15">
        <v>540.98946452000007</v>
      </c>
      <c r="P177" s="16" t="s">
        <v>14</v>
      </c>
      <c r="Q177" s="39" t="s">
        <v>690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65.099999999999994" customHeight="1" x14ac:dyDescent="0.25">
      <c r="B178" s="3"/>
      <c r="C178" s="19" t="s">
        <v>436</v>
      </c>
      <c r="D178" s="17" t="s">
        <v>275</v>
      </c>
      <c r="E178" s="17">
        <v>0</v>
      </c>
      <c r="F178" s="14">
        <v>3.07</v>
      </c>
      <c r="G178" s="14">
        <v>2.68</v>
      </c>
      <c r="H178" s="14">
        <v>2.2999999999999998</v>
      </c>
      <c r="I178" s="14"/>
      <c r="J178" s="14">
        <v>3.19</v>
      </c>
      <c r="K178" s="14">
        <v>3.95</v>
      </c>
      <c r="L178" s="14">
        <v>5.19</v>
      </c>
      <c r="M178" s="14"/>
      <c r="N178" s="14">
        <v>29.415948177000001</v>
      </c>
      <c r="O178" s="33">
        <v>10.806455190000001</v>
      </c>
      <c r="P178" s="17" t="s">
        <v>14</v>
      </c>
      <c r="Q178" s="40" t="s">
        <v>691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65.099999999999994" customHeight="1" x14ac:dyDescent="0.25">
      <c r="B179" s="3"/>
      <c r="C179" s="9" t="s">
        <v>414</v>
      </c>
      <c r="D179" s="16" t="s">
        <v>276</v>
      </c>
      <c r="E179" s="16">
        <v>5</v>
      </c>
      <c r="F179" s="15">
        <v>12.16</v>
      </c>
      <c r="G179" s="15">
        <v>10.42</v>
      </c>
      <c r="H179" s="15">
        <v>8.68</v>
      </c>
      <c r="I179" s="14"/>
      <c r="J179" s="15">
        <v>12.95</v>
      </c>
      <c r="K179" s="15">
        <v>16.420000000000002</v>
      </c>
      <c r="L179" s="15">
        <v>22.04</v>
      </c>
      <c r="M179" s="15"/>
      <c r="N179" s="15">
        <v>38.785345966000001</v>
      </c>
      <c r="O179" s="15">
        <v>19.015547999999999</v>
      </c>
      <c r="P179" s="16" t="s">
        <v>14</v>
      </c>
      <c r="Q179" s="39" t="s">
        <v>692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65.099999999999994" customHeight="1" x14ac:dyDescent="0.25">
      <c r="B180" s="3"/>
      <c r="C180" s="19" t="s">
        <v>502</v>
      </c>
      <c r="D180" s="17" t="s">
        <v>277</v>
      </c>
      <c r="E180" s="17">
        <v>2</v>
      </c>
      <c r="F180" s="14">
        <v>8.36</v>
      </c>
      <c r="G180" s="14">
        <v>5.84</v>
      </c>
      <c r="H180" s="14">
        <v>3.33</v>
      </c>
      <c r="I180" s="14"/>
      <c r="J180" s="14">
        <v>8.65</v>
      </c>
      <c r="K180" s="14">
        <v>13.67</v>
      </c>
      <c r="L180" s="14">
        <v>21.8</v>
      </c>
      <c r="M180" s="14"/>
      <c r="N180" s="14">
        <v>30.521621776</v>
      </c>
      <c r="O180" s="33">
        <v>51.985249809999999</v>
      </c>
      <c r="P180" s="17" t="s">
        <v>14</v>
      </c>
      <c r="Q180" s="40" t="s">
        <v>693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65.099999999999994" customHeight="1" x14ac:dyDescent="0.25">
      <c r="B181" s="3"/>
      <c r="C181" s="9" t="s">
        <v>484</v>
      </c>
      <c r="D181" s="16" t="s">
        <v>278</v>
      </c>
      <c r="E181" s="16">
        <v>6</v>
      </c>
      <c r="F181" s="15">
        <v>47.93</v>
      </c>
      <c r="G181" s="15">
        <v>44.62</v>
      </c>
      <c r="H181" s="15">
        <v>41.31</v>
      </c>
      <c r="I181" s="14"/>
      <c r="J181" s="15">
        <v>48.77</v>
      </c>
      <c r="K181" s="15">
        <v>55.38</v>
      </c>
      <c r="L181" s="15">
        <v>66.099999999999994</v>
      </c>
      <c r="M181" s="15"/>
      <c r="N181" s="15">
        <v>50.085490872999998</v>
      </c>
      <c r="O181" s="15">
        <v>80.611043809999998</v>
      </c>
      <c r="P181" s="16" t="s">
        <v>14</v>
      </c>
      <c r="Q181" s="39" t="s">
        <v>694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65.099999999999994" customHeight="1" x14ac:dyDescent="0.25">
      <c r="B182" s="3"/>
      <c r="C182" s="19" t="s">
        <v>402</v>
      </c>
      <c r="D182" s="17" t="s">
        <v>279</v>
      </c>
      <c r="E182" s="17">
        <v>3</v>
      </c>
      <c r="F182" s="14">
        <v>3.38</v>
      </c>
      <c r="G182" s="14">
        <v>2.93</v>
      </c>
      <c r="H182" s="14">
        <v>2.4900000000000002</v>
      </c>
      <c r="I182" s="14"/>
      <c r="J182" s="14">
        <v>3.52</v>
      </c>
      <c r="K182" s="14">
        <v>4.4000000000000004</v>
      </c>
      <c r="L182" s="14">
        <v>5.83</v>
      </c>
      <c r="M182" s="14"/>
      <c r="N182" s="14">
        <v>21.821827428999999</v>
      </c>
      <c r="O182" s="33">
        <v>4.7658485714000003</v>
      </c>
      <c r="P182" s="17" t="s">
        <v>14</v>
      </c>
      <c r="Q182" s="40" t="s">
        <v>695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65.099999999999994" customHeight="1" x14ac:dyDescent="0.25">
      <c r="B183" s="3"/>
      <c r="C183" s="9" t="s">
        <v>438</v>
      </c>
      <c r="D183" s="16" t="s">
        <v>280</v>
      </c>
      <c r="E183" s="16">
        <v>5</v>
      </c>
      <c r="F183" s="15">
        <v>17.84</v>
      </c>
      <c r="G183" s="15">
        <v>16.329999999999998</v>
      </c>
      <c r="H183" s="15">
        <v>14.83</v>
      </c>
      <c r="I183" s="14"/>
      <c r="J183" s="15">
        <v>18.28</v>
      </c>
      <c r="K183" s="15">
        <v>21.28</v>
      </c>
      <c r="L183" s="15">
        <v>26.15</v>
      </c>
      <c r="M183" s="15"/>
      <c r="N183" s="15">
        <v>40.240894462</v>
      </c>
      <c r="O183" s="15">
        <v>10.117835618999999</v>
      </c>
      <c r="P183" s="16" t="s">
        <v>14</v>
      </c>
      <c r="Q183" s="39" t="s">
        <v>696</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65.099999999999994" customHeight="1" x14ac:dyDescent="0.25">
      <c r="B184" s="3"/>
      <c r="C184" s="19" t="s">
        <v>515</v>
      </c>
      <c r="D184" s="17" t="s">
        <v>516</v>
      </c>
      <c r="E184" s="17">
        <v>0</v>
      </c>
      <c r="F184" s="14">
        <v>6.34</v>
      </c>
      <c r="G184" s="14">
        <v>5.33</v>
      </c>
      <c r="H184" s="14">
        <v>4.32</v>
      </c>
      <c r="I184" s="14"/>
      <c r="J184" s="14">
        <v>6.65</v>
      </c>
      <c r="K184" s="14">
        <v>8.66</v>
      </c>
      <c r="L184" s="14">
        <v>11.92</v>
      </c>
      <c r="M184" s="14"/>
      <c r="N184" s="14">
        <v>34.843604091000003</v>
      </c>
      <c r="O184" s="33">
        <v>1.2952491428999999</v>
      </c>
      <c r="P184" s="17" t="s">
        <v>14</v>
      </c>
      <c r="Q184" s="40" t="s">
        <v>697</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65.099999999999994" customHeight="1" x14ac:dyDescent="0.25">
      <c r="B185" s="3"/>
      <c r="C185" s="9" t="s">
        <v>453</v>
      </c>
      <c r="D185" s="16" t="s">
        <v>454</v>
      </c>
      <c r="E185" s="16">
        <v>8</v>
      </c>
      <c r="F185" s="15">
        <v>93.23</v>
      </c>
      <c r="G185" s="15">
        <v>75.56</v>
      </c>
      <c r="H185" s="15">
        <v>57.9</v>
      </c>
      <c r="I185" s="14"/>
      <c r="J185" s="15">
        <v>109.71</v>
      </c>
      <c r="K185" s="15">
        <v>145.03</v>
      </c>
      <c r="L185" s="15">
        <v>202.18</v>
      </c>
      <c r="M185" s="15"/>
      <c r="N185" s="15">
        <v>51.443025925000001</v>
      </c>
      <c r="O185" s="15">
        <v>3.9003037049999998</v>
      </c>
      <c r="P185" s="16" t="s">
        <v>17</v>
      </c>
      <c r="Q185" s="39" t="s">
        <v>698</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65.099999999999994" customHeight="1" x14ac:dyDescent="0.25">
      <c r="B186" s="3"/>
      <c r="C186" s="19" t="s">
        <v>491</v>
      </c>
      <c r="D186" s="17" t="s">
        <v>281</v>
      </c>
      <c r="E186" s="17">
        <v>2</v>
      </c>
      <c r="F186" s="14">
        <v>1.5</v>
      </c>
      <c r="G186" s="14">
        <v>1.1399999999999999</v>
      </c>
      <c r="H186" s="14">
        <v>0.78</v>
      </c>
      <c r="I186" s="14"/>
      <c r="J186" s="14">
        <v>1.55</v>
      </c>
      <c r="K186" s="14">
        <v>2.2599999999999998</v>
      </c>
      <c r="L186" s="14">
        <v>3.41</v>
      </c>
      <c r="M186" s="14"/>
      <c r="N186" s="14">
        <v>33.924590899999998</v>
      </c>
      <c r="O186" s="33">
        <v>7.2865065714000004</v>
      </c>
      <c r="P186" s="17" t="s">
        <v>14</v>
      </c>
      <c r="Q186" s="40" t="s">
        <v>699</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65.099999999999994" customHeight="1" x14ac:dyDescent="0.25">
      <c r="B187" s="3"/>
      <c r="C187" s="9" t="s">
        <v>473</v>
      </c>
      <c r="D187" s="16" t="s">
        <v>282</v>
      </c>
      <c r="E187" s="16">
        <v>2</v>
      </c>
      <c r="F187" s="15">
        <v>1.23</v>
      </c>
      <c r="G187" s="15">
        <v>0.8</v>
      </c>
      <c r="H187" s="15">
        <v>0.37</v>
      </c>
      <c r="I187" s="14"/>
      <c r="J187" s="15">
        <v>1.31</v>
      </c>
      <c r="K187" s="15">
        <v>2.16</v>
      </c>
      <c r="L187" s="15">
        <v>3.55</v>
      </c>
      <c r="M187" s="15"/>
      <c r="N187" s="15">
        <v>36.514895168999999</v>
      </c>
      <c r="O187" s="15">
        <v>4.9584562380999992</v>
      </c>
      <c r="P187" s="16" t="s">
        <v>14</v>
      </c>
      <c r="Q187" s="39" t="s">
        <v>700</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65.099999999999994" customHeight="1" x14ac:dyDescent="0.25">
      <c r="B188" s="3"/>
      <c r="C188" s="19" t="s">
        <v>701</v>
      </c>
      <c r="D188" s="17" t="s">
        <v>283</v>
      </c>
      <c r="E188" s="17">
        <v>2</v>
      </c>
      <c r="F188" s="14">
        <v>17.920000000000002</v>
      </c>
      <c r="G188" s="14">
        <v>14.8</v>
      </c>
      <c r="H188" s="14">
        <v>11.68</v>
      </c>
      <c r="I188" s="14"/>
      <c r="J188" s="14">
        <v>18.329999999999998</v>
      </c>
      <c r="K188" s="14">
        <v>24.56</v>
      </c>
      <c r="L188" s="14">
        <v>34.64</v>
      </c>
      <c r="M188" s="14"/>
      <c r="N188" s="14">
        <v>42.571004246000001</v>
      </c>
      <c r="O188" s="33">
        <v>255.71239485999999</v>
      </c>
      <c r="P188" s="17" t="s">
        <v>14</v>
      </c>
      <c r="Q188" s="40" t="s">
        <v>702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65.099999999999994" customHeight="1" x14ac:dyDescent="0.25">
      <c r="B189" s="3"/>
      <c r="C189" s="9" t="s">
        <v>461</v>
      </c>
      <c r="D189" s="16" t="s">
        <v>284</v>
      </c>
      <c r="E189" s="16">
        <v>7</v>
      </c>
      <c r="F189" s="15">
        <v>0.42</v>
      </c>
      <c r="G189" s="15">
        <v>0.2</v>
      </c>
      <c r="H189" s="15">
        <v>0</v>
      </c>
      <c r="I189" s="14"/>
      <c r="J189" s="15">
        <v>1.01</v>
      </c>
      <c r="K189" s="15">
        <v>1.43</v>
      </c>
      <c r="L189" s="15">
        <v>2.11</v>
      </c>
      <c r="M189" s="15"/>
      <c r="N189" s="15">
        <v>61.945730333</v>
      </c>
      <c r="O189" s="15">
        <v>8.931169238099999</v>
      </c>
      <c r="P189" s="16" t="s">
        <v>17</v>
      </c>
      <c r="Q189" s="39" t="s">
        <v>703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65.099999999999994" customHeight="1" x14ac:dyDescent="0.25">
      <c r="B190" s="3"/>
      <c r="C190" s="19" t="s">
        <v>465</v>
      </c>
      <c r="D190" s="17" t="s">
        <v>285</v>
      </c>
      <c r="E190" s="17">
        <v>6</v>
      </c>
      <c r="F190" s="14">
        <v>4.95</v>
      </c>
      <c r="G190" s="14">
        <v>4.21</v>
      </c>
      <c r="H190" s="14">
        <v>3.47</v>
      </c>
      <c r="I190" s="14"/>
      <c r="J190" s="14">
        <v>6.91</v>
      </c>
      <c r="K190" s="14">
        <v>8.3800000000000008</v>
      </c>
      <c r="L190" s="14">
        <v>10.77</v>
      </c>
      <c r="M190" s="14"/>
      <c r="N190" s="14">
        <v>47.757044626000003</v>
      </c>
      <c r="O190" s="33">
        <v>12.111479237999999</v>
      </c>
      <c r="P190" s="17" t="s">
        <v>17</v>
      </c>
      <c r="Q190" s="40" t="s">
        <v>704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65.099999999999994" customHeight="1" x14ac:dyDescent="0.25">
      <c r="B191" s="3"/>
      <c r="C191" s="9" t="s">
        <v>441</v>
      </c>
      <c r="D191" s="16" t="s">
        <v>442</v>
      </c>
      <c r="E191" s="16">
        <v>0</v>
      </c>
      <c r="F191" s="15">
        <v>0.45</v>
      </c>
      <c r="G191" s="15">
        <v>-0.18</v>
      </c>
      <c r="H191" s="15">
        <v>-0.81</v>
      </c>
      <c r="I191" s="14"/>
      <c r="J191" s="15">
        <v>0.51</v>
      </c>
      <c r="K191" s="15">
        <v>1.77</v>
      </c>
      <c r="L191" s="15">
        <v>3.82</v>
      </c>
      <c r="M191" s="15"/>
      <c r="N191" s="15">
        <v>26.587571409999999</v>
      </c>
      <c r="O191" s="15">
        <v>1.8853974285999999</v>
      </c>
      <c r="P191" s="16" t="s">
        <v>14</v>
      </c>
      <c r="Q191" s="39" t="s">
        <v>705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65.099999999999994" customHeight="1" x14ac:dyDescent="0.25">
      <c r="B192" s="3"/>
      <c r="C192" s="19" t="s">
        <v>270</v>
      </c>
      <c r="D192" s="17" t="s">
        <v>286</v>
      </c>
      <c r="E192" s="17">
        <v>2</v>
      </c>
      <c r="F192" s="14">
        <v>32.840000000000003</v>
      </c>
      <c r="G192" s="14">
        <v>28.86</v>
      </c>
      <c r="H192" s="14">
        <v>24.89</v>
      </c>
      <c r="I192" s="14"/>
      <c r="J192" s="14">
        <v>33.71</v>
      </c>
      <c r="K192" s="14">
        <v>41.65</v>
      </c>
      <c r="L192" s="14">
        <v>54.5</v>
      </c>
      <c r="M192" s="14"/>
      <c r="N192" s="14">
        <v>38.329737856999998</v>
      </c>
      <c r="O192" s="33">
        <v>294.53774400000003</v>
      </c>
      <c r="P192" s="17" t="s">
        <v>14</v>
      </c>
      <c r="Q192" s="40" t="s">
        <v>706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65.099999999999994" customHeight="1" x14ac:dyDescent="0.25">
      <c r="B193" s="3"/>
      <c r="C193" s="9" t="s">
        <v>401</v>
      </c>
      <c r="D193" s="16" t="s">
        <v>287</v>
      </c>
      <c r="E193" s="16">
        <v>5</v>
      </c>
      <c r="F193" s="15">
        <v>8.5299999999999994</v>
      </c>
      <c r="G193" s="15">
        <v>7.61</v>
      </c>
      <c r="H193" s="15">
        <v>6.7</v>
      </c>
      <c r="I193" s="14"/>
      <c r="J193" s="15">
        <v>8.82</v>
      </c>
      <c r="K193" s="15">
        <v>10.64</v>
      </c>
      <c r="L193" s="15">
        <v>13.61</v>
      </c>
      <c r="M193" s="15"/>
      <c r="N193" s="15">
        <v>39.258660472000003</v>
      </c>
      <c r="O193" s="15">
        <v>13.423351333000001</v>
      </c>
      <c r="P193" s="16" t="s">
        <v>14</v>
      </c>
      <c r="Q193" s="39" t="s">
        <v>707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65.099999999999994" customHeight="1" x14ac:dyDescent="0.25">
      <c r="B194" s="3"/>
      <c r="C194" s="19" t="s">
        <v>485</v>
      </c>
      <c r="D194" s="17" t="s">
        <v>486</v>
      </c>
      <c r="E194" s="17">
        <v>0</v>
      </c>
      <c r="F194" s="14">
        <v>96.88</v>
      </c>
      <c r="G194" s="14">
        <v>73.650000000000006</v>
      </c>
      <c r="H194" s="14">
        <v>50.43</v>
      </c>
      <c r="I194" s="14"/>
      <c r="J194" s="14">
        <v>116.1</v>
      </c>
      <c r="K194" s="14">
        <v>162.54</v>
      </c>
      <c r="L194" s="14">
        <v>237.69</v>
      </c>
      <c r="M194" s="14"/>
      <c r="N194" s="14">
        <v>40.438565722</v>
      </c>
      <c r="O194" s="33">
        <v>1.7082083814</v>
      </c>
      <c r="P194" s="17" t="s">
        <v>14</v>
      </c>
      <c r="Q194" s="40" t="s">
        <v>708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65.099999999999994" customHeight="1" x14ac:dyDescent="0.25">
      <c r="B195" s="3"/>
      <c r="C195" s="9" t="s">
        <v>709</v>
      </c>
      <c r="D195" s="16" t="s">
        <v>710</v>
      </c>
      <c r="E195" s="16">
        <v>2</v>
      </c>
      <c r="F195" s="15">
        <v>6.32</v>
      </c>
      <c r="G195" s="15">
        <v>5.54</v>
      </c>
      <c r="H195" s="15">
        <v>4.7699999999999996</v>
      </c>
      <c r="I195" s="14"/>
      <c r="J195" s="15">
        <v>6.43</v>
      </c>
      <c r="K195" s="15">
        <v>7.97</v>
      </c>
      <c r="L195" s="15">
        <v>10.47</v>
      </c>
      <c r="M195" s="15"/>
      <c r="N195" s="15">
        <v>37.145626686999996</v>
      </c>
      <c r="O195" s="15">
        <v>1.0632192857</v>
      </c>
      <c r="P195" s="16" t="s">
        <v>14</v>
      </c>
      <c r="Q195" s="39" t="s">
        <v>711</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65.099999999999994" customHeight="1" x14ac:dyDescent="0.25">
      <c r="B196" s="3"/>
      <c r="C196" s="19" t="s">
        <v>404</v>
      </c>
      <c r="D196" s="17" t="s">
        <v>288</v>
      </c>
      <c r="E196" s="17">
        <v>0</v>
      </c>
      <c r="F196" s="14">
        <v>13.41</v>
      </c>
      <c r="G196" s="14">
        <v>12.21</v>
      </c>
      <c r="H196" s="14">
        <v>11.01</v>
      </c>
      <c r="I196" s="14"/>
      <c r="J196" s="14">
        <v>13.8</v>
      </c>
      <c r="K196" s="14">
        <v>16.190000000000001</v>
      </c>
      <c r="L196" s="14">
        <v>20.059999999999999</v>
      </c>
      <c r="M196" s="14"/>
      <c r="N196" s="14">
        <v>29.229793400999998</v>
      </c>
      <c r="O196" s="33">
        <v>207.87553781</v>
      </c>
      <c r="P196" s="17" t="s">
        <v>14</v>
      </c>
      <c r="Q196" s="40" t="s">
        <v>712</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65.099999999999994" customHeight="1" x14ac:dyDescent="0.25">
      <c r="B197" s="3"/>
      <c r="C197" s="9" t="s">
        <v>289</v>
      </c>
      <c r="D197" s="16" t="s">
        <v>290</v>
      </c>
      <c r="E197" s="16">
        <v>5</v>
      </c>
      <c r="F197" s="15">
        <v>27.34</v>
      </c>
      <c r="G197" s="15">
        <v>24.68</v>
      </c>
      <c r="H197" s="15">
        <v>22.02</v>
      </c>
      <c r="I197" s="14"/>
      <c r="J197" s="15">
        <v>27.92</v>
      </c>
      <c r="K197" s="15">
        <v>33.229999999999997</v>
      </c>
      <c r="L197" s="15">
        <v>41.84</v>
      </c>
      <c r="M197" s="15"/>
      <c r="N197" s="15">
        <v>38.266822926000003</v>
      </c>
      <c r="O197" s="15">
        <v>447.05605180999999</v>
      </c>
      <c r="P197" s="16" t="s">
        <v>14</v>
      </c>
      <c r="Q197" s="39" t="s">
        <v>713</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65.099999999999994" customHeight="1" x14ac:dyDescent="0.25">
      <c r="B198" s="3"/>
      <c r="C198" s="19" t="s">
        <v>291</v>
      </c>
      <c r="D198" s="17" t="s">
        <v>292</v>
      </c>
      <c r="E198" s="17">
        <v>3</v>
      </c>
      <c r="F198" s="14">
        <v>7.15</v>
      </c>
      <c r="G198" s="14">
        <v>6.51</v>
      </c>
      <c r="H198" s="14">
        <v>5.87</v>
      </c>
      <c r="I198" s="14"/>
      <c r="J198" s="14">
        <v>7.26</v>
      </c>
      <c r="K198" s="14">
        <v>8.5299999999999994</v>
      </c>
      <c r="L198" s="14">
        <v>10.6</v>
      </c>
      <c r="M198" s="14"/>
      <c r="N198" s="14">
        <v>36.123443921000003</v>
      </c>
      <c r="O198" s="33">
        <v>8.4617776666999998</v>
      </c>
      <c r="P198" s="17" t="s">
        <v>14</v>
      </c>
      <c r="Q198" s="40" t="s">
        <v>714</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65.099999999999994" customHeight="1" x14ac:dyDescent="0.25">
      <c r="B199" s="3"/>
      <c r="C199" s="9" t="s">
        <v>291</v>
      </c>
      <c r="D199" s="16" t="s">
        <v>293</v>
      </c>
      <c r="E199" s="16">
        <v>3</v>
      </c>
      <c r="F199" s="15">
        <v>36.659999999999997</v>
      </c>
      <c r="G199" s="15">
        <v>32.979999999999997</v>
      </c>
      <c r="H199" s="15">
        <v>29.3</v>
      </c>
      <c r="I199" s="14"/>
      <c r="J199" s="15">
        <v>37.380000000000003</v>
      </c>
      <c r="K199" s="15">
        <v>44.73</v>
      </c>
      <c r="L199" s="15">
        <v>56.63</v>
      </c>
      <c r="M199" s="15"/>
      <c r="N199" s="15">
        <v>39.631935114000001</v>
      </c>
      <c r="O199" s="15">
        <v>50.425493951999997</v>
      </c>
      <c r="P199" s="16" t="s">
        <v>14</v>
      </c>
      <c r="Q199" s="39" t="s">
        <v>715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65.099999999999994" customHeight="1" x14ac:dyDescent="0.25">
      <c r="B200" s="3"/>
      <c r="C200" s="19" t="s">
        <v>294</v>
      </c>
      <c r="D200" s="17" t="s">
        <v>716</v>
      </c>
      <c r="E200" s="17">
        <v>3</v>
      </c>
      <c r="F200" s="14">
        <v>13.03</v>
      </c>
      <c r="G200" s="14">
        <v>11.3</v>
      </c>
      <c r="H200" s="14">
        <v>9.58</v>
      </c>
      <c r="I200" s="14"/>
      <c r="J200" s="14">
        <v>13.24</v>
      </c>
      <c r="K200" s="14">
        <v>16.68</v>
      </c>
      <c r="L200" s="14">
        <v>22.24</v>
      </c>
      <c r="M200" s="14"/>
      <c r="N200" s="14">
        <v>39.269905753000003</v>
      </c>
      <c r="O200" s="33">
        <v>1.1909211429</v>
      </c>
      <c r="P200" s="17" t="s">
        <v>14</v>
      </c>
      <c r="Q200" s="40" t="s">
        <v>717</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65.099999999999994" customHeight="1" x14ac:dyDescent="0.25">
      <c r="B201" s="3"/>
      <c r="C201" s="9" t="s">
        <v>294</v>
      </c>
      <c r="D201" s="16" t="s">
        <v>466</v>
      </c>
      <c r="E201" s="16">
        <v>6</v>
      </c>
      <c r="F201" s="15">
        <v>13.9</v>
      </c>
      <c r="G201" s="15">
        <v>12.51</v>
      </c>
      <c r="H201" s="15">
        <v>11.12</v>
      </c>
      <c r="I201" s="14"/>
      <c r="J201" s="15">
        <v>18.149999999999999</v>
      </c>
      <c r="K201" s="15">
        <v>20.92</v>
      </c>
      <c r="L201" s="15">
        <v>25.4</v>
      </c>
      <c r="M201" s="15"/>
      <c r="N201" s="15">
        <v>52.115600719</v>
      </c>
      <c r="O201" s="15">
        <v>1.6165046190000001</v>
      </c>
      <c r="P201" s="16" t="s">
        <v>17</v>
      </c>
      <c r="Q201" s="39" t="s">
        <v>718</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65.099999999999994" customHeight="1" x14ac:dyDescent="0.25">
      <c r="B202" s="3"/>
      <c r="C202" s="19" t="s">
        <v>294</v>
      </c>
      <c r="D202" s="17" t="s">
        <v>295</v>
      </c>
      <c r="E202" s="17">
        <v>3</v>
      </c>
      <c r="F202" s="14">
        <v>26.89</v>
      </c>
      <c r="G202" s="14">
        <v>23.76</v>
      </c>
      <c r="H202" s="14">
        <v>20.64</v>
      </c>
      <c r="I202" s="14"/>
      <c r="J202" s="14">
        <v>27.35</v>
      </c>
      <c r="K202" s="14">
        <v>33.590000000000003</v>
      </c>
      <c r="L202" s="14">
        <v>43.71</v>
      </c>
      <c r="M202" s="14"/>
      <c r="N202" s="14">
        <v>46.696694241000003</v>
      </c>
      <c r="O202" s="33">
        <v>74.187299761999995</v>
      </c>
      <c r="P202" s="17" t="s">
        <v>14</v>
      </c>
      <c r="Q202" s="40" t="s">
        <v>719</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65.099999999999994" customHeight="1" x14ac:dyDescent="0.25">
      <c r="B203" s="3"/>
      <c r="C203" s="9" t="s">
        <v>296</v>
      </c>
      <c r="D203" s="16" t="s">
        <v>297</v>
      </c>
      <c r="E203" s="16">
        <v>3</v>
      </c>
      <c r="F203" s="15">
        <v>17.12</v>
      </c>
      <c r="G203" s="15">
        <v>14.84</v>
      </c>
      <c r="H203" s="15">
        <v>12.57</v>
      </c>
      <c r="I203" s="14"/>
      <c r="J203" s="15">
        <v>17.5</v>
      </c>
      <c r="K203" s="15">
        <v>22.04</v>
      </c>
      <c r="L203" s="15">
        <v>29.39</v>
      </c>
      <c r="M203" s="15"/>
      <c r="N203" s="15">
        <v>46.700676661000003</v>
      </c>
      <c r="O203" s="15">
        <v>42.168372047999995</v>
      </c>
      <c r="P203" s="16" t="s">
        <v>14</v>
      </c>
      <c r="Q203" s="39" t="s">
        <v>720</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65.099999999999994" customHeight="1" x14ac:dyDescent="0.25">
      <c r="B204" s="3"/>
      <c r="C204" s="19" t="s">
        <v>298</v>
      </c>
      <c r="D204" s="17" t="s">
        <v>299</v>
      </c>
      <c r="E204" s="17">
        <v>2</v>
      </c>
      <c r="F204" s="14">
        <v>4.7699999999999996</v>
      </c>
      <c r="G204" s="14">
        <v>4.4800000000000004</v>
      </c>
      <c r="H204" s="14">
        <v>4.1900000000000004</v>
      </c>
      <c r="I204" s="14"/>
      <c r="J204" s="14">
        <v>4.83</v>
      </c>
      <c r="K204" s="14">
        <v>5.4</v>
      </c>
      <c r="L204" s="14">
        <v>6.34</v>
      </c>
      <c r="M204" s="14"/>
      <c r="N204" s="14">
        <v>38.451053229000003</v>
      </c>
      <c r="O204" s="33">
        <v>2.9528321904999997</v>
      </c>
      <c r="P204" s="17" t="s">
        <v>14</v>
      </c>
      <c r="Q204" s="40" t="s">
        <v>721</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65.099999999999994" customHeight="1" x14ac:dyDescent="0.25">
      <c r="B205" s="3"/>
      <c r="C205" s="9" t="s">
        <v>300</v>
      </c>
      <c r="D205" s="16" t="s">
        <v>301</v>
      </c>
      <c r="E205" s="16">
        <v>5</v>
      </c>
      <c r="F205" s="15">
        <v>10.91</v>
      </c>
      <c r="G205" s="15">
        <v>9.4700000000000006</v>
      </c>
      <c r="H205" s="15">
        <v>8.0399999999999991</v>
      </c>
      <c r="I205" s="14"/>
      <c r="J205" s="15">
        <v>11.21</v>
      </c>
      <c r="K205" s="15">
        <v>14.07</v>
      </c>
      <c r="L205" s="15">
        <v>18.690000000000001</v>
      </c>
      <c r="M205" s="15"/>
      <c r="N205" s="15">
        <v>41.453773767999998</v>
      </c>
      <c r="O205" s="15">
        <v>11.268770570999999</v>
      </c>
      <c r="P205" s="16" t="s">
        <v>14</v>
      </c>
      <c r="Q205" s="39" t="s">
        <v>722</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65.099999999999994" customHeight="1" x14ac:dyDescent="0.25">
      <c r="B206" s="3"/>
      <c r="C206" s="19" t="s">
        <v>723</v>
      </c>
      <c r="D206" s="17" t="s">
        <v>724</v>
      </c>
      <c r="E206" s="17">
        <v>4</v>
      </c>
      <c r="F206" s="14">
        <v>10.7</v>
      </c>
      <c r="G206" s="14">
        <v>8.89</v>
      </c>
      <c r="H206" s="14">
        <v>7.08</v>
      </c>
      <c r="I206" s="14"/>
      <c r="J206" s="14">
        <v>14.03</v>
      </c>
      <c r="K206" s="14">
        <v>17.64</v>
      </c>
      <c r="L206" s="14">
        <v>23.49</v>
      </c>
      <c r="M206" s="14"/>
      <c r="N206" s="14">
        <v>47.942634970999997</v>
      </c>
      <c r="O206" s="33">
        <v>2.3551197261999999</v>
      </c>
      <c r="P206" s="17" t="s">
        <v>17</v>
      </c>
      <c r="Q206" s="40" t="s">
        <v>725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65.099999999999994" customHeight="1" x14ac:dyDescent="0.25">
      <c r="B207" s="3"/>
      <c r="C207" s="9" t="s">
        <v>302</v>
      </c>
      <c r="D207" s="16" t="s">
        <v>303</v>
      </c>
      <c r="E207" s="16">
        <v>3</v>
      </c>
      <c r="F207" s="15">
        <v>5.78</v>
      </c>
      <c r="G207" s="15">
        <v>4.3</v>
      </c>
      <c r="H207" s="15">
        <v>2.83</v>
      </c>
      <c r="I207" s="14"/>
      <c r="J207" s="15">
        <v>6.2</v>
      </c>
      <c r="K207" s="15">
        <v>9.14</v>
      </c>
      <c r="L207" s="15">
        <v>13.91</v>
      </c>
      <c r="M207" s="15"/>
      <c r="N207" s="15">
        <v>41.343911386000002</v>
      </c>
      <c r="O207" s="15">
        <v>101.31211195</v>
      </c>
      <c r="P207" s="16" t="s">
        <v>14</v>
      </c>
      <c r="Q207" s="39" t="s">
        <v>726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65.099999999999994" customHeight="1" x14ac:dyDescent="0.25">
      <c r="B208" s="3"/>
      <c r="C208" s="19" t="s">
        <v>727</v>
      </c>
      <c r="D208" s="17" t="s">
        <v>728</v>
      </c>
      <c r="E208" s="17">
        <v>5</v>
      </c>
      <c r="F208" s="14">
        <v>23.37</v>
      </c>
      <c r="G208" s="14">
        <v>15.88</v>
      </c>
      <c r="H208" s="14">
        <v>8.4</v>
      </c>
      <c r="I208" s="14"/>
      <c r="J208" s="14">
        <v>24.89</v>
      </c>
      <c r="K208" s="14">
        <v>39.85</v>
      </c>
      <c r="L208" s="14">
        <v>64.069999999999993</v>
      </c>
      <c r="M208" s="14"/>
      <c r="N208" s="14">
        <v>36.564891009999997</v>
      </c>
      <c r="O208" s="33">
        <v>1.3859644943</v>
      </c>
      <c r="P208" s="17" t="s">
        <v>14</v>
      </c>
      <c r="Q208" s="40" t="s">
        <v>729</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65.099999999999994" customHeight="1" x14ac:dyDescent="0.25">
      <c r="B209" s="3"/>
      <c r="C209" s="9" t="s">
        <v>304</v>
      </c>
      <c r="D209" s="16" t="s">
        <v>305</v>
      </c>
      <c r="E209" s="16">
        <v>7</v>
      </c>
      <c r="F209" s="15">
        <v>8.18</v>
      </c>
      <c r="G209" s="15">
        <v>6.39</v>
      </c>
      <c r="H209" s="15">
        <v>4.5999999999999996</v>
      </c>
      <c r="I209" s="14"/>
      <c r="J209" s="15">
        <v>13.96</v>
      </c>
      <c r="K209" s="15">
        <v>17.53</v>
      </c>
      <c r="L209" s="15">
        <v>23.31</v>
      </c>
      <c r="M209" s="15"/>
      <c r="N209" s="15">
        <v>26.666205552000001</v>
      </c>
      <c r="O209" s="15">
        <v>24.155852849999999</v>
      </c>
      <c r="P209" s="16" t="s">
        <v>17</v>
      </c>
      <c r="Q209" s="39" t="s">
        <v>730</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65.099999999999994" customHeight="1" x14ac:dyDescent="0.25">
      <c r="B210" s="3"/>
      <c r="C210" s="19" t="s">
        <v>306</v>
      </c>
      <c r="D210" s="17" t="s">
        <v>307</v>
      </c>
      <c r="E210" s="17">
        <v>2</v>
      </c>
      <c r="F210" s="14">
        <v>14.43</v>
      </c>
      <c r="G210" s="14">
        <v>12.86</v>
      </c>
      <c r="H210" s="14">
        <v>11.3</v>
      </c>
      <c r="I210" s="14"/>
      <c r="J210" s="14">
        <v>14.67</v>
      </c>
      <c r="K210" s="14">
        <v>17.79</v>
      </c>
      <c r="L210" s="14">
        <v>22.84</v>
      </c>
      <c r="M210" s="14"/>
      <c r="N210" s="14">
        <v>17.071442901000001</v>
      </c>
      <c r="O210" s="33">
        <v>50.252488619000005</v>
      </c>
      <c r="P210" s="17" t="s">
        <v>14</v>
      </c>
      <c r="Q210" s="40" t="s">
        <v>731</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65.099999999999994" customHeight="1" x14ac:dyDescent="0.25">
      <c r="B211" s="3"/>
      <c r="C211" s="9" t="s">
        <v>308</v>
      </c>
      <c r="D211" s="16" t="s">
        <v>309</v>
      </c>
      <c r="E211" s="16">
        <v>7</v>
      </c>
      <c r="F211" s="15">
        <v>18.3</v>
      </c>
      <c r="G211" s="15">
        <v>16.45</v>
      </c>
      <c r="H211" s="15">
        <v>14.61</v>
      </c>
      <c r="I211" s="14"/>
      <c r="J211" s="15">
        <v>22.52</v>
      </c>
      <c r="K211" s="15">
        <v>26.2</v>
      </c>
      <c r="L211" s="15">
        <v>32.159999999999997</v>
      </c>
      <c r="M211" s="15"/>
      <c r="N211" s="15">
        <v>44.178764010000002</v>
      </c>
      <c r="O211" s="15">
        <v>106.95172310000001</v>
      </c>
      <c r="P211" s="16" t="s">
        <v>17</v>
      </c>
      <c r="Q211" s="39" t="s">
        <v>732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65.099999999999994" customHeight="1" x14ac:dyDescent="0.25">
      <c r="B212" s="3"/>
      <c r="C212" s="19" t="s">
        <v>462</v>
      </c>
      <c r="D212" s="17" t="s">
        <v>463</v>
      </c>
      <c r="E212" s="17">
        <v>7</v>
      </c>
      <c r="F212" s="14">
        <v>29.81</v>
      </c>
      <c r="G212" s="14">
        <v>23.31</v>
      </c>
      <c r="H212" s="14">
        <v>16.82</v>
      </c>
      <c r="I212" s="14"/>
      <c r="J212" s="14">
        <v>35.89</v>
      </c>
      <c r="K212" s="14">
        <v>48.87</v>
      </c>
      <c r="L212" s="14">
        <v>69.88</v>
      </c>
      <c r="M212" s="14"/>
      <c r="N212" s="14">
        <v>64.213714492999998</v>
      </c>
      <c r="O212" s="33">
        <v>1.9358639619</v>
      </c>
      <c r="P212" s="17" t="s">
        <v>17</v>
      </c>
      <c r="Q212" s="40" t="s">
        <v>733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65.099999999999994" customHeight="1" x14ac:dyDescent="0.25">
      <c r="B213" s="3"/>
      <c r="C213" s="9" t="s">
        <v>310</v>
      </c>
      <c r="D213" s="16" t="s">
        <v>311</v>
      </c>
      <c r="E213" s="16">
        <v>5</v>
      </c>
      <c r="F213" s="15">
        <v>54.28</v>
      </c>
      <c r="G213" s="15">
        <v>43.15</v>
      </c>
      <c r="H213" s="15">
        <v>32.020000000000003</v>
      </c>
      <c r="I213" s="14"/>
      <c r="J213" s="15">
        <v>83.58</v>
      </c>
      <c r="K213" s="15">
        <v>105.83</v>
      </c>
      <c r="L213" s="15">
        <v>141.84</v>
      </c>
      <c r="M213" s="15"/>
      <c r="N213" s="15">
        <v>48.515744433999998</v>
      </c>
      <c r="O213" s="15">
        <v>8.3436771767</v>
      </c>
      <c r="P213" s="16" t="s">
        <v>17</v>
      </c>
      <c r="Q213" s="39" t="s">
        <v>734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65.099999999999994" customHeight="1" x14ac:dyDescent="0.25">
      <c r="B214" s="3"/>
      <c r="C214" s="19" t="s">
        <v>427</v>
      </c>
      <c r="D214" s="17" t="s">
        <v>312</v>
      </c>
      <c r="E214" s="17">
        <v>0</v>
      </c>
      <c r="F214" s="14">
        <v>8.48</v>
      </c>
      <c r="G214" s="14">
        <v>6.64</v>
      </c>
      <c r="H214" s="14">
        <v>4.8099999999999996</v>
      </c>
      <c r="I214" s="14"/>
      <c r="J214" s="14">
        <v>9.26</v>
      </c>
      <c r="K214" s="14">
        <v>12.92</v>
      </c>
      <c r="L214" s="14">
        <v>18.850000000000001</v>
      </c>
      <c r="M214" s="14"/>
      <c r="N214" s="14">
        <v>27.098959682</v>
      </c>
      <c r="O214" s="33">
        <v>31.275207116000001</v>
      </c>
      <c r="P214" s="17" t="s">
        <v>14</v>
      </c>
      <c r="Q214" s="40" t="s">
        <v>735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65.099999999999994" customHeight="1" x14ac:dyDescent="0.25">
      <c r="B215" s="3"/>
      <c r="C215" s="9" t="s">
        <v>313</v>
      </c>
      <c r="D215" s="16" t="s">
        <v>314</v>
      </c>
      <c r="E215" s="16">
        <v>5</v>
      </c>
      <c r="F215" s="15">
        <v>41.89</v>
      </c>
      <c r="G215" s="15">
        <v>35.869999999999997</v>
      </c>
      <c r="H215" s="15">
        <v>29.85</v>
      </c>
      <c r="I215" s="14"/>
      <c r="J215" s="15">
        <v>59.64</v>
      </c>
      <c r="K215" s="15">
        <v>71.67</v>
      </c>
      <c r="L215" s="15">
        <v>91.14</v>
      </c>
      <c r="M215" s="15"/>
      <c r="N215" s="15">
        <v>50.839498843000001</v>
      </c>
      <c r="O215" s="15">
        <v>280.13657985999998</v>
      </c>
      <c r="P215" s="16" t="s">
        <v>17</v>
      </c>
      <c r="Q215" s="39" t="s">
        <v>736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65.099999999999994" customHeight="1" x14ac:dyDescent="0.25">
      <c r="B216" s="3"/>
      <c r="C216" s="19" t="s">
        <v>467</v>
      </c>
      <c r="D216" s="17" t="s">
        <v>468</v>
      </c>
      <c r="E216" s="17">
        <v>3</v>
      </c>
      <c r="F216" s="14">
        <v>3.5</v>
      </c>
      <c r="G216" s="14">
        <v>3.02</v>
      </c>
      <c r="H216" s="14">
        <v>2.5499999999999998</v>
      </c>
      <c r="I216" s="14"/>
      <c r="J216" s="14">
        <v>3.64</v>
      </c>
      <c r="K216" s="14">
        <v>4.58</v>
      </c>
      <c r="L216" s="14">
        <v>6.11</v>
      </c>
      <c r="M216" s="14"/>
      <c r="N216" s="14">
        <v>46.222150249999999</v>
      </c>
      <c r="O216" s="33">
        <v>1.3916785714</v>
      </c>
      <c r="P216" s="17" t="s">
        <v>14</v>
      </c>
      <c r="Q216" s="40" t="s">
        <v>737</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65.099999999999994" customHeight="1" x14ac:dyDescent="0.25">
      <c r="B217" s="3"/>
      <c r="C217" s="9" t="s">
        <v>315</v>
      </c>
      <c r="D217" s="16" t="s">
        <v>316</v>
      </c>
      <c r="E217" s="16">
        <v>5</v>
      </c>
      <c r="F217" s="15">
        <v>13.05</v>
      </c>
      <c r="G217" s="15">
        <v>12.36</v>
      </c>
      <c r="H217" s="15">
        <v>11.67</v>
      </c>
      <c r="I217" s="14"/>
      <c r="J217" s="15">
        <v>13.2</v>
      </c>
      <c r="K217" s="15">
        <v>14.57</v>
      </c>
      <c r="L217" s="15">
        <v>16.78</v>
      </c>
      <c r="M217" s="15"/>
      <c r="N217" s="15">
        <v>42.655644250999998</v>
      </c>
      <c r="O217" s="15">
        <v>2.6903932381</v>
      </c>
      <c r="P217" s="16" t="s">
        <v>14</v>
      </c>
      <c r="Q217" s="39" t="s">
        <v>738</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65.099999999999994" customHeight="1" x14ac:dyDescent="0.25">
      <c r="B218" s="3"/>
      <c r="C218" s="19" t="s">
        <v>315</v>
      </c>
      <c r="D218" s="17" t="s">
        <v>317</v>
      </c>
      <c r="E218" s="17">
        <v>8</v>
      </c>
      <c r="F218" s="14">
        <v>38.93</v>
      </c>
      <c r="G218" s="14">
        <v>36.89</v>
      </c>
      <c r="H218" s="14">
        <v>34.85</v>
      </c>
      <c r="I218" s="14"/>
      <c r="J218" s="14">
        <v>44.51</v>
      </c>
      <c r="K218" s="14">
        <v>48.58</v>
      </c>
      <c r="L218" s="14">
        <v>55.18</v>
      </c>
      <c r="M218" s="14"/>
      <c r="N218" s="14">
        <v>51.103341294000003</v>
      </c>
      <c r="O218" s="33">
        <v>68.157150333000004</v>
      </c>
      <c r="P218" s="17" t="s">
        <v>17</v>
      </c>
      <c r="Q218" s="40" t="s">
        <v>739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65.099999999999994" customHeight="1" x14ac:dyDescent="0.25">
      <c r="B219" s="3"/>
      <c r="C219" s="9" t="s">
        <v>318</v>
      </c>
      <c r="D219" s="16" t="s">
        <v>319</v>
      </c>
      <c r="E219" s="16">
        <v>10</v>
      </c>
      <c r="F219" s="15">
        <v>264.89</v>
      </c>
      <c r="G219" s="15">
        <v>241.05</v>
      </c>
      <c r="H219" s="15">
        <v>217.21</v>
      </c>
      <c r="I219" s="14"/>
      <c r="J219" s="15">
        <v>283.45</v>
      </c>
      <c r="K219" s="15">
        <v>331.12</v>
      </c>
      <c r="L219" s="15">
        <v>408.26</v>
      </c>
      <c r="M219" s="15"/>
      <c r="N219" s="15">
        <v>67.955513801999999</v>
      </c>
      <c r="O219" s="15">
        <v>21.785067512000001</v>
      </c>
      <c r="P219" s="16" t="s">
        <v>17</v>
      </c>
      <c r="Q219" s="39" t="s">
        <v>740</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65.099999999999994" customHeight="1" x14ac:dyDescent="0.25">
      <c r="B220" s="3"/>
      <c r="C220" s="19" t="s">
        <v>474</v>
      </c>
      <c r="D220" s="17" t="s">
        <v>475</v>
      </c>
      <c r="E220" s="17">
        <v>2</v>
      </c>
      <c r="F220" s="14">
        <v>4.21</v>
      </c>
      <c r="G220" s="14">
        <v>3.59</v>
      </c>
      <c r="H220" s="14">
        <v>2.97</v>
      </c>
      <c r="I220" s="14"/>
      <c r="J220" s="14">
        <v>4.4400000000000004</v>
      </c>
      <c r="K220" s="14">
        <v>5.67</v>
      </c>
      <c r="L220" s="14">
        <v>7.68</v>
      </c>
      <c r="M220" s="14"/>
      <c r="N220" s="14">
        <v>38.839912701999999</v>
      </c>
      <c r="O220" s="33">
        <v>1.9662110476000001</v>
      </c>
      <c r="P220" s="17" t="s">
        <v>14</v>
      </c>
      <c r="Q220" s="40" t="s">
        <v>741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65.099999999999994" customHeight="1" x14ac:dyDescent="0.25">
      <c r="B221" s="3"/>
      <c r="C221" s="9" t="s">
        <v>320</v>
      </c>
      <c r="D221" s="16" t="s">
        <v>321</v>
      </c>
      <c r="E221" s="16">
        <v>5</v>
      </c>
      <c r="F221" s="15">
        <v>30.61</v>
      </c>
      <c r="G221" s="15">
        <v>26.3</v>
      </c>
      <c r="H221" s="15">
        <v>21.99</v>
      </c>
      <c r="I221" s="14"/>
      <c r="J221" s="15">
        <v>40.89</v>
      </c>
      <c r="K221" s="15">
        <v>49.5</v>
      </c>
      <c r="L221" s="15">
        <v>63.44</v>
      </c>
      <c r="M221" s="15"/>
      <c r="N221" s="15">
        <v>55.889076541000001</v>
      </c>
      <c r="O221" s="15">
        <v>5.9924893333</v>
      </c>
      <c r="P221" s="16" t="s">
        <v>17</v>
      </c>
      <c r="Q221" s="39" t="s">
        <v>742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65.099999999999994" customHeight="1" x14ac:dyDescent="0.25">
      <c r="B222" s="3"/>
      <c r="C222" s="19" t="s">
        <v>322</v>
      </c>
      <c r="D222" s="17" t="s">
        <v>323</v>
      </c>
      <c r="E222" s="17">
        <v>0</v>
      </c>
      <c r="F222" s="14">
        <v>32.909999999999997</v>
      </c>
      <c r="G222" s="14">
        <v>30.2</v>
      </c>
      <c r="H222" s="14">
        <v>27.49</v>
      </c>
      <c r="I222" s="14"/>
      <c r="J222" s="14">
        <v>33.78</v>
      </c>
      <c r="K222" s="14">
        <v>39.19</v>
      </c>
      <c r="L222" s="14">
        <v>47.95</v>
      </c>
      <c r="M222" s="14"/>
      <c r="N222" s="14">
        <v>35.844290346999998</v>
      </c>
      <c r="O222" s="33">
        <v>193.40864561999999</v>
      </c>
      <c r="P222" s="17" t="s">
        <v>14</v>
      </c>
      <c r="Q222" s="40" t="s">
        <v>743</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65.099999999999994" customHeight="1" x14ac:dyDescent="0.25">
      <c r="B223" s="3"/>
      <c r="C223" s="9" t="s">
        <v>324</v>
      </c>
      <c r="D223" s="16" t="s">
        <v>325</v>
      </c>
      <c r="E223" s="16">
        <v>9</v>
      </c>
      <c r="F223" s="15">
        <v>30.37</v>
      </c>
      <c r="G223" s="15">
        <v>27.88</v>
      </c>
      <c r="H223" s="15">
        <v>25.4</v>
      </c>
      <c r="I223" s="14"/>
      <c r="J223" s="15">
        <v>34.97</v>
      </c>
      <c r="K223" s="15">
        <v>39.93</v>
      </c>
      <c r="L223" s="15">
        <v>47.97</v>
      </c>
      <c r="M223" s="15"/>
      <c r="N223" s="15">
        <v>52.487961992000002</v>
      </c>
      <c r="O223" s="15">
        <v>85.222285667000008</v>
      </c>
      <c r="P223" s="16" t="s">
        <v>17</v>
      </c>
      <c r="Q223" s="39" t="s">
        <v>744</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65.099999999999994" customHeight="1" x14ac:dyDescent="0.25">
      <c r="B224" s="3"/>
      <c r="C224" s="19" t="s">
        <v>745</v>
      </c>
      <c r="D224" s="17" t="s">
        <v>746</v>
      </c>
      <c r="E224" s="17">
        <v>7</v>
      </c>
      <c r="F224" s="14">
        <v>242.59</v>
      </c>
      <c r="G224" s="14">
        <v>219.48</v>
      </c>
      <c r="H224" s="14">
        <v>196.37</v>
      </c>
      <c r="I224" s="14"/>
      <c r="J224" s="14">
        <v>264.44</v>
      </c>
      <c r="K224" s="14">
        <v>310.64999999999998</v>
      </c>
      <c r="L224" s="14">
        <v>385.43</v>
      </c>
      <c r="M224" s="14"/>
      <c r="N224" s="14">
        <v>55.413977930000001</v>
      </c>
      <c r="O224" s="33">
        <v>1.1636105333</v>
      </c>
      <c r="P224" s="17" t="s">
        <v>17</v>
      </c>
      <c r="Q224" s="40" t="s">
        <v>747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65.099999999999994" customHeight="1" x14ac:dyDescent="0.25">
      <c r="B225" s="3"/>
      <c r="C225" s="9" t="s">
        <v>326</v>
      </c>
      <c r="D225" s="16" t="s">
        <v>327</v>
      </c>
      <c r="E225" s="16">
        <v>1</v>
      </c>
      <c r="F225" s="15">
        <v>62.35</v>
      </c>
      <c r="G225" s="15">
        <v>57.08</v>
      </c>
      <c r="H225" s="15">
        <v>51.82</v>
      </c>
      <c r="I225" s="14"/>
      <c r="J225" s="15">
        <v>67.61</v>
      </c>
      <c r="K225" s="15">
        <v>78.13</v>
      </c>
      <c r="L225" s="15">
        <v>95.16</v>
      </c>
      <c r="M225" s="15"/>
      <c r="N225" s="15">
        <v>44.610552585000001</v>
      </c>
      <c r="O225" s="15">
        <v>61.562773819</v>
      </c>
      <c r="P225" s="16" t="s">
        <v>14</v>
      </c>
      <c r="Q225" s="39" t="s">
        <v>748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65.099999999999994" customHeight="1" x14ac:dyDescent="0.25">
      <c r="B226" s="3"/>
      <c r="C226" s="19" t="s">
        <v>749</v>
      </c>
      <c r="D226" s="17" t="s">
        <v>750</v>
      </c>
      <c r="E226" s="17">
        <v>9</v>
      </c>
      <c r="F226" s="14">
        <v>174.05</v>
      </c>
      <c r="G226" s="14">
        <v>158.12</v>
      </c>
      <c r="H226" s="14">
        <v>142.19999999999999</v>
      </c>
      <c r="I226" s="14"/>
      <c r="J226" s="14">
        <v>187.12</v>
      </c>
      <c r="K226" s="14">
        <v>218.96</v>
      </c>
      <c r="L226" s="14">
        <v>270.48</v>
      </c>
      <c r="M226" s="14"/>
      <c r="N226" s="14">
        <v>76.388960264000005</v>
      </c>
      <c r="O226" s="33">
        <v>4.3362014466999996</v>
      </c>
      <c r="P226" s="17" t="s">
        <v>17</v>
      </c>
      <c r="Q226" s="40" t="s">
        <v>751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65.099999999999994" customHeight="1" x14ac:dyDescent="0.25">
      <c r="B227" s="3"/>
      <c r="C227" s="9" t="s">
        <v>328</v>
      </c>
      <c r="D227" s="16" t="s">
        <v>329</v>
      </c>
      <c r="E227" s="16">
        <v>3</v>
      </c>
      <c r="F227" s="15">
        <v>22.1</v>
      </c>
      <c r="G227" s="15">
        <v>20</v>
      </c>
      <c r="H227" s="15">
        <v>17.899999999999999</v>
      </c>
      <c r="I227" s="14"/>
      <c r="J227" s="15">
        <v>22.55</v>
      </c>
      <c r="K227" s="15">
        <v>26.74</v>
      </c>
      <c r="L227" s="15">
        <v>33.520000000000003</v>
      </c>
      <c r="M227" s="15"/>
      <c r="N227" s="15">
        <v>41.988178415999997</v>
      </c>
      <c r="O227" s="15">
        <v>114.52648552000001</v>
      </c>
      <c r="P227" s="16" t="s">
        <v>14</v>
      </c>
      <c r="Q227" s="39" t="s">
        <v>752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65.099999999999994" customHeight="1" x14ac:dyDescent="0.25">
      <c r="B228" s="3"/>
      <c r="C228" s="19" t="s">
        <v>330</v>
      </c>
      <c r="D228" s="17" t="s">
        <v>331</v>
      </c>
      <c r="E228" s="17">
        <v>0</v>
      </c>
      <c r="F228" s="14">
        <v>30.79</v>
      </c>
      <c r="G228" s="14">
        <v>26.81</v>
      </c>
      <c r="H228" s="14">
        <v>22.83</v>
      </c>
      <c r="I228" s="14"/>
      <c r="J228" s="14">
        <v>32.71</v>
      </c>
      <c r="K228" s="14">
        <v>40.659999999999997</v>
      </c>
      <c r="L228" s="14">
        <v>53.53</v>
      </c>
      <c r="M228" s="14"/>
      <c r="N228" s="14">
        <v>36.605226420000001</v>
      </c>
      <c r="O228" s="33">
        <v>385.63026600000001</v>
      </c>
      <c r="P228" s="17" t="s">
        <v>14</v>
      </c>
      <c r="Q228" s="40" t="s">
        <v>753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65.099999999999994" customHeight="1" x14ac:dyDescent="0.25">
      <c r="B229" s="3"/>
      <c r="C229" s="9" t="s">
        <v>332</v>
      </c>
      <c r="D229" s="16" t="s">
        <v>333</v>
      </c>
      <c r="E229" s="16">
        <v>6</v>
      </c>
      <c r="F229" s="15">
        <v>14.79</v>
      </c>
      <c r="G229" s="15">
        <v>13.63</v>
      </c>
      <c r="H229" s="15">
        <v>12.48</v>
      </c>
      <c r="I229" s="14"/>
      <c r="J229" s="15">
        <v>17.829999999999998</v>
      </c>
      <c r="K229" s="15">
        <v>20.13</v>
      </c>
      <c r="L229" s="15">
        <v>23.86</v>
      </c>
      <c r="M229" s="15"/>
      <c r="N229" s="15">
        <v>57.073544204000001</v>
      </c>
      <c r="O229" s="15">
        <v>11.155940237999999</v>
      </c>
      <c r="P229" s="16" t="s">
        <v>17</v>
      </c>
      <c r="Q229" s="39" t="s">
        <v>754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65.099999999999994" customHeight="1" x14ac:dyDescent="0.25">
      <c r="B230" s="3"/>
      <c r="C230" s="19" t="s">
        <v>492</v>
      </c>
      <c r="D230" s="17" t="s">
        <v>493</v>
      </c>
      <c r="E230" s="17">
        <v>0</v>
      </c>
      <c r="F230" s="14">
        <v>4</v>
      </c>
      <c r="G230" s="14">
        <v>2.87</v>
      </c>
      <c r="H230" s="14">
        <v>1.75</v>
      </c>
      <c r="I230" s="14"/>
      <c r="J230" s="14">
        <v>4.12</v>
      </c>
      <c r="K230" s="14">
        <v>6.36</v>
      </c>
      <c r="L230" s="14">
        <v>10</v>
      </c>
      <c r="M230" s="14"/>
      <c r="N230" s="14">
        <v>25.920670802</v>
      </c>
      <c r="O230" s="33">
        <v>1.8367014286000001</v>
      </c>
      <c r="P230" s="17" t="s">
        <v>14</v>
      </c>
      <c r="Q230" s="40" t="s">
        <v>755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65.099999999999994" customHeight="1" x14ac:dyDescent="0.25">
      <c r="B231" s="3"/>
      <c r="C231" s="9" t="s">
        <v>334</v>
      </c>
      <c r="D231" s="16" t="s">
        <v>335</v>
      </c>
      <c r="E231" s="16">
        <v>10</v>
      </c>
      <c r="F231" s="15">
        <v>13.13</v>
      </c>
      <c r="G231" s="15">
        <v>11.44</v>
      </c>
      <c r="H231" s="15">
        <v>9.76</v>
      </c>
      <c r="I231" s="14"/>
      <c r="J231" s="15">
        <v>16.03</v>
      </c>
      <c r="K231" s="15">
        <v>19.39</v>
      </c>
      <c r="L231" s="15">
        <v>24.83</v>
      </c>
      <c r="M231" s="15"/>
      <c r="N231" s="15">
        <v>59.059818110000002</v>
      </c>
      <c r="O231" s="15">
        <v>9.7117672380999984</v>
      </c>
      <c r="P231" s="16" t="s">
        <v>17</v>
      </c>
      <c r="Q231" s="39" t="s">
        <v>756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65.099999999999994" customHeight="1" x14ac:dyDescent="0.25">
      <c r="B232" s="3"/>
      <c r="C232" s="19" t="s">
        <v>336</v>
      </c>
      <c r="D232" s="17" t="s">
        <v>337</v>
      </c>
      <c r="E232" s="17">
        <v>5</v>
      </c>
      <c r="F232" s="14">
        <v>24.68</v>
      </c>
      <c r="G232" s="14">
        <v>22.71</v>
      </c>
      <c r="H232" s="14">
        <v>20.74</v>
      </c>
      <c r="I232" s="14"/>
      <c r="J232" s="14">
        <v>25.32</v>
      </c>
      <c r="K232" s="14">
        <v>29.25</v>
      </c>
      <c r="L232" s="14">
        <v>35.619999999999997</v>
      </c>
      <c r="M232" s="14"/>
      <c r="N232" s="14">
        <v>30.70028125</v>
      </c>
      <c r="O232" s="33">
        <v>205.25678023999998</v>
      </c>
      <c r="P232" s="17" t="s">
        <v>14</v>
      </c>
      <c r="Q232" s="40" t="s">
        <v>757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65.099999999999994" customHeight="1" x14ac:dyDescent="0.25">
      <c r="B233" s="3"/>
      <c r="C233" s="9" t="s">
        <v>338</v>
      </c>
      <c r="D233" s="16" t="s">
        <v>339</v>
      </c>
      <c r="E233" s="16">
        <v>3</v>
      </c>
      <c r="F233" s="15">
        <v>6.07</v>
      </c>
      <c r="G233" s="15">
        <v>5.21</v>
      </c>
      <c r="H233" s="15">
        <v>4.3499999999999996</v>
      </c>
      <c r="I233" s="14"/>
      <c r="J233" s="15">
        <v>6.26</v>
      </c>
      <c r="K233" s="15">
        <v>7.97</v>
      </c>
      <c r="L233" s="15">
        <v>10.75</v>
      </c>
      <c r="M233" s="15"/>
      <c r="N233" s="15">
        <v>28.209849762000001</v>
      </c>
      <c r="O233" s="15">
        <v>3.7203308570999996</v>
      </c>
      <c r="P233" s="16" t="s">
        <v>14</v>
      </c>
      <c r="Q233" s="39" t="s">
        <v>758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65.099999999999994" customHeight="1" x14ac:dyDescent="0.25">
      <c r="B234" s="3"/>
      <c r="C234" s="19" t="s">
        <v>340</v>
      </c>
      <c r="D234" s="17" t="s">
        <v>341</v>
      </c>
      <c r="E234" s="17">
        <v>2</v>
      </c>
      <c r="F234" s="14">
        <v>59.06</v>
      </c>
      <c r="G234" s="14">
        <v>54.36</v>
      </c>
      <c r="H234" s="14">
        <v>49.67</v>
      </c>
      <c r="I234" s="14"/>
      <c r="J234" s="14">
        <v>60.35</v>
      </c>
      <c r="K234" s="14">
        <v>69.73</v>
      </c>
      <c r="L234" s="14">
        <v>84.91</v>
      </c>
      <c r="M234" s="14"/>
      <c r="N234" s="14">
        <v>48.487053041000003</v>
      </c>
      <c r="O234" s="33">
        <v>12.906578761</v>
      </c>
      <c r="P234" s="17" t="s">
        <v>14</v>
      </c>
      <c r="Q234" s="40" t="s">
        <v>759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65.099999999999994" customHeight="1" x14ac:dyDescent="0.25">
      <c r="B235" s="3"/>
      <c r="C235" s="9" t="s">
        <v>342</v>
      </c>
      <c r="D235" s="16" t="s">
        <v>400</v>
      </c>
      <c r="E235" s="16">
        <v>7</v>
      </c>
      <c r="F235" s="15">
        <v>9.4</v>
      </c>
      <c r="G235" s="15">
        <v>7.83</v>
      </c>
      <c r="H235" s="15">
        <v>6.27</v>
      </c>
      <c r="I235" s="14"/>
      <c r="J235" s="15">
        <v>10.95</v>
      </c>
      <c r="K235" s="15">
        <v>14.07</v>
      </c>
      <c r="L235" s="15">
        <v>19.12</v>
      </c>
      <c r="M235" s="15"/>
      <c r="N235" s="15">
        <v>53.544266346000001</v>
      </c>
      <c r="O235" s="15">
        <v>7.8581984762000001</v>
      </c>
      <c r="P235" s="16" t="s">
        <v>17</v>
      </c>
      <c r="Q235" s="39" t="s">
        <v>760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65.099999999999994" customHeight="1" x14ac:dyDescent="0.25">
      <c r="B236" s="3"/>
      <c r="C236" s="19" t="s">
        <v>342</v>
      </c>
      <c r="D236" s="17" t="s">
        <v>343</v>
      </c>
      <c r="E236" s="17">
        <v>7</v>
      </c>
      <c r="F236" s="14">
        <v>10.72</v>
      </c>
      <c r="G236" s="14">
        <v>8.7899999999999991</v>
      </c>
      <c r="H236" s="14">
        <v>6.86</v>
      </c>
      <c r="I236" s="14"/>
      <c r="J236" s="14">
        <v>12.18</v>
      </c>
      <c r="K236" s="14">
        <v>16.03</v>
      </c>
      <c r="L236" s="14">
        <v>22.27</v>
      </c>
      <c r="M236" s="14"/>
      <c r="N236" s="14">
        <v>61.951317230000001</v>
      </c>
      <c r="O236" s="33">
        <v>190.44092633</v>
      </c>
      <c r="P236" s="17" t="s">
        <v>17</v>
      </c>
      <c r="Q236" s="40" t="s">
        <v>761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65.099999999999994" customHeight="1" x14ac:dyDescent="0.25">
      <c r="B237" s="3"/>
      <c r="C237" s="9" t="s">
        <v>344</v>
      </c>
      <c r="D237" s="16" t="s">
        <v>345</v>
      </c>
      <c r="E237" s="16">
        <v>5</v>
      </c>
      <c r="F237" s="15">
        <v>76.83</v>
      </c>
      <c r="G237" s="15">
        <v>71.400000000000006</v>
      </c>
      <c r="H237" s="15">
        <v>65.97</v>
      </c>
      <c r="I237" s="14"/>
      <c r="J237" s="15">
        <v>78.790000000000006</v>
      </c>
      <c r="K237" s="15">
        <v>89.64</v>
      </c>
      <c r="L237" s="15">
        <v>107.2</v>
      </c>
      <c r="M237" s="15"/>
      <c r="N237" s="15">
        <v>36.023372268000003</v>
      </c>
      <c r="O237" s="15">
        <v>1555.9011248000002</v>
      </c>
      <c r="P237" s="16" t="s">
        <v>14</v>
      </c>
      <c r="Q237" s="39" t="s">
        <v>762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65.099999999999994" customHeight="1" x14ac:dyDescent="0.25">
      <c r="B238" s="3"/>
      <c r="C238" s="19" t="s">
        <v>346</v>
      </c>
      <c r="D238" s="17" t="s">
        <v>347</v>
      </c>
      <c r="E238" s="17">
        <v>0</v>
      </c>
      <c r="F238" s="14">
        <v>16.829999999999998</v>
      </c>
      <c r="G238" s="14">
        <v>14.8</v>
      </c>
      <c r="H238" s="14">
        <v>12.77</v>
      </c>
      <c r="I238" s="14"/>
      <c r="J238" s="14">
        <v>17.600000000000001</v>
      </c>
      <c r="K238" s="14">
        <v>21.65</v>
      </c>
      <c r="L238" s="14">
        <v>28.21</v>
      </c>
      <c r="M238" s="14"/>
      <c r="N238" s="14">
        <v>40.903605388000003</v>
      </c>
      <c r="O238" s="33">
        <v>8.8340959047999998</v>
      </c>
      <c r="P238" s="17" t="s">
        <v>14</v>
      </c>
      <c r="Q238" s="40" t="s">
        <v>763</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65.099999999999994" customHeight="1" x14ac:dyDescent="0.25">
      <c r="B239" s="3"/>
      <c r="C239" s="9" t="s">
        <v>348</v>
      </c>
      <c r="D239" s="16" t="s">
        <v>349</v>
      </c>
      <c r="E239" s="16">
        <v>0</v>
      </c>
      <c r="F239" s="15">
        <v>2.86</v>
      </c>
      <c r="G239" s="15">
        <v>2.2200000000000002</v>
      </c>
      <c r="H239" s="15">
        <v>1.58</v>
      </c>
      <c r="I239" s="14"/>
      <c r="J239" s="15">
        <v>2.99</v>
      </c>
      <c r="K239" s="15">
        <v>4.26</v>
      </c>
      <c r="L239" s="15">
        <v>6.32</v>
      </c>
      <c r="M239" s="15"/>
      <c r="N239" s="15">
        <v>22.085209122999998</v>
      </c>
      <c r="O239" s="15">
        <v>36.76580981</v>
      </c>
      <c r="P239" s="16" t="s">
        <v>14</v>
      </c>
      <c r="Q239" s="39" t="s">
        <v>764</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65.099999999999994" customHeight="1" x14ac:dyDescent="0.25">
      <c r="B240" s="3"/>
      <c r="C240" s="19" t="s">
        <v>350</v>
      </c>
      <c r="D240" s="17" t="s">
        <v>351</v>
      </c>
      <c r="E240" s="17">
        <v>6</v>
      </c>
      <c r="F240" s="14">
        <v>28.82</v>
      </c>
      <c r="G240" s="14">
        <v>26.98</v>
      </c>
      <c r="H240" s="14">
        <v>25.14</v>
      </c>
      <c r="I240" s="14"/>
      <c r="J240" s="14">
        <v>29.68</v>
      </c>
      <c r="K240" s="14">
        <v>33.35</v>
      </c>
      <c r="L240" s="14">
        <v>39.299999999999997</v>
      </c>
      <c r="M240" s="14"/>
      <c r="N240" s="14">
        <v>33.080334628000003</v>
      </c>
      <c r="O240" s="33">
        <v>263.25986290000003</v>
      </c>
      <c r="P240" s="17" t="s">
        <v>14</v>
      </c>
      <c r="Q240" s="40" t="s">
        <v>765</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65.099999999999994" customHeight="1" x14ac:dyDescent="0.25">
      <c r="B241" s="3"/>
      <c r="C241" s="9" t="s">
        <v>352</v>
      </c>
      <c r="D241" s="16" t="s">
        <v>353</v>
      </c>
      <c r="E241" s="16">
        <v>3</v>
      </c>
      <c r="F241" s="15">
        <v>12.07</v>
      </c>
      <c r="G241" s="15">
        <v>10.5</v>
      </c>
      <c r="H241" s="15">
        <v>8.93</v>
      </c>
      <c r="I241" s="14"/>
      <c r="J241" s="15">
        <v>12.61</v>
      </c>
      <c r="K241" s="15">
        <v>15.74</v>
      </c>
      <c r="L241" s="15">
        <v>20.81</v>
      </c>
      <c r="M241" s="15"/>
      <c r="N241" s="15">
        <v>38.253190695000001</v>
      </c>
      <c r="O241" s="15">
        <v>8.6437984285999985</v>
      </c>
      <c r="P241" s="16" t="s">
        <v>14</v>
      </c>
      <c r="Q241" s="39" t="s">
        <v>766</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65.099999999999994" customHeight="1" x14ac:dyDescent="0.25">
      <c r="B242" s="3"/>
      <c r="C242" s="19" t="s">
        <v>517</v>
      </c>
      <c r="D242" s="17" t="s">
        <v>518</v>
      </c>
      <c r="E242" s="17">
        <v>0</v>
      </c>
      <c r="F242" s="14">
        <v>3.23</v>
      </c>
      <c r="G242" s="14">
        <v>2.89</v>
      </c>
      <c r="H242" s="14">
        <v>2.56</v>
      </c>
      <c r="I242" s="14"/>
      <c r="J242" s="14">
        <v>3.39</v>
      </c>
      <c r="K242" s="14">
        <v>4.05</v>
      </c>
      <c r="L242" s="14">
        <v>5.12</v>
      </c>
      <c r="M242" s="14"/>
      <c r="N242" s="14">
        <v>33.958241340999997</v>
      </c>
      <c r="O242" s="33">
        <v>1.2777236667</v>
      </c>
      <c r="P242" s="17" t="s">
        <v>14</v>
      </c>
      <c r="Q242" s="40" t="s">
        <v>767</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65.099999999999994" customHeight="1" x14ac:dyDescent="0.25">
      <c r="B243" s="3"/>
      <c r="C243" s="9" t="s">
        <v>354</v>
      </c>
      <c r="D243" s="16" t="s">
        <v>355</v>
      </c>
      <c r="E243" s="16">
        <v>2</v>
      </c>
      <c r="F243" s="15">
        <v>20.55</v>
      </c>
      <c r="G243" s="15">
        <v>16.649999999999999</v>
      </c>
      <c r="H243" s="15">
        <v>12.75</v>
      </c>
      <c r="I243" s="14"/>
      <c r="J243" s="15">
        <v>21.43</v>
      </c>
      <c r="K243" s="15">
        <v>29.22</v>
      </c>
      <c r="L243" s="15">
        <v>41.84</v>
      </c>
      <c r="M243" s="15"/>
      <c r="N243" s="15">
        <v>33.801906799000001</v>
      </c>
      <c r="O243" s="15">
        <v>69.651103524000007</v>
      </c>
      <c r="P243" s="16" t="s">
        <v>14</v>
      </c>
      <c r="Q243" s="39" t="s">
        <v>768</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65.099999999999994" customHeight="1" x14ac:dyDescent="0.25">
      <c r="B244" s="3"/>
      <c r="C244" s="19" t="s">
        <v>356</v>
      </c>
      <c r="D244" s="17" t="s">
        <v>357</v>
      </c>
      <c r="E244" s="17">
        <v>2</v>
      </c>
      <c r="F244" s="14">
        <v>14.39</v>
      </c>
      <c r="G244" s="14">
        <v>12.71</v>
      </c>
      <c r="H244" s="14">
        <v>11.03</v>
      </c>
      <c r="I244" s="14"/>
      <c r="J244" s="14">
        <v>14.88</v>
      </c>
      <c r="K244" s="14">
        <v>18.23</v>
      </c>
      <c r="L244" s="14">
        <v>23.66</v>
      </c>
      <c r="M244" s="14"/>
      <c r="N244" s="14">
        <v>45.090934666999999</v>
      </c>
      <c r="O244" s="33">
        <v>16.788544762000001</v>
      </c>
      <c r="P244" s="17" t="s">
        <v>14</v>
      </c>
      <c r="Q244" s="40" t="s">
        <v>769</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65.099999999999994" customHeight="1" x14ac:dyDescent="0.25">
      <c r="B245" s="3"/>
      <c r="C245" s="9" t="s">
        <v>358</v>
      </c>
      <c r="D245" s="16" t="s">
        <v>359</v>
      </c>
      <c r="E245" s="16">
        <v>4</v>
      </c>
      <c r="F245" s="15">
        <v>42.78</v>
      </c>
      <c r="G245" s="15">
        <v>38.72</v>
      </c>
      <c r="H245" s="15">
        <v>34.67</v>
      </c>
      <c r="I245" s="14"/>
      <c r="J245" s="15">
        <v>54.41</v>
      </c>
      <c r="K245" s="15">
        <v>62.51</v>
      </c>
      <c r="L245" s="15">
        <v>75.64</v>
      </c>
      <c r="M245" s="15"/>
      <c r="N245" s="15">
        <v>50.072307164999998</v>
      </c>
      <c r="O245" s="15">
        <v>332.39926314000002</v>
      </c>
      <c r="P245" s="16" t="s">
        <v>17</v>
      </c>
      <c r="Q245" s="39" t="s">
        <v>770</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65.099999999999994" customHeight="1" x14ac:dyDescent="0.25">
      <c r="B246" s="3"/>
      <c r="C246" s="19" t="s">
        <v>494</v>
      </c>
      <c r="D246" s="17" t="s">
        <v>495</v>
      </c>
      <c r="E246" s="17">
        <v>9</v>
      </c>
      <c r="F246" s="14">
        <v>2693.91</v>
      </c>
      <c r="G246" s="14">
        <v>2077.54</v>
      </c>
      <c r="H246" s="14">
        <v>1461.17</v>
      </c>
      <c r="I246" s="14"/>
      <c r="J246" s="14">
        <v>3232</v>
      </c>
      <c r="K246" s="14">
        <v>4464.7299999999996</v>
      </c>
      <c r="L246" s="14">
        <v>6459.44</v>
      </c>
      <c r="M246" s="14"/>
      <c r="N246" s="14">
        <v>53.909485554</v>
      </c>
      <c r="O246" s="33">
        <v>3.9742209480000001</v>
      </c>
      <c r="P246" s="17" t="s">
        <v>17</v>
      </c>
      <c r="Q246" s="40" t="s">
        <v>519</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65.099999999999994" customHeight="1" x14ac:dyDescent="0.25">
      <c r="B247" s="3"/>
      <c r="C247" s="9" t="s">
        <v>360</v>
      </c>
      <c r="D247" s="16" t="s">
        <v>361</v>
      </c>
      <c r="E247" s="16">
        <v>2</v>
      </c>
      <c r="F247" s="15">
        <v>7.57</v>
      </c>
      <c r="G247" s="15">
        <v>6.83</v>
      </c>
      <c r="H247" s="15">
        <v>6.09</v>
      </c>
      <c r="I247" s="14"/>
      <c r="J247" s="15">
        <v>7.72</v>
      </c>
      <c r="K247" s="15">
        <v>9.19</v>
      </c>
      <c r="L247" s="15">
        <v>11.58</v>
      </c>
      <c r="M247" s="15"/>
      <c r="N247" s="15">
        <v>36.652467108000003</v>
      </c>
      <c r="O247" s="15">
        <v>3.2058983333</v>
      </c>
      <c r="P247" s="16" t="s">
        <v>14</v>
      </c>
      <c r="Q247" s="39" t="s">
        <v>771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65.099999999999994" customHeight="1" x14ac:dyDescent="0.25">
      <c r="B248" s="3"/>
      <c r="C248" s="19" t="s">
        <v>362</v>
      </c>
      <c r="D248" s="17" t="s">
        <v>363</v>
      </c>
      <c r="E248" s="17">
        <v>2</v>
      </c>
      <c r="F248" s="14" t="s">
        <v>32</v>
      </c>
      <c r="G248" s="14" t="s">
        <v>32</v>
      </c>
      <c r="H248" s="14" t="s">
        <v>32</v>
      </c>
      <c r="I248" s="14"/>
      <c r="J248" s="14" t="s">
        <v>32</v>
      </c>
      <c r="K248" s="14" t="s">
        <v>32</v>
      </c>
      <c r="L248" s="14" t="s">
        <v>32</v>
      </c>
      <c r="M248" s="14"/>
      <c r="N248" s="14" t="s">
        <v>32</v>
      </c>
      <c r="O248" s="33" t="s">
        <v>32</v>
      </c>
      <c r="P248" s="17" t="s">
        <v>32</v>
      </c>
      <c r="Q248" s="40" t="s">
        <v>33</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65.099999999999994" customHeight="1" x14ac:dyDescent="0.25">
      <c r="B249" s="3"/>
      <c r="C249" s="9" t="s">
        <v>364</v>
      </c>
      <c r="D249" s="16" t="s">
        <v>365</v>
      </c>
      <c r="E249" s="16">
        <v>2</v>
      </c>
      <c r="F249" s="15">
        <v>8.65</v>
      </c>
      <c r="G249" s="15">
        <v>6.91</v>
      </c>
      <c r="H249" s="15">
        <v>5.17</v>
      </c>
      <c r="I249" s="14"/>
      <c r="J249" s="15">
        <v>9.01</v>
      </c>
      <c r="K249" s="15">
        <v>12.48</v>
      </c>
      <c r="L249" s="15">
        <v>18.11</v>
      </c>
      <c r="M249" s="15"/>
      <c r="N249" s="15">
        <v>26.301523009</v>
      </c>
      <c r="O249" s="15">
        <v>37.032795237999999</v>
      </c>
      <c r="P249" s="16" t="s">
        <v>14</v>
      </c>
      <c r="Q249" s="39" t="s">
        <v>772</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65.099999999999994" customHeight="1" x14ac:dyDescent="0.25">
      <c r="B250" s="3"/>
      <c r="C250" s="19" t="s">
        <v>496</v>
      </c>
      <c r="D250" s="17" t="s">
        <v>497</v>
      </c>
      <c r="E250" s="17">
        <v>4</v>
      </c>
      <c r="F250" s="14">
        <v>10.11</v>
      </c>
      <c r="G250" s="14">
        <v>9.84</v>
      </c>
      <c r="H250" s="14">
        <v>9.57</v>
      </c>
      <c r="I250" s="14"/>
      <c r="J250" s="14">
        <v>10.41</v>
      </c>
      <c r="K250" s="14">
        <v>10.94</v>
      </c>
      <c r="L250" s="14">
        <v>11.81</v>
      </c>
      <c r="M250" s="14"/>
      <c r="N250" s="14">
        <v>66.176946412999996</v>
      </c>
      <c r="O250" s="33">
        <v>2.0384632890000001</v>
      </c>
      <c r="P250" s="17" t="s">
        <v>17</v>
      </c>
      <c r="Q250" s="40" t="s">
        <v>773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65.099999999999994" customHeight="1" x14ac:dyDescent="0.25">
      <c r="B251" s="3"/>
      <c r="C251" s="9" t="s">
        <v>774</v>
      </c>
      <c r="D251" s="16" t="s">
        <v>775</v>
      </c>
      <c r="E251" s="16">
        <v>6</v>
      </c>
      <c r="F251" s="15">
        <v>88.4</v>
      </c>
      <c r="G251" s="15">
        <v>83.3</v>
      </c>
      <c r="H251" s="15">
        <v>78.2</v>
      </c>
      <c r="I251" s="14"/>
      <c r="J251" s="15">
        <v>89.48</v>
      </c>
      <c r="K251" s="15">
        <v>99.67</v>
      </c>
      <c r="L251" s="15">
        <v>116.17</v>
      </c>
      <c r="M251" s="15"/>
      <c r="N251" s="15">
        <v>33.546999737999997</v>
      </c>
      <c r="O251" s="15">
        <v>16.824540511999999</v>
      </c>
      <c r="P251" s="16" t="s">
        <v>14</v>
      </c>
      <c r="Q251" s="39" t="s">
        <v>776</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65.099999999999994" customHeight="1" x14ac:dyDescent="0.25">
      <c r="B252" s="3"/>
      <c r="C252" s="19" t="s">
        <v>503</v>
      </c>
      <c r="D252" s="17" t="s">
        <v>504</v>
      </c>
      <c r="E252" s="17">
        <v>10</v>
      </c>
      <c r="F252" s="14">
        <v>63.51</v>
      </c>
      <c r="G252" s="14">
        <v>60.37</v>
      </c>
      <c r="H252" s="14">
        <v>57.23</v>
      </c>
      <c r="I252" s="14"/>
      <c r="J252" s="14">
        <v>69.14</v>
      </c>
      <c r="K252" s="14">
        <v>75.41</v>
      </c>
      <c r="L252" s="14">
        <v>85.56</v>
      </c>
      <c r="M252" s="14"/>
      <c r="N252" s="14">
        <v>61.283384777000002</v>
      </c>
      <c r="O252" s="33">
        <v>1.4028633181000001</v>
      </c>
      <c r="P252" s="17" t="s">
        <v>17</v>
      </c>
      <c r="Q252" s="40" t="s">
        <v>777</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65.099999999999994" customHeight="1" x14ac:dyDescent="0.25">
      <c r="B253" s="3"/>
      <c r="C253" s="9" t="s">
        <v>415</v>
      </c>
      <c r="D253" s="16" t="s">
        <v>416</v>
      </c>
      <c r="E253" s="16">
        <v>5</v>
      </c>
      <c r="F253" s="15">
        <v>172.25</v>
      </c>
      <c r="G253" s="15">
        <v>162.49</v>
      </c>
      <c r="H253" s="15">
        <v>152.72999999999999</v>
      </c>
      <c r="I253" s="14"/>
      <c r="J253" s="15">
        <v>174.62</v>
      </c>
      <c r="K253" s="15">
        <v>194.13</v>
      </c>
      <c r="L253" s="15">
        <v>225.7</v>
      </c>
      <c r="M253" s="15"/>
      <c r="N253" s="15">
        <v>31.927258404</v>
      </c>
      <c r="O253" s="15">
        <v>11.639809978999999</v>
      </c>
      <c r="P253" s="16" t="s">
        <v>14</v>
      </c>
      <c r="Q253" s="39" t="s">
        <v>778</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65.099999999999994" customHeight="1" x14ac:dyDescent="0.25">
      <c r="B254" s="3"/>
      <c r="C254" s="19" t="s">
        <v>366</v>
      </c>
      <c r="D254" s="17" t="s">
        <v>367</v>
      </c>
      <c r="E254" s="17">
        <v>0</v>
      </c>
      <c r="F254" s="14">
        <v>38.979999999999997</v>
      </c>
      <c r="G254" s="14">
        <v>35.71</v>
      </c>
      <c r="H254" s="14">
        <v>32.450000000000003</v>
      </c>
      <c r="I254" s="14"/>
      <c r="J254" s="14">
        <v>40.24</v>
      </c>
      <c r="K254" s="14">
        <v>46.76</v>
      </c>
      <c r="L254" s="14">
        <v>57.32</v>
      </c>
      <c r="M254" s="14"/>
      <c r="N254" s="14">
        <v>29.113781279000001</v>
      </c>
      <c r="O254" s="33">
        <v>4.7272854337999997</v>
      </c>
      <c r="P254" s="17" t="s">
        <v>14</v>
      </c>
      <c r="Q254" s="40" t="s">
        <v>779</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65.099999999999994" customHeight="1" x14ac:dyDescent="0.25">
      <c r="B255" s="3"/>
      <c r="C255" s="9" t="s">
        <v>498</v>
      </c>
      <c r="D255" s="16" t="s">
        <v>499</v>
      </c>
      <c r="E255" s="16">
        <v>7</v>
      </c>
      <c r="F255" s="15">
        <v>106.32</v>
      </c>
      <c r="G255" s="15">
        <v>102.7</v>
      </c>
      <c r="H255" s="15">
        <v>99.09</v>
      </c>
      <c r="I255" s="14"/>
      <c r="J255" s="15">
        <v>109.02</v>
      </c>
      <c r="K255" s="15">
        <v>116.24</v>
      </c>
      <c r="L255" s="15">
        <v>127.92</v>
      </c>
      <c r="M255" s="15"/>
      <c r="N255" s="15">
        <v>69.726637827000005</v>
      </c>
      <c r="O255" s="15">
        <v>2.2536589852000004</v>
      </c>
      <c r="P255" s="16" t="s">
        <v>17</v>
      </c>
      <c r="Q255" s="39" t="s">
        <v>780</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65.099999999999994" customHeight="1" x14ac:dyDescent="0.25">
      <c r="B256" s="3"/>
      <c r="C256" s="19" t="s">
        <v>520</v>
      </c>
      <c r="D256" s="17" t="s">
        <v>521</v>
      </c>
      <c r="E256" s="17">
        <v>6</v>
      </c>
      <c r="F256" s="14">
        <v>161.69</v>
      </c>
      <c r="G256" s="14">
        <v>151.18</v>
      </c>
      <c r="H256" s="14">
        <v>140.68</v>
      </c>
      <c r="I256" s="14"/>
      <c r="J256" s="14">
        <v>162.49</v>
      </c>
      <c r="K256" s="14">
        <v>183.49</v>
      </c>
      <c r="L256" s="14">
        <v>217.48</v>
      </c>
      <c r="M256" s="14"/>
      <c r="N256" s="14">
        <v>41.301377193</v>
      </c>
      <c r="O256" s="33">
        <v>1.6829090186</v>
      </c>
      <c r="P256" s="17" t="s">
        <v>14</v>
      </c>
      <c r="Q256" s="40" t="s">
        <v>781</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65.099999999999994" customHeight="1" x14ac:dyDescent="0.25">
      <c r="B257" s="3"/>
      <c r="C257" s="9" t="s">
        <v>782</v>
      </c>
      <c r="D257" s="16" t="s">
        <v>783</v>
      </c>
      <c r="E257" s="16">
        <v>7</v>
      </c>
      <c r="F257" s="15">
        <v>95.47</v>
      </c>
      <c r="G257" s="15">
        <v>90.51</v>
      </c>
      <c r="H257" s="15">
        <v>85.56</v>
      </c>
      <c r="I257" s="14"/>
      <c r="J257" s="15">
        <v>100.49</v>
      </c>
      <c r="K257" s="15">
        <v>110.39</v>
      </c>
      <c r="L257" s="15">
        <v>126.42</v>
      </c>
      <c r="M257" s="15"/>
      <c r="N257" s="15">
        <v>53.419623250999997</v>
      </c>
      <c r="O257" s="15">
        <v>1.305786941</v>
      </c>
      <c r="P257" s="16" t="s">
        <v>17</v>
      </c>
      <c r="Q257" s="39" t="s">
        <v>784</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65.099999999999994" customHeight="1" x14ac:dyDescent="0.25">
      <c r="B258" s="3"/>
      <c r="C258" s="19" t="s">
        <v>785</v>
      </c>
      <c r="D258" s="17" t="s">
        <v>786</v>
      </c>
      <c r="E258" s="17">
        <v>3</v>
      </c>
      <c r="F258" s="14">
        <v>40.340000000000003</v>
      </c>
      <c r="G258" s="14">
        <v>36.11</v>
      </c>
      <c r="H258" s="14">
        <v>31.89</v>
      </c>
      <c r="I258" s="14"/>
      <c r="J258" s="14">
        <v>42.92</v>
      </c>
      <c r="K258" s="14">
        <v>51.36</v>
      </c>
      <c r="L258" s="14">
        <v>65.02</v>
      </c>
      <c r="M258" s="14"/>
      <c r="N258" s="14">
        <v>39.997756713999998</v>
      </c>
      <c r="O258" s="33">
        <v>3.3605826218999999</v>
      </c>
      <c r="P258" s="17" t="s">
        <v>14</v>
      </c>
      <c r="Q258" s="40" t="s">
        <v>787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65.099999999999994" customHeight="1" x14ac:dyDescent="0.25">
      <c r="B259" s="3"/>
      <c r="C259" s="9" t="s">
        <v>788</v>
      </c>
      <c r="D259" s="16" t="s">
        <v>789</v>
      </c>
      <c r="E259" s="16">
        <v>0</v>
      </c>
      <c r="F259" s="15">
        <v>36.799999999999997</v>
      </c>
      <c r="G259" s="15">
        <v>32.729999999999997</v>
      </c>
      <c r="H259" s="15">
        <v>28.66</v>
      </c>
      <c r="I259" s="14"/>
      <c r="J259" s="15">
        <v>40</v>
      </c>
      <c r="K259" s="15">
        <v>48.13</v>
      </c>
      <c r="L259" s="15">
        <v>61.3</v>
      </c>
      <c r="M259" s="15"/>
      <c r="N259" s="15">
        <v>31.515839646</v>
      </c>
      <c r="O259" s="15">
        <v>1.6295620510000002</v>
      </c>
      <c r="P259" s="16" t="s">
        <v>14</v>
      </c>
      <c r="Q259" s="39" t="s">
        <v>790</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65.099999999999994" customHeight="1" x14ac:dyDescent="0.25">
      <c r="B260" s="3"/>
      <c r="C260" s="19" t="s">
        <v>428</v>
      </c>
      <c r="D260" s="17" t="s">
        <v>368</v>
      </c>
      <c r="E260" s="17">
        <v>0</v>
      </c>
      <c r="F260" s="14">
        <v>71.39</v>
      </c>
      <c r="G260" s="14">
        <v>64.19</v>
      </c>
      <c r="H260" s="14">
        <v>56.99</v>
      </c>
      <c r="I260" s="14"/>
      <c r="J260" s="14">
        <v>73.17</v>
      </c>
      <c r="K260" s="14">
        <v>87.56</v>
      </c>
      <c r="L260" s="14">
        <v>110.86</v>
      </c>
      <c r="M260" s="14"/>
      <c r="N260" s="14">
        <v>27.355730217000001</v>
      </c>
      <c r="O260" s="33">
        <v>10.40606245</v>
      </c>
      <c r="P260" s="17" t="s">
        <v>14</v>
      </c>
      <c r="Q260" s="40" t="s">
        <v>791</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65.099999999999994" customHeight="1" x14ac:dyDescent="0.25">
      <c r="B261" s="3"/>
      <c r="C261" s="9" t="s">
        <v>429</v>
      </c>
      <c r="D261" s="16" t="s">
        <v>369</v>
      </c>
      <c r="E261" s="16">
        <v>0</v>
      </c>
      <c r="F261" s="15">
        <v>24.29</v>
      </c>
      <c r="G261" s="15">
        <v>20.420000000000002</v>
      </c>
      <c r="H261" s="15">
        <v>16.55</v>
      </c>
      <c r="I261" s="14"/>
      <c r="J261" s="15">
        <v>25.25</v>
      </c>
      <c r="K261" s="15">
        <v>32.979999999999997</v>
      </c>
      <c r="L261" s="15">
        <v>45.49</v>
      </c>
      <c r="M261" s="15"/>
      <c r="N261" s="15">
        <v>28.232262328000001</v>
      </c>
      <c r="O261" s="15">
        <v>5.6737349833000001</v>
      </c>
      <c r="P261" s="16" t="s">
        <v>14</v>
      </c>
      <c r="Q261" s="39" t="s">
        <v>792</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65.099999999999994" customHeight="1" x14ac:dyDescent="0.25">
      <c r="B262" s="3"/>
      <c r="C262" s="19" t="s">
        <v>430</v>
      </c>
      <c r="D262" s="17" t="s">
        <v>431</v>
      </c>
      <c r="E262" s="17">
        <v>0</v>
      </c>
      <c r="F262" s="14">
        <v>40.67</v>
      </c>
      <c r="G262" s="14">
        <v>36.19</v>
      </c>
      <c r="H262" s="14">
        <v>31.72</v>
      </c>
      <c r="I262" s="14"/>
      <c r="J262" s="14">
        <v>41.8</v>
      </c>
      <c r="K262" s="14">
        <v>50.74</v>
      </c>
      <c r="L262" s="14">
        <v>65.22</v>
      </c>
      <c r="M262" s="14"/>
      <c r="N262" s="14">
        <v>28.297191258000002</v>
      </c>
      <c r="O262" s="33">
        <v>17.173653121000001</v>
      </c>
      <c r="P262" s="17" t="s">
        <v>14</v>
      </c>
      <c r="Q262" s="40" t="s">
        <v>793</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65.099999999999994" customHeight="1" x14ac:dyDescent="0.25">
      <c r="B263" s="3"/>
      <c r="C263" s="9" t="s">
        <v>405</v>
      </c>
      <c r="D263" s="16" t="s">
        <v>406</v>
      </c>
      <c r="E263" s="16">
        <v>7</v>
      </c>
      <c r="F263" s="15">
        <v>35.549999999999997</v>
      </c>
      <c r="G263" s="15">
        <v>30.31</v>
      </c>
      <c r="H263" s="15">
        <v>25.08</v>
      </c>
      <c r="I263" s="14"/>
      <c r="J263" s="15">
        <v>40.26</v>
      </c>
      <c r="K263" s="15">
        <v>50.72</v>
      </c>
      <c r="L263" s="15">
        <v>67.650000000000006</v>
      </c>
      <c r="M263" s="15"/>
      <c r="N263" s="15">
        <v>57.039594878999999</v>
      </c>
      <c r="O263" s="15">
        <v>6.1673710723999999</v>
      </c>
      <c r="P263" s="16" t="s">
        <v>17</v>
      </c>
      <c r="Q263" s="39" t="s">
        <v>794</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65.099999999999994" customHeight="1" x14ac:dyDescent="0.25">
      <c r="B264" s="3"/>
      <c r="C264" s="19" t="s">
        <v>476</v>
      </c>
      <c r="D264" s="17" t="s">
        <v>477</v>
      </c>
      <c r="E264" s="17">
        <v>0</v>
      </c>
      <c r="F264" s="14">
        <v>53.12</v>
      </c>
      <c r="G264" s="14">
        <v>47.64</v>
      </c>
      <c r="H264" s="14">
        <v>42.17</v>
      </c>
      <c r="I264" s="14"/>
      <c r="J264" s="14">
        <v>55.06</v>
      </c>
      <c r="K264" s="14">
        <v>66</v>
      </c>
      <c r="L264" s="14">
        <v>83.71</v>
      </c>
      <c r="M264" s="14"/>
      <c r="N264" s="14">
        <v>26.415499761</v>
      </c>
      <c r="O264" s="33">
        <v>1.8705841295000001</v>
      </c>
      <c r="P264" s="17" t="s">
        <v>14</v>
      </c>
      <c r="Q264" s="40" t="s">
        <v>795</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65.099999999999994" customHeight="1" x14ac:dyDescent="0.25">
      <c r="B265" s="3"/>
      <c r="C265" s="9" t="s">
        <v>370</v>
      </c>
      <c r="D265" s="16" t="s">
        <v>371</v>
      </c>
      <c r="E265" s="16">
        <v>7</v>
      </c>
      <c r="F265" s="15">
        <v>141.65</v>
      </c>
      <c r="G265" s="15">
        <v>135.88</v>
      </c>
      <c r="H265" s="15">
        <v>130.11000000000001</v>
      </c>
      <c r="I265" s="14"/>
      <c r="J265" s="15">
        <v>145.72</v>
      </c>
      <c r="K265" s="15">
        <v>157.25</v>
      </c>
      <c r="L265" s="15">
        <v>175.91</v>
      </c>
      <c r="M265" s="15"/>
      <c r="N265" s="15">
        <v>61.771585291999997</v>
      </c>
      <c r="O265" s="15">
        <v>5.3768347395000005</v>
      </c>
      <c r="P265" s="16" t="s">
        <v>17</v>
      </c>
      <c r="Q265" s="39" t="s">
        <v>796</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65.099999999999994" customHeight="1" x14ac:dyDescent="0.25">
      <c r="B266" s="3"/>
      <c r="C266" s="19" t="s">
        <v>797</v>
      </c>
      <c r="D266" s="17" t="s">
        <v>798</v>
      </c>
      <c r="E266" s="17">
        <v>2</v>
      </c>
      <c r="F266" s="14">
        <v>118.36</v>
      </c>
      <c r="G266" s="14">
        <v>110.18</v>
      </c>
      <c r="H266" s="14">
        <v>102</v>
      </c>
      <c r="I266" s="14"/>
      <c r="J266" s="14">
        <v>120</v>
      </c>
      <c r="K266" s="14">
        <v>136.35</v>
      </c>
      <c r="L266" s="14">
        <v>162.81</v>
      </c>
      <c r="M266" s="14"/>
      <c r="N266" s="14">
        <v>40.075242355999997</v>
      </c>
      <c r="O266" s="33">
        <v>3.1082978056999999</v>
      </c>
      <c r="P266" s="17" t="s">
        <v>14</v>
      </c>
      <c r="Q266" s="40" t="s">
        <v>799</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65.099999999999994" customHeight="1" x14ac:dyDescent="0.25">
      <c r="B267" s="3"/>
      <c r="C267" s="9" t="s">
        <v>478</v>
      </c>
      <c r="D267" s="16" t="s">
        <v>479</v>
      </c>
      <c r="E267" s="16">
        <v>0</v>
      </c>
      <c r="F267" s="15">
        <v>59.53</v>
      </c>
      <c r="G267" s="15">
        <v>53.43</v>
      </c>
      <c r="H267" s="15">
        <v>47.33</v>
      </c>
      <c r="I267" s="14"/>
      <c r="J267" s="15">
        <v>61.49</v>
      </c>
      <c r="K267" s="15">
        <v>73.680000000000007</v>
      </c>
      <c r="L267" s="15">
        <v>93.41</v>
      </c>
      <c r="M267" s="15"/>
      <c r="N267" s="15">
        <v>24.469332573999999</v>
      </c>
      <c r="O267" s="15">
        <v>2.3219338586</v>
      </c>
      <c r="P267" s="16" t="s">
        <v>14</v>
      </c>
      <c r="Q267" s="39" t="s">
        <v>800</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65.099999999999994" customHeight="1" x14ac:dyDescent="0.25">
      <c r="B268" s="3"/>
      <c r="C268" s="19" t="s">
        <v>432</v>
      </c>
      <c r="D268" s="17" t="s">
        <v>372</v>
      </c>
      <c r="E268" s="17">
        <v>5</v>
      </c>
      <c r="F268" s="14">
        <v>165.25</v>
      </c>
      <c r="G268" s="14">
        <v>155.77000000000001</v>
      </c>
      <c r="H268" s="14">
        <v>146.29</v>
      </c>
      <c r="I268" s="14"/>
      <c r="J268" s="14">
        <v>167.61</v>
      </c>
      <c r="K268" s="14">
        <v>186.56</v>
      </c>
      <c r="L268" s="14">
        <v>217.23</v>
      </c>
      <c r="M268" s="14"/>
      <c r="N268" s="14">
        <v>30.857902396</v>
      </c>
      <c r="O268" s="33">
        <v>564.16446776999999</v>
      </c>
      <c r="P268" s="17" t="s">
        <v>14</v>
      </c>
      <c r="Q268" s="40" t="s">
        <v>801</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65.099999999999994" customHeight="1" x14ac:dyDescent="0.25">
      <c r="B269" s="3"/>
      <c r="C269" s="9" t="s">
        <v>455</v>
      </c>
      <c r="D269" s="16" t="s">
        <v>456</v>
      </c>
      <c r="E269" s="16">
        <v>7</v>
      </c>
      <c r="F269" s="15">
        <v>94.34</v>
      </c>
      <c r="G269" s="15">
        <v>89.61</v>
      </c>
      <c r="H269" s="15">
        <v>84.89</v>
      </c>
      <c r="I269" s="14"/>
      <c r="J269" s="15">
        <v>98.5</v>
      </c>
      <c r="K269" s="15">
        <v>107.94</v>
      </c>
      <c r="L269" s="15">
        <v>123.22</v>
      </c>
      <c r="M269" s="15"/>
      <c r="N269" s="15">
        <v>55.865927237999998</v>
      </c>
      <c r="O269" s="15">
        <v>5.790410091</v>
      </c>
      <c r="P269" s="16" t="s">
        <v>17</v>
      </c>
      <c r="Q269" s="39" t="s">
        <v>802</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65.099999999999994" customHeight="1" x14ac:dyDescent="0.25">
      <c r="B270" s="3"/>
      <c r="C270" s="19" t="s">
        <v>803</v>
      </c>
      <c r="D270" s="17" t="s">
        <v>804</v>
      </c>
      <c r="E270" s="17">
        <v>3</v>
      </c>
      <c r="F270" s="14">
        <v>123.5</v>
      </c>
      <c r="G270" s="14">
        <v>116.16</v>
      </c>
      <c r="H270" s="14">
        <v>108.82</v>
      </c>
      <c r="I270" s="14"/>
      <c r="J270" s="14">
        <v>126.2</v>
      </c>
      <c r="K270" s="14">
        <v>140.87</v>
      </c>
      <c r="L270" s="14">
        <v>164.62</v>
      </c>
      <c r="M270" s="14"/>
      <c r="N270" s="14">
        <v>32.719379797999999</v>
      </c>
      <c r="O270" s="33">
        <v>1.2672149948000002</v>
      </c>
      <c r="P270" s="17" t="s">
        <v>14</v>
      </c>
      <c r="Q270" s="40" t="s">
        <v>805</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65.099999999999994" customHeight="1" x14ac:dyDescent="0.25">
      <c r="B271" s="3"/>
      <c r="C271" s="9" t="s">
        <v>806</v>
      </c>
      <c r="D271" s="16" t="s">
        <v>807</v>
      </c>
      <c r="E271" s="16">
        <v>6</v>
      </c>
      <c r="F271" s="15">
        <v>140.97999999999999</v>
      </c>
      <c r="G271" s="15">
        <v>132.55000000000001</v>
      </c>
      <c r="H271" s="15">
        <v>124.13</v>
      </c>
      <c r="I271" s="14"/>
      <c r="J271" s="15">
        <v>142.91999999999999</v>
      </c>
      <c r="K271" s="15">
        <v>159.76</v>
      </c>
      <c r="L271" s="15">
        <v>187.02</v>
      </c>
      <c r="M271" s="15"/>
      <c r="N271" s="15">
        <v>30.022359724000001</v>
      </c>
      <c r="O271" s="15">
        <v>1.0183961676</v>
      </c>
      <c r="P271" s="16" t="s">
        <v>14</v>
      </c>
      <c r="Q271" s="39" t="s">
        <v>808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65.099999999999994" customHeight="1" x14ac:dyDescent="0.25">
      <c r="B272" s="3"/>
      <c r="C272" s="19" t="s">
        <v>505</v>
      </c>
      <c r="D272" s="17" t="s">
        <v>506</v>
      </c>
      <c r="E272" s="17">
        <v>7</v>
      </c>
      <c r="F272" s="14">
        <v>78.72</v>
      </c>
      <c r="G272" s="14">
        <v>75.5</v>
      </c>
      <c r="H272" s="14">
        <v>72.290000000000006</v>
      </c>
      <c r="I272" s="14"/>
      <c r="J272" s="14">
        <v>80.790000000000006</v>
      </c>
      <c r="K272" s="14">
        <v>87.21</v>
      </c>
      <c r="L272" s="14">
        <v>97.61</v>
      </c>
      <c r="M272" s="14"/>
      <c r="N272" s="14">
        <v>58.119951776999997</v>
      </c>
      <c r="O272" s="33">
        <v>10.449772897000001</v>
      </c>
      <c r="P272" s="17" t="s">
        <v>17</v>
      </c>
      <c r="Q272" s="40" t="s">
        <v>809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65.099999999999994" customHeight="1" x14ac:dyDescent="0.25">
      <c r="B273" s="3"/>
      <c r="C273" s="9" t="s">
        <v>457</v>
      </c>
      <c r="D273" s="16" t="s">
        <v>458</v>
      </c>
      <c r="E273" s="16">
        <v>8</v>
      </c>
      <c r="F273" s="15">
        <v>55.54</v>
      </c>
      <c r="G273" s="15">
        <v>51.82</v>
      </c>
      <c r="H273" s="15">
        <v>48.1</v>
      </c>
      <c r="I273" s="14"/>
      <c r="J273" s="15">
        <v>59.87</v>
      </c>
      <c r="K273" s="15">
        <v>67.3</v>
      </c>
      <c r="L273" s="15">
        <v>79.33</v>
      </c>
      <c r="M273" s="15"/>
      <c r="N273" s="15">
        <v>49.826142009999998</v>
      </c>
      <c r="O273" s="15">
        <v>4.0761091224000001</v>
      </c>
      <c r="P273" s="16" t="s">
        <v>17</v>
      </c>
      <c r="Q273" s="39"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65.099999999999994" customHeight="1" x14ac:dyDescent="0.25">
      <c r="B274" s="3"/>
      <c r="C274" s="19" t="s">
        <v>469</v>
      </c>
      <c r="D274" s="17" t="s">
        <v>470</v>
      </c>
      <c r="E274" s="17">
        <v>3</v>
      </c>
      <c r="F274" s="14">
        <v>113.62</v>
      </c>
      <c r="G274" s="14">
        <v>93.56</v>
      </c>
      <c r="H274" s="14">
        <v>73.510000000000005</v>
      </c>
      <c r="I274" s="14"/>
      <c r="J274" s="14">
        <v>125.68</v>
      </c>
      <c r="K274" s="14">
        <v>165.78</v>
      </c>
      <c r="L274" s="14">
        <v>230.67</v>
      </c>
      <c r="M274" s="14"/>
      <c r="N274" s="14">
        <v>42.704163997999999</v>
      </c>
      <c r="O274" s="33">
        <v>5.9782763271000006</v>
      </c>
      <c r="P274" s="17" t="s">
        <v>14</v>
      </c>
      <c r="Q274" s="40"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65.099999999999994" customHeight="1" x14ac:dyDescent="0.25">
      <c r="B275" s="3"/>
      <c r="C275" s="9" t="s">
        <v>433</v>
      </c>
      <c r="D275" s="16" t="s">
        <v>373</v>
      </c>
      <c r="E275" s="16">
        <v>7</v>
      </c>
      <c r="F275" s="15">
        <v>423.54</v>
      </c>
      <c r="G275" s="15">
        <v>404.39</v>
      </c>
      <c r="H275" s="15">
        <v>385.24</v>
      </c>
      <c r="I275" s="14"/>
      <c r="J275" s="15">
        <v>436.21</v>
      </c>
      <c r="K275" s="15">
        <v>474.5</v>
      </c>
      <c r="L275" s="15">
        <v>536.46</v>
      </c>
      <c r="M275" s="15"/>
      <c r="N275" s="15">
        <v>69.701995377000003</v>
      </c>
      <c r="O275" s="15">
        <v>49.146838622000004</v>
      </c>
      <c r="P275" s="16" t="s">
        <v>17</v>
      </c>
      <c r="Q275" s="39"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65.099999999999994" customHeight="1" x14ac:dyDescent="0.25">
      <c r="B276" s="3"/>
      <c r="C276" s="19" t="s">
        <v>434</v>
      </c>
      <c r="D276" s="17" t="s">
        <v>374</v>
      </c>
      <c r="E276" s="17">
        <v>0</v>
      </c>
      <c r="F276" s="14">
        <v>100.79</v>
      </c>
      <c r="G276" s="14">
        <v>85.75</v>
      </c>
      <c r="H276" s="14">
        <v>70.72</v>
      </c>
      <c r="I276" s="14"/>
      <c r="J276" s="14">
        <v>107.12</v>
      </c>
      <c r="K276" s="14">
        <v>137.18</v>
      </c>
      <c r="L276" s="14">
        <v>185.83</v>
      </c>
      <c r="M276" s="14"/>
      <c r="N276" s="14">
        <v>24.453832468000002</v>
      </c>
      <c r="O276" s="33">
        <v>8.1111970805000002</v>
      </c>
      <c r="P276" s="17" t="s">
        <v>14</v>
      </c>
      <c r="Q276" s="40"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65.099999999999994" customHeight="1" x14ac:dyDescent="0.25">
      <c r="B277" s="3"/>
      <c r="C277" s="9" t="s">
        <v>435</v>
      </c>
      <c r="D277" s="16" t="s">
        <v>375</v>
      </c>
      <c r="E277" s="16">
        <v>3</v>
      </c>
      <c r="F277" s="15">
        <v>107.25</v>
      </c>
      <c r="G277" s="15">
        <v>100.03</v>
      </c>
      <c r="H277" s="15">
        <v>92.81</v>
      </c>
      <c r="I277" s="14"/>
      <c r="J277" s="15">
        <v>109.29</v>
      </c>
      <c r="K277" s="15">
        <v>123.72</v>
      </c>
      <c r="L277" s="15">
        <v>147.07</v>
      </c>
      <c r="M277" s="15"/>
      <c r="N277" s="15">
        <v>35.294028294999997</v>
      </c>
      <c r="O277" s="15">
        <v>251.52134698999998</v>
      </c>
      <c r="P277" s="16" t="s">
        <v>14</v>
      </c>
      <c r="Q277" s="39" t="s">
        <v>814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65.099999999999994" customHeight="1" x14ac:dyDescent="0.25">
      <c r="B278" s="3"/>
      <c r="C278" s="19" t="s">
        <v>500</v>
      </c>
      <c r="D278" s="17" t="s">
        <v>501</v>
      </c>
      <c r="E278" s="17">
        <v>7</v>
      </c>
      <c r="F278" s="14">
        <v>59.19</v>
      </c>
      <c r="G278" s="14">
        <v>55.7</v>
      </c>
      <c r="H278" s="14">
        <v>52.21</v>
      </c>
      <c r="I278" s="14"/>
      <c r="J278" s="14">
        <v>70.47</v>
      </c>
      <c r="K278" s="14">
        <v>77.44</v>
      </c>
      <c r="L278" s="14">
        <v>88.73</v>
      </c>
      <c r="M278" s="14"/>
      <c r="N278" s="14">
        <v>24.374207018</v>
      </c>
      <c r="O278" s="33">
        <v>1.6806793099999999</v>
      </c>
      <c r="P278" s="17" t="s">
        <v>17</v>
      </c>
      <c r="Q278" s="40" t="s">
        <v>815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65.099999999999994" customHeight="1" x14ac:dyDescent="0.25">
      <c r="B279" s="3"/>
      <c r="C279" s="9" t="s">
        <v>376</v>
      </c>
      <c r="D279" s="16" t="s">
        <v>377</v>
      </c>
      <c r="E279" s="16">
        <v>5</v>
      </c>
      <c r="F279" s="15">
        <v>173.4</v>
      </c>
      <c r="G279" s="15">
        <v>163.44999999999999</v>
      </c>
      <c r="H279" s="15">
        <v>153.5</v>
      </c>
      <c r="I279" s="14"/>
      <c r="J279" s="15">
        <v>175.95</v>
      </c>
      <c r="K279" s="15">
        <v>195.84</v>
      </c>
      <c r="L279" s="15">
        <v>228.04</v>
      </c>
      <c r="M279" s="15"/>
      <c r="N279" s="15">
        <v>32.565414052999998</v>
      </c>
      <c r="O279" s="15">
        <v>79.740285256000007</v>
      </c>
      <c r="P279" s="16" t="s">
        <v>14</v>
      </c>
      <c r="Q279" s="39" t="s">
        <v>816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65.099999999999994" customHeight="1" x14ac:dyDescent="0.25">
      <c r="B280" s="3"/>
      <c r="C280" s="19" t="s">
        <v>378</v>
      </c>
      <c r="D280" s="17" t="s">
        <v>379</v>
      </c>
      <c r="E280" s="17">
        <v>5</v>
      </c>
      <c r="F280" s="14">
        <v>120.54</v>
      </c>
      <c r="G280" s="14">
        <v>113.57</v>
      </c>
      <c r="H280" s="14">
        <v>106.61</v>
      </c>
      <c r="I280" s="14"/>
      <c r="J280" s="14">
        <v>121.86</v>
      </c>
      <c r="K280" s="14">
        <v>135.78</v>
      </c>
      <c r="L280" s="14">
        <v>158.31</v>
      </c>
      <c r="M280" s="14"/>
      <c r="N280" s="14">
        <v>36.296383120999998</v>
      </c>
      <c r="O280" s="33">
        <v>22.301279300999997</v>
      </c>
      <c r="P280" s="17" t="s">
        <v>14</v>
      </c>
      <c r="Q280" s="40"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65.099999999999994" customHeight="1" x14ac:dyDescent="0.25">
      <c r="B281" s="3"/>
      <c r="C281" s="9" t="s">
        <v>818</v>
      </c>
      <c r="D281" s="16" t="s">
        <v>819</v>
      </c>
      <c r="E281" s="16">
        <v>5</v>
      </c>
      <c r="F281" s="15">
        <v>60.89</v>
      </c>
      <c r="G281" s="15">
        <v>56.95</v>
      </c>
      <c r="H281" s="15">
        <v>53.02</v>
      </c>
      <c r="I281" s="14"/>
      <c r="J281" s="15">
        <v>62.24</v>
      </c>
      <c r="K281" s="15">
        <v>70.099999999999994</v>
      </c>
      <c r="L281" s="15">
        <v>82.82</v>
      </c>
      <c r="M281" s="15"/>
      <c r="N281" s="15">
        <v>42.816247779999998</v>
      </c>
      <c r="O281" s="15">
        <v>2.5520760504999997</v>
      </c>
      <c r="P281" s="16" t="s">
        <v>14</v>
      </c>
      <c r="Q281" s="39" t="s">
        <v>820</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65.099999999999994" customHeight="1" x14ac:dyDescent="0.25">
      <c r="B282" s="3"/>
      <c r="C282" s="19" t="s">
        <v>380</v>
      </c>
      <c r="D282" s="17" t="s">
        <v>381</v>
      </c>
      <c r="E282" s="17">
        <v>3</v>
      </c>
      <c r="F282" s="14">
        <v>69.099999999999994</v>
      </c>
      <c r="G282" s="14">
        <v>64.89</v>
      </c>
      <c r="H282" s="14">
        <v>60.69</v>
      </c>
      <c r="I282" s="14"/>
      <c r="J282" s="14">
        <v>71.709999999999994</v>
      </c>
      <c r="K282" s="14">
        <v>80.11</v>
      </c>
      <c r="L282" s="14">
        <v>93.71</v>
      </c>
      <c r="M282" s="14"/>
      <c r="N282" s="14">
        <v>44.637431839999998</v>
      </c>
      <c r="O282" s="33">
        <v>11.268967885</v>
      </c>
      <c r="P282" s="17" t="s">
        <v>14</v>
      </c>
      <c r="Q282" s="40" t="s">
        <v>821</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65.099999999999994" customHeight="1" x14ac:dyDescent="0.25">
      <c r="B283" s="3"/>
      <c r="C283" s="9" t="s">
        <v>382</v>
      </c>
      <c r="D283" s="16" t="s">
        <v>383</v>
      </c>
      <c r="E283" s="16">
        <v>7</v>
      </c>
      <c r="F283" s="15">
        <v>51.51</v>
      </c>
      <c r="G283" s="15">
        <v>49.18</v>
      </c>
      <c r="H283" s="15">
        <v>46.85</v>
      </c>
      <c r="I283" s="14"/>
      <c r="J283" s="15">
        <v>52.99</v>
      </c>
      <c r="K283" s="15">
        <v>57.64</v>
      </c>
      <c r="L283" s="15">
        <v>65.180000000000007</v>
      </c>
      <c r="M283" s="15"/>
      <c r="N283" s="15">
        <v>66.121886539000002</v>
      </c>
      <c r="O283" s="15">
        <v>5.7509632823999999</v>
      </c>
      <c r="P283" s="16" t="s">
        <v>17</v>
      </c>
      <c r="Q283" s="39" t="s">
        <v>822</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65.099999999999994" customHeight="1" x14ac:dyDescent="0.25">
      <c r="B284" s="3"/>
      <c r="C284" s="19" t="s">
        <v>384</v>
      </c>
      <c r="D284" s="17" t="s">
        <v>385</v>
      </c>
      <c r="E284" s="17">
        <v>7</v>
      </c>
      <c r="F284" s="14">
        <v>110.7</v>
      </c>
      <c r="G284" s="14">
        <v>100.63</v>
      </c>
      <c r="H284" s="14">
        <v>90.57</v>
      </c>
      <c r="I284" s="14"/>
      <c r="J284" s="14">
        <v>122.25</v>
      </c>
      <c r="K284" s="14">
        <v>142.37</v>
      </c>
      <c r="L284" s="14">
        <v>174.93</v>
      </c>
      <c r="M284" s="14"/>
      <c r="N284" s="14">
        <v>49.547321816</v>
      </c>
      <c r="O284" s="33">
        <v>13.775099805</v>
      </c>
      <c r="P284" s="17" t="s">
        <v>17</v>
      </c>
      <c r="Q284" s="40" t="s">
        <v>823</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65.099999999999994" customHeight="1" x14ac:dyDescent="0.25">
      <c r="B285" s="3"/>
      <c r="C285" s="9" t="s">
        <v>522</v>
      </c>
      <c r="D285" s="16" t="s">
        <v>523</v>
      </c>
      <c r="E285" s="16">
        <v>8</v>
      </c>
      <c r="F285" s="15">
        <v>117.35</v>
      </c>
      <c r="G285" s="15">
        <v>111.51</v>
      </c>
      <c r="H285" s="15">
        <v>105.67</v>
      </c>
      <c r="I285" s="14"/>
      <c r="J285" s="15">
        <v>136.25</v>
      </c>
      <c r="K285" s="15">
        <v>147.91999999999999</v>
      </c>
      <c r="L285" s="15">
        <v>166.82</v>
      </c>
      <c r="M285" s="15"/>
      <c r="N285" s="15">
        <v>32.926114292000001</v>
      </c>
      <c r="O285" s="15">
        <v>1.1446403519999999</v>
      </c>
      <c r="P285" s="16" t="s">
        <v>17</v>
      </c>
      <c r="Q285" s="39" t="s">
        <v>824</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65.099999999999994" customHeight="1" x14ac:dyDescent="0.25">
      <c r="B286" s="3"/>
      <c r="C286" s="19" t="s">
        <v>825</v>
      </c>
      <c r="D286" s="17" t="s">
        <v>826</v>
      </c>
      <c r="E286" s="17">
        <v>6</v>
      </c>
      <c r="F286" s="14">
        <v>132.83000000000001</v>
      </c>
      <c r="G286" s="14">
        <v>126.02</v>
      </c>
      <c r="H286" s="14">
        <v>119.22</v>
      </c>
      <c r="I286" s="14"/>
      <c r="J286" s="14">
        <v>134.33000000000001</v>
      </c>
      <c r="K286" s="14">
        <v>147.93</v>
      </c>
      <c r="L286" s="14">
        <v>169.94</v>
      </c>
      <c r="M286" s="14"/>
      <c r="N286" s="14">
        <v>40.038581735999998</v>
      </c>
      <c r="O286" s="33">
        <v>1.221842519</v>
      </c>
      <c r="P286" s="17" t="s">
        <v>14</v>
      </c>
      <c r="Q286" s="40" t="s">
        <v>827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65.099999999999994" customHeight="1" x14ac:dyDescent="0.25">
      <c r="B287" s="3"/>
      <c r="C287" s="9" t="s">
        <v>828</v>
      </c>
      <c r="D287" s="16" t="s">
        <v>829</v>
      </c>
      <c r="E287" s="16">
        <v>6</v>
      </c>
      <c r="F287" s="15">
        <v>138.69999999999999</v>
      </c>
      <c r="G287" s="15">
        <v>130.72</v>
      </c>
      <c r="H287" s="15">
        <v>122.75</v>
      </c>
      <c r="I287" s="14"/>
      <c r="J287" s="15">
        <v>140.41</v>
      </c>
      <c r="K287" s="15">
        <v>156.35</v>
      </c>
      <c r="L287" s="15">
        <v>182.15</v>
      </c>
      <c r="M287" s="15"/>
      <c r="N287" s="15">
        <v>32.611407157000002</v>
      </c>
      <c r="O287" s="15">
        <v>5.2644859457000006</v>
      </c>
      <c r="P287" s="16" t="s">
        <v>14</v>
      </c>
      <c r="Q287" s="39" t="s">
        <v>830</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65.099999999999994" customHeight="1" x14ac:dyDescent="0.25">
      <c r="B288" s="3"/>
      <c r="C288" s="19" t="s">
        <v>386</v>
      </c>
      <c r="D288" s="17" t="s">
        <v>387</v>
      </c>
      <c r="E288" s="17">
        <v>0</v>
      </c>
      <c r="F288" s="14">
        <v>19.149999999999999</v>
      </c>
      <c r="G288" s="14">
        <v>17.25</v>
      </c>
      <c r="H288" s="14">
        <v>15.36</v>
      </c>
      <c r="I288" s="14"/>
      <c r="J288" s="14">
        <v>19.75</v>
      </c>
      <c r="K288" s="14">
        <v>23.53</v>
      </c>
      <c r="L288" s="14">
        <v>29.65</v>
      </c>
      <c r="M288" s="14"/>
      <c r="N288" s="14">
        <v>27.304004706000001</v>
      </c>
      <c r="O288" s="33">
        <v>5.2162147366999996</v>
      </c>
      <c r="P288" s="17" t="s">
        <v>14</v>
      </c>
      <c r="Q288" s="40" t="s">
        <v>831</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65.099999999999994" customHeight="1" x14ac:dyDescent="0.25">
      <c r="B289" s="3"/>
      <c r="C289" s="9" t="s">
        <v>507</v>
      </c>
      <c r="D289" s="16" t="s">
        <v>508</v>
      </c>
      <c r="E289" s="16">
        <v>8</v>
      </c>
      <c r="F289" s="15">
        <v>16.38</v>
      </c>
      <c r="G289" s="15">
        <v>15.64</v>
      </c>
      <c r="H289" s="15">
        <v>14.9</v>
      </c>
      <c r="I289" s="14"/>
      <c r="J289" s="15">
        <v>16.649999999999999</v>
      </c>
      <c r="K289" s="15">
        <v>18.12</v>
      </c>
      <c r="L289" s="15">
        <v>20.51</v>
      </c>
      <c r="M289" s="15"/>
      <c r="N289" s="15">
        <v>72.009394987999997</v>
      </c>
      <c r="O289" s="15">
        <v>4.3125513655000001</v>
      </c>
      <c r="P289" s="16" t="s">
        <v>17</v>
      </c>
      <c r="Q289" s="39" t="s">
        <v>524</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65.099999999999994" customHeight="1" x14ac:dyDescent="0.25">
      <c r="B290" s="3"/>
      <c r="C290" s="19" t="s">
        <v>480</v>
      </c>
      <c r="D290" s="17" t="s">
        <v>481</v>
      </c>
      <c r="E290" s="17">
        <v>7</v>
      </c>
      <c r="F290" s="14">
        <v>16.47</v>
      </c>
      <c r="G290" s="14">
        <v>15.76</v>
      </c>
      <c r="H290" s="14">
        <v>15.06</v>
      </c>
      <c r="I290" s="14"/>
      <c r="J290" s="14">
        <v>17.04</v>
      </c>
      <c r="K290" s="14">
        <v>18.440000000000001</v>
      </c>
      <c r="L290" s="14">
        <v>20.71</v>
      </c>
      <c r="M290" s="14"/>
      <c r="N290" s="14">
        <v>63.596341076999998</v>
      </c>
      <c r="O290" s="33">
        <v>1.5312307962</v>
      </c>
      <c r="P290" s="17" t="s">
        <v>17</v>
      </c>
      <c r="Q290" s="40" t="s">
        <v>832</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65.099999999999994" customHeight="1" x14ac:dyDescent="0.25">
      <c r="B291" s="3"/>
      <c r="C291" s="9" t="s">
        <v>388</v>
      </c>
      <c r="D291" s="16" t="s">
        <v>389</v>
      </c>
      <c r="E291" s="16">
        <v>7</v>
      </c>
      <c r="F291" s="15" t="s">
        <v>32</v>
      </c>
      <c r="G291" s="15" t="s">
        <v>32</v>
      </c>
      <c r="H291" s="15" t="s">
        <v>32</v>
      </c>
      <c r="I291" s="14"/>
      <c r="J291" s="15" t="s">
        <v>32</v>
      </c>
      <c r="K291" s="15" t="s">
        <v>32</v>
      </c>
      <c r="L291" s="15" t="s">
        <v>32</v>
      </c>
      <c r="M291" s="15"/>
      <c r="N291" s="15" t="s">
        <v>32</v>
      </c>
      <c r="O291" s="15" t="s">
        <v>32</v>
      </c>
      <c r="P291" s="16" t="s">
        <v>32</v>
      </c>
      <c r="Q291" s="39" t="s">
        <v>33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65.099999999999994" customHeight="1" x14ac:dyDescent="0.25">
      <c r="B292" s="3"/>
      <c r="C292" s="19" t="s">
        <v>390</v>
      </c>
      <c r="D292" s="17" t="s">
        <v>391</v>
      </c>
      <c r="E292" s="17">
        <v>5</v>
      </c>
      <c r="F292" s="14">
        <v>17.239999999999998</v>
      </c>
      <c r="G292" s="14">
        <v>16.23</v>
      </c>
      <c r="H292" s="14">
        <v>15.23</v>
      </c>
      <c r="I292" s="14"/>
      <c r="J292" s="14">
        <v>17.47</v>
      </c>
      <c r="K292" s="14">
        <v>19.47</v>
      </c>
      <c r="L292" s="14">
        <v>22.72</v>
      </c>
      <c r="M292" s="14"/>
      <c r="N292" s="14">
        <v>32.411978380000001</v>
      </c>
      <c r="O292" s="33">
        <v>12.928836228</v>
      </c>
      <c r="P292" s="17" t="s">
        <v>14</v>
      </c>
      <c r="Q292" s="40" t="s">
        <v>833</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65.099999999999994" customHeight="1" x14ac:dyDescent="0.25">
      <c r="B293" s="3"/>
      <c r="C293" s="9" t="s">
        <v>392</v>
      </c>
      <c r="D293" s="16" t="s">
        <v>393</v>
      </c>
      <c r="E293" s="16">
        <v>7</v>
      </c>
      <c r="F293" s="15">
        <v>20.39</v>
      </c>
      <c r="G293" s="15">
        <v>18.82</v>
      </c>
      <c r="H293" s="15">
        <v>17.260000000000002</v>
      </c>
      <c r="I293" s="14"/>
      <c r="J293" s="15">
        <v>21.8</v>
      </c>
      <c r="K293" s="15">
        <v>24.92</v>
      </c>
      <c r="L293" s="15">
        <v>29.98</v>
      </c>
      <c r="M293" s="15"/>
      <c r="N293" s="15">
        <v>53.653688236000001</v>
      </c>
      <c r="O293" s="15">
        <v>22.368714851</v>
      </c>
      <c r="P293" s="16" t="s">
        <v>17</v>
      </c>
      <c r="Q293" s="39" t="s">
        <v>834</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65.099999999999994" customHeight="1" x14ac:dyDescent="0.25">
      <c r="B294" s="3"/>
      <c r="C294" s="19" t="s">
        <v>394</v>
      </c>
      <c r="D294" s="17" t="s">
        <v>395</v>
      </c>
      <c r="E294" s="17">
        <v>0</v>
      </c>
      <c r="F294" s="14">
        <v>22.8</v>
      </c>
      <c r="G294" s="14">
        <v>20.76</v>
      </c>
      <c r="H294" s="14">
        <v>18.72</v>
      </c>
      <c r="I294" s="14"/>
      <c r="J294" s="14">
        <v>23.37</v>
      </c>
      <c r="K294" s="14">
        <v>27.44</v>
      </c>
      <c r="L294" s="14">
        <v>34.04</v>
      </c>
      <c r="M294" s="14"/>
      <c r="N294" s="14">
        <v>29.63397479</v>
      </c>
      <c r="O294" s="33">
        <v>44.040431456</v>
      </c>
      <c r="P294" s="17" t="s">
        <v>14</v>
      </c>
      <c r="Q294" s="40" t="s">
        <v>835</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65.099999999999994" customHeight="1" x14ac:dyDescent="0.25">
      <c r="B295" s="3"/>
      <c r="C295" s="9" t="s">
        <v>482</v>
      </c>
      <c r="D295" s="16" t="s">
        <v>483</v>
      </c>
      <c r="E295" s="16">
        <v>0</v>
      </c>
      <c r="F295" s="15">
        <v>49.9</v>
      </c>
      <c r="G295" s="15">
        <v>45.71</v>
      </c>
      <c r="H295" s="15">
        <v>41.53</v>
      </c>
      <c r="I295" s="14"/>
      <c r="J295" s="15">
        <v>51.08</v>
      </c>
      <c r="K295" s="15">
        <v>59.44</v>
      </c>
      <c r="L295" s="15">
        <v>72.98</v>
      </c>
      <c r="M295" s="15"/>
      <c r="N295" s="15">
        <v>24.890250104</v>
      </c>
      <c r="O295" s="15">
        <v>11.328800380000001</v>
      </c>
      <c r="P295" s="16" t="s">
        <v>14</v>
      </c>
      <c r="Q295" s="39" t="s">
        <v>836</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65.099999999999994" customHeight="1" x14ac:dyDescent="0.25">
      <c r="B296" s="3"/>
      <c r="C296" s="19" t="s">
        <v>837</v>
      </c>
      <c r="D296" s="17" t="s">
        <v>838</v>
      </c>
      <c r="E296" s="17">
        <v>7</v>
      </c>
      <c r="F296" s="14">
        <v>27.15</v>
      </c>
      <c r="G296" s="14">
        <v>24.18</v>
      </c>
      <c r="H296" s="14">
        <v>21.22</v>
      </c>
      <c r="I296" s="14"/>
      <c r="J296" s="14">
        <v>30.35</v>
      </c>
      <c r="K296" s="14">
        <v>36.270000000000003</v>
      </c>
      <c r="L296" s="14">
        <v>45.85</v>
      </c>
      <c r="M296" s="14"/>
      <c r="N296" s="14">
        <v>52.155423061</v>
      </c>
      <c r="O296" s="33">
        <v>2.2600130356999997</v>
      </c>
      <c r="P296" s="17" t="s">
        <v>17</v>
      </c>
      <c r="Q296" s="40" t="s">
        <v>839</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65.099999999999994" customHeight="1" x14ac:dyDescent="0.25">
      <c r="B297" s="3"/>
      <c r="C297" s="9"/>
      <c r="D297" s="16"/>
      <c r="E297" s="16"/>
      <c r="F297" s="15"/>
      <c r="G297" s="15"/>
      <c r="H297" s="15"/>
      <c r="I297" s="14"/>
      <c r="J297" s="15"/>
      <c r="K297" s="15"/>
      <c r="L297" s="15"/>
      <c r="M297" s="15"/>
      <c r="N297" s="15"/>
      <c r="O297" s="15"/>
      <c r="P297" s="16"/>
      <c r="Q297" s="39"/>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65.099999999999994" customHeight="1" x14ac:dyDescent="0.25">
      <c r="B298" s="3"/>
      <c r="C298" s="19"/>
      <c r="D298" s="17"/>
      <c r="E298" s="17"/>
      <c r="F298" s="14"/>
      <c r="G298" s="14"/>
      <c r="H298" s="14"/>
      <c r="I298" s="14"/>
      <c r="J298" s="14"/>
      <c r="K298" s="14"/>
      <c r="L298" s="14"/>
      <c r="M298" s="14"/>
      <c r="N298" s="14"/>
      <c r="O298" s="33"/>
      <c r="P298" s="17"/>
      <c r="Q298" s="40"/>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65.099999999999994" customHeight="1" x14ac:dyDescent="0.25">
      <c r="B299" s="3"/>
      <c r="C299" s="9"/>
      <c r="D299" s="16"/>
      <c r="E299" s="16"/>
      <c r="F299" s="15"/>
      <c r="G299" s="15"/>
      <c r="H299" s="15"/>
      <c r="I299" s="14"/>
      <c r="J299" s="15"/>
      <c r="K299" s="15"/>
      <c r="L299" s="15"/>
      <c r="M299" s="15"/>
      <c r="N299" s="15"/>
      <c r="O299" s="15"/>
      <c r="P299" s="16"/>
      <c r="Q299" s="39"/>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65.099999999999994" customHeight="1" x14ac:dyDescent="0.25">
      <c r="B300" s="3"/>
      <c r="C300" s="19"/>
      <c r="D300" s="17"/>
      <c r="E300" s="17"/>
      <c r="F300" s="14"/>
      <c r="G300" s="14"/>
      <c r="H300" s="14"/>
      <c r="I300" s="14"/>
      <c r="J300" s="14"/>
      <c r="K300" s="14"/>
      <c r="L300" s="14"/>
      <c r="M300" s="14"/>
      <c r="N300" s="14"/>
      <c r="O300" s="33"/>
      <c r="P300" s="17"/>
      <c r="Q300" s="40"/>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65.099999999999994" customHeight="1" x14ac:dyDescent="0.25">
      <c r="B301" s="3"/>
      <c r="C301" s="9"/>
      <c r="D301" s="16"/>
      <c r="E301" s="16"/>
      <c r="F301" s="15"/>
      <c r="G301" s="15"/>
      <c r="H301" s="15"/>
      <c r="I301" s="14"/>
      <c r="J301" s="15"/>
      <c r="K301" s="15"/>
      <c r="L301" s="15"/>
      <c r="M301" s="15"/>
      <c r="N301" s="15"/>
      <c r="O301" s="15"/>
      <c r="P301" s="16"/>
      <c r="Q301" s="39"/>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65.099999999999994" customHeight="1" x14ac:dyDescent="0.25">
      <c r="B302" s="11"/>
      <c r="C302" s="19"/>
      <c r="D302" s="17"/>
      <c r="E302" s="17"/>
      <c r="F302" s="14"/>
      <c r="G302" s="14"/>
      <c r="H302" s="14"/>
      <c r="I302" s="14"/>
      <c r="J302" s="14"/>
      <c r="K302" s="14"/>
      <c r="L302" s="14"/>
      <c r="M302" s="14"/>
      <c r="N302" s="14"/>
      <c r="O302" s="33"/>
      <c r="P302" s="17"/>
      <c r="Q302" s="40"/>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65.099999999999994" customHeight="1" x14ac:dyDescent="0.25">
      <c r="B303" s="11"/>
      <c r="C303" s="9"/>
      <c r="D303" s="16"/>
      <c r="E303" s="16"/>
      <c r="F303" s="15"/>
      <c r="G303" s="15"/>
      <c r="H303" s="15"/>
      <c r="I303" s="14"/>
      <c r="J303" s="15"/>
      <c r="K303" s="15"/>
      <c r="L303" s="15"/>
      <c r="M303" s="15"/>
      <c r="N303" s="15"/>
      <c r="O303" s="15"/>
      <c r="P303" s="16"/>
      <c r="Q303" s="39"/>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65.099999999999994" customHeight="1" x14ac:dyDescent="0.25">
      <c r="B304" s="11"/>
      <c r="C304" s="19"/>
      <c r="D304" s="17"/>
      <c r="E304" s="17"/>
      <c r="F304" s="14"/>
      <c r="G304" s="14"/>
      <c r="H304" s="14"/>
      <c r="I304" s="14"/>
      <c r="J304" s="14"/>
      <c r="K304" s="14"/>
      <c r="L304" s="14"/>
      <c r="M304" s="14"/>
      <c r="N304" s="14"/>
      <c r="O304" s="33"/>
      <c r="P304" s="17"/>
      <c r="Q304" s="40"/>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65.099999999999994" customHeight="1" x14ac:dyDescent="0.25">
      <c r="B305" s="11"/>
      <c r="C305" s="9"/>
      <c r="D305" s="16"/>
      <c r="E305" s="16"/>
      <c r="F305" s="15"/>
      <c r="G305" s="15"/>
      <c r="H305" s="15"/>
      <c r="I305" s="14"/>
      <c r="J305" s="15"/>
      <c r="K305" s="15"/>
      <c r="L305" s="15"/>
      <c r="M305" s="15"/>
      <c r="N305" s="15"/>
      <c r="O305" s="15"/>
      <c r="P305" s="16"/>
      <c r="Q305" s="39"/>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65.099999999999994" customHeight="1" x14ac:dyDescent="0.25">
      <c r="B306" s="11"/>
      <c r="C306" s="19"/>
      <c r="D306" s="17"/>
      <c r="E306" s="17"/>
      <c r="F306" s="14"/>
      <c r="G306" s="14"/>
      <c r="H306" s="14"/>
      <c r="I306" s="14"/>
      <c r="J306" s="14"/>
      <c r="K306" s="14"/>
      <c r="L306" s="14"/>
      <c r="M306" s="14"/>
      <c r="N306" s="14"/>
      <c r="O306" s="33"/>
      <c r="P306" s="17"/>
      <c r="Q306" s="40"/>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65.099999999999994" customHeight="1" x14ac:dyDescent="0.25">
      <c r="B307" s="11"/>
      <c r="C307" s="9"/>
      <c r="D307" s="16"/>
      <c r="E307" s="16"/>
      <c r="F307" s="15"/>
      <c r="G307" s="15"/>
      <c r="H307" s="15"/>
      <c r="I307" s="14"/>
      <c r="J307" s="15"/>
      <c r="K307" s="15"/>
      <c r="L307" s="15"/>
      <c r="M307" s="15"/>
      <c r="N307" s="15"/>
      <c r="O307" s="15"/>
      <c r="P307" s="16"/>
      <c r="Q307" s="39"/>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65.099999999999994" customHeight="1" x14ac:dyDescent="0.25">
      <c r="B308" s="11"/>
      <c r="C308" s="19"/>
      <c r="D308" s="17"/>
      <c r="E308" s="17"/>
      <c r="F308" s="14"/>
      <c r="G308" s="14"/>
      <c r="H308" s="14"/>
      <c r="I308" s="14"/>
      <c r="J308" s="14"/>
      <c r="K308" s="14"/>
      <c r="L308" s="14"/>
      <c r="M308" s="14"/>
      <c r="N308" s="14"/>
      <c r="O308" s="33"/>
      <c r="P308" s="17"/>
      <c r="Q308" s="40"/>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65.099999999999994" customHeight="1" x14ac:dyDescent="0.25">
      <c r="B309" s="11"/>
      <c r="C309" s="9"/>
      <c r="D309" s="16"/>
      <c r="E309" s="16"/>
      <c r="F309" s="15"/>
      <c r="G309" s="15"/>
      <c r="H309" s="15"/>
      <c r="I309" s="14"/>
      <c r="J309" s="15"/>
      <c r="K309" s="15"/>
      <c r="L309" s="15"/>
      <c r="M309" s="15"/>
      <c r="N309" s="15"/>
      <c r="O309" s="15"/>
      <c r="P309" s="16"/>
      <c r="Q309" s="39"/>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65.099999999999994" customHeight="1" x14ac:dyDescent="0.25">
      <c r="B310" s="11"/>
      <c r="C310" s="19"/>
      <c r="D310" s="17"/>
      <c r="E310" s="17"/>
      <c r="F310" s="14"/>
      <c r="G310" s="14"/>
      <c r="H310" s="14"/>
      <c r="I310" s="14"/>
      <c r="J310" s="14"/>
      <c r="K310" s="14"/>
      <c r="L310" s="14"/>
      <c r="M310" s="14"/>
      <c r="N310" s="14"/>
      <c r="O310" s="33"/>
      <c r="P310" s="17"/>
      <c r="Q310" s="40"/>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65.099999999999994" customHeight="1" x14ac:dyDescent="0.25">
      <c r="B311" s="11"/>
      <c r="C311" s="9"/>
      <c r="D311" s="16"/>
      <c r="E311" s="16"/>
      <c r="F311" s="15"/>
      <c r="G311" s="15"/>
      <c r="H311" s="15"/>
      <c r="I311" s="14"/>
      <c r="J311" s="15"/>
      <c r="K311" s="15"/>
      <c r="L311" s="15"/>
      <c r="M311" s="15"/>
      <c r="N311" s="15"/>
      <c r="O311" s="15"/>
      <c r="P311" s="16"/>
      <c r="Q311" s="39"/>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65.099999999999994" customHeight="1" x14ac:dyDescent="0.25">
      <c r="B312" s="11"/>
      <c r="C312" s="19"/>
      <c r="D312" s="17"/>
      <c r="E312" s="17"/>
      <c r="F312" s="14"/>
      <c r="G312" s="14"/>
      <c r="H312" s="14"/>
      <c r="I312" s="14"/>
      <c r="J312" s="14"/>
      <c r="K312" s="14"/>
      <c r="L312" s="14"/>
      <c r="M312" s="14"/>
      <c r="N312" s="14"/>
      <c r="O312" s="33"/>
      <c r="P312" s="17"/>
      <c r="Q312" s="40"/>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65.099999999999994" customHeight="1" x14ac:dyDescent="0.25">
      <c r="B313" s="11"/>
      <c r="C313" s="9"/>
      <c r="D313" s="16"/>
      <c r="E313" s="16"/>
      <c r="F313" s="15"/>
      <c r="G313" s="15"/>
      <c r="H313" s="15"/>
      <c r="I313" s="14"/>
      <c r="J313" s="15"/>
      <c r="K313" s="15"/>
      <c r="L313" s="15"/>
      <c r="M313" s="15"/>
      <c r="N313" s="15"/>
      <c r="O313" s="15"/>
      <c r="P313" s="16"/>
      <c r="Q313" s="39"/>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65.099999999999994" customHeight="1" x14ac:dyDescent="0.25">
      <c r="B314" s="11"/>
      <c r="C314" s="19"/>
      <c r="D314" s="17"/>
      <c r="E314" s="17"/>
      <c r="F314" s="14"/>
      <c r="G314" s="14"/>
      <c r="H314" s="14"/>
      <c r="I314" s="14"/>
      <c r="J314" s="14"/>
      <c r="K314" s="14"/>
      <c r="L314" s="14"/>
      <c r="M314" s="14"/>
      <c r="N314" s="14"/>
      <c r="O314" s="33"/>
      <c r="P314" s="17"/>
      <c r="Q314" s="40"/>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65.099999999999994" customHeight="1" x14ac:dyDescent="0.25">
      <c r="B315" s="11"/>
      <c r="C315" s="9"/>
      <c r="D315" s="16"/>
      <c r="E315" s="16"/>
      <c r="F315" s="15"/>
      <c r="G315" s="15"/>
      <c r="H315" s="15"/>
      <c r="I315" s="14"/>
      <c r="J315" s="15"/>
      <c r="K315" s="15"/>
      <c r="L315" s="15"/>
      <c r="M315" s="15"/>
      <c r="N315" s="15"/>
      <c r="O315" s="15"/>
      <c r="P315" s="16"/>
      <c r="Q315" s="39"/>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65.099999999999994" customHeight="1" x14ac:dyDescent="0.25">
      <c r="B316" s="11"/>
      <c r="C316" s="19"/>
      <c r="D316" s="17"/>
      <c r="E316" s="17"/>
      <c r="F316" s="14"/>
      <c r="G316" s="14"/>
      <c r="H316" s="14"/>
      <c r="I316" s="14"/>
      <c r="J316" s="14"/>
      <c r="K316" s="14"/>
      <c r="L316" s="14"/>
      <c r="M316" s="14"/>
      <c r="N316" s="14"/>
      <c r="O316" s="33"/>
      <c r="P316" s="17"/>
      <c r="Q316" s="40"/>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65.099999999999994" customHeight="1" x14ac:dyDescent="0.25">
      <c r="B317" s="11"/>
      <c r="C317" s="9"/>
      <c r="D317" s="16"/>
      <c r="E317" s="16"/>
      <c r="F317" s="15"/>
      <c r="G317" s="15"/>
      <c r="H317" s="15"/>
      <c r="I317" s="14"/>
      <c r="J317" s="15"/>
      <c r="K317" s="15"/>
      <c r="L317" s="15"/>
      <c r="M317" s="15"/>
      <c r="N317" s="15"/>
      <c r="O317" s="15"/>
      <c r="P317" s="16"/>
      <c r="Q317" s="39"/>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65.099999999999994" customHeight="1" x14ac:dyDescent="0.25">
      <c r="B318" s="11"/>
      <c r="C318" s="19"/>
      <c r="D318" s="17"/>
      <c r="E318" s="17"/>
      <c r="F318" s="14"/>
      <c r="G318" s="14"/>
      <c r="H318" s="14"/>
      <c r="I318" s="14"/>
      <c r="J318" s="14"/>
      <c r="K318" s="14"/>
      <c r="L318" s="14"/>
      <c r="M318" s="14"/>
      <c r="N318" s="14"/>
      <c r="O318" s="33"/>
      <c r="P318" s="17"/>
      <c r="Q318" s="40"/>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65.099999999999994" customHeight="1" x14ac:dyDescent="0.25">
      <c r="B319" s="11"/>
      <c r="C319" s="9"/>
      <c r="D319" s="16"/>
      <c r="E319" s="16"/>
      <c r="F319" s="15"/>
      <c r="G319" s="15"/>
      <c r="H319" s="15"/>
      <c r="I319" s="14"/>
      <c r="J319" s="15"/>
      <c r="K319" s="15"/>
      <c r="L319" s="15"/>
      <c r="M319" s="15"/>
      <c r="N319" s="15"/>
      <c r="O319" s="15"/>
      <c r="P319" s="16"/>
      <c r="Q319" s="39"/>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65.099999999999994" customHeight="1" x14ac:dyDescent="0.25">
      <c r="B320" s="11"/>
      <c r="C320" s="19"/>
      <c r="D320" s="17"/>
      <c r="E320" s="17"/>
      <c r="F320" s="14"/>
      <c r="G320" s="14"/>
      <c r="H320" s="14"/>
      <c r="I320" s="14"/>
      <c r="J320" s="14"/>
      <c r="K320" s="14"/>
      <c r="L320" s="14"/>
      <c r="M320" s="14"/>
      <c r="N320" s="14"/>
      <c r="O320" s="33"/>
      <c r="P320" s="17"/>
      <c r="Q320" s="40"/>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65.099999999999994" customHeight="1" x14ac:dyDescent="0.25">
      <c r="B321" s="11"/>
      <c r="C321" s="9"/>
      <c r="D321" s="16"/>
      <c r="E321" s="16"/>
      <c r="F321" s="15"/>
      <c r="G321" s="15"/>
      <c r="H321" s="15"/>
      <c r="I321" s="14"/>
      <c r="J321" s="15"/>
      <c r="K321" s="15"/>
      <c r="L321" s="15"/>
      <c r="M321" s="15"/>
      <c r="N321" s="15"/>
      <c r="O321" s="15"/>
      <c r="P321" s="16"/>
      <c r="Q321" s="39"/>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65.099999999999994" customHeight="1" x14ac:dyDescent="0.25">
      <c r="B322" s="11"/>
      <c r="C322" s="19"/>
      <c r="D322" s="17"/>
      <c r="E322" s="17"/>
      <c r="F322" s="14"/>
      <c r="G322" s="14"/>
      <c r="H322" s="14"/>
      <c r="I322" s="14"/>
      <c r="J322" s="14"/>
      <c r="K322" s="14"/>
      <c r="L322" s="14"/>
      <c r="M322" s="14"/>
      <c r="N322" s="14"/>
      <c r="O322" s="33"/>
      <c r="P322" s="17"/>
      <c r="Q322" s="40"/>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65.099999999999994" customHeight="1" x14ac:dyDescent="0.25">
      <c r="B323" s="11"/>
      <c r="C323" s="9"/>
      <c r="D323" s="16"/>
      <c r="E323" s="16"/>
      <c r="F323" s="15"/>
      <c r="G323" s="15"/>
      <c r="H323" s="15"/>
      <c r="I323" s="14"/>
      <c r="J323" s="15"/>
      <c r="K323" s="15"/>
      <c r="L323" s="15"/>
      <c r="M323" s="15"/>
      <c r="N323" s="15"/>
      <c r="O323" s="15"/>
      <c r="P323" s="16"/>
      <c r="Q323" s="39"/>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65.099999999999994" customHeight="1" x14ac:dyDescent="0.25">
      <c r="B324" s="11"/>
      <c r="C324" s="19"/>
      <c r="D324" s="17"/>
      <c r="E324" s="17"/>
      <c r="F324" s="14"/>
      <c r="G324" s="14"/>
      <c r="H324" s="14"/>
      <c r="I324" s="14"/>
      <c r="J324" s="14"/>
      <c r="K324" s="14"/>
      <c r="L324" s="14"/>
      <c r="M324" s="14"/>
      <c r="N324" s="14"/>
      <c r="O324" s="33"/>
      <c r="P324" s="17"/>
      <c r="Q324" s="40"/>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65.099999999999994" customHeight="1" x14ac:dyDescent="0.25">
      <c r="B325" s="11"/>
      <c r="C325" s="9"/>
      <c r="D325" s="16"/>
      <c r="E325" s="16"/>
      <c r="F325" s="15"/>
      <c r="G325" s="15"/>
      <c r="H325" s="15"/>
      <c r="I325" s="14"/>
      <c r="J325" s="15"/>
      <c r="K325" s="15"/>
      <c r="L325" s="15"/>
      <c r="M325" s="15"/>
      <c r="N325" s="15"/>
      <c r="O325" s="15"/>
      <c r="P325" s="16"/>
      <c r="Q325" s="39"/>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65.099999999999994" customHeight="1" x14ac:dyDescent="0.25">
      <c r="B326" s="11"/>
      <c r="C326" s="19"/>
      <c r="D326" s="17"/>
      <c r="E326" s="17"/>
      <c r="F326" s="14"/>
      <c r="G326" s="14"/>
      <c r="H326" s="14"/>
      <c r="I326" s="14"/>
      <c r="J326" s="14"/>
      <c r="K326" s="14"/>
      <c r="L326" s="14"/>
      <c r="M326" s="14"/>
      <c r="N326" s="14"/>
      <c r="O326" s="33"/>
      <c r="P326" s="17"/>
      <c r="Q326" s="40"/>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65.099999999999994" customHeight="1" x14ac:dyDescent="0.25">
      <c r="B327" s="11"/>
      <c r="C327" s="9"/>
      <c r="D327" s="16"/>
      <c r="E327" s="16"/>
      <c r="F327" s="15"/>
      <c r="G327" s="15"/>
      <c r="H327" s="15"/>
      <c r="I327" s="14"/>
      <c r="J327" s="15"/>
      <c r="K327" s="15"/>
      <c r="L327" s="15"/>
      <c r="M327" s="15"/>
      <c r="N327" s="15"/>
      <c r="O327" s="15"/>
      <c r="P327" s="16"/>
      <c r="Q327" s="39"/>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65.099999999999994" customHeight="1" x14ac:dyDescent="0.25">
      <c r="B328" s="11"/>
      <c r="C328" s="19"/>
      <c r="D328" s="17"/>
      <c r="E328" s="17"/>
      <c r="F328" s="14"/>
      <c r="G328" s="14"/>
      <c r="H328" s="14"/>
      <c r="I328" s="14"/>
      <c r="J328" s="14"/>
      <c r="K328" s="14"/>
      <c r="L328" s="14"/>
      <c r="M328" s="14"/>
      <c r="N328" s="14"/>
      <c r="O328" s="33"/>
      <c r="P328" s="17"/>
      <c r="Q328" s="40"/>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65.099999999999994" customHeight="1" x14ac:dyDescent="0.25">
      <c r="B329" s="11"/>
      <c r="C329" s="9"/>
      <c r="D329" s="16"/>
      <c r="E329" s="16"/>
      <c r="F329" s="15"/>
      <c r="G329" s="15"/>
      <c r="H329" s="15"/>
      <c r="I329" s="14"/>
      <c r="J329" s="15"/>
      <c r="K329" s="15"/>
      <c r="L329" s="15"/>
      <c r="M329" s="15"/>
      <c r="N329" s="15"/>
      <c r="O329" s="15"/>
      <c r="P329" s="16"/>
      <c r="Q329" s="39"/>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65.099999999999994" customHeight="1" x14ac:dyDescent="0.25">
      <c r="B330" s="11"/>
      <c r="C330" s="19"/>
      <c r="D330" s="17"/>
      <c r="E330" s="17"/>
      <c r="F330" s="14"/>
      <c r="G330" s="14"/>
      <c r="H330" s="14"/>
      <c r="I330" s="14"/>
      <c r="J330" s="14"/>
      <c r="K330" s="14"/>
      <c r="L330" s="14"/>
      <c r="M330" s="14"/>
      <c r="N330" s="14"/>
      <c r="O330" s="33"/>
      <c r="P330" s="17"/>
      <c r="Q330" s="40"/>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65.099999999999994" customHeight="1" x14ac:dyDescent="0.25">
      <c r="B331" s="11"/>
      <c r="C331" s="9"/>
      <c r="D331" s="16"/>
      <c r="E331" s="16"/>
      <c r="F331" s="15"/>
      <c r="G331" s="15"/>
      <c r="H331" s="15"/>
      <c r="I331" s="14"/>
      <c r="J331" s="15"/>
      <c r="K331" s="15"/>
      <c r="L331" s="15"/>
      <c r="M331" s="15"/>
      <c r="N331" s="15"/>
      <c r="O331" s="15"/>
      <c r="P331" s="16"/>
      <c r="Q331" s="39"/>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65.099999999999994" customHeight="1" x14ac:dyDescent="0.25">
      <c r="B332" s="11"/>
      <c r="C332" s="19"/>
      <c r="D332" s="17"/>
      <c r="E332" s="17"/>
      <c r="F332" s="14"/>
      <c r="G332" s="14"/>
      <c r="H332" s="14"/>
      <c r="I332" s="14"/>
      <c r="J332" s="14"/>
      <c r="K332" s="14"/>
      <c r="L332" s="14"/>
      <c r="M332" s="14"/>
      <c r="N332" s="14"/>
      <c r="O332" s="33"/>
      <c r="P332" s="17"/>
      <c r="Q332" s="40"/>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65.099999999999994" customHeight="1" x14ac:dyDescent="0.25">
      <c r="B333" s="11"/>
      <c r="C333" s="9"/>
      <c r="D333" s="16"/>
      <c r="E333" s="16"/>
      <c r="F333" s="15"/>
      <c r="G333" s="15"/>
      <c r="H333" s="15"/>
      <c r="I333" s="14"/>
      <c r="J333" s="15"/>
      <c r="K333" s="15"/>
      <c r="L333" s="15"/>
      <c r="M333" s="15"/>
      <c r="N333" s="15"/>
      <c r="O333" s="15"/>
      <c r="P333" s="16"/>
      <c r="Q333" s="39"/>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65.099999999999994" customHeight="1" x14ac:dyDescent="0.25">
      <c r="B334" s="11"/>
      <c r="C334" s="19"/>
      <c r="D334" s="17"/>
      <c r="E334" s="17"/>
      <c r="F334" s="14"/>
      <c r="G334" s="14"/>
      <c r="H334" s="14"/>
      <c r="I334" s="14"/>
      <c r="J334" s="14"/>
      <c r="K334" s="14"/>
      <c r="L334" s="14"/>
      <c r="M334" s="14"/>
      <c r="N334" s="14"/>
      <c r="O334" s="33"/>
      <c r="P334" s="17"/>
      <c r="Q334" s="40"/>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65.099999999999994" customHeight="1" x14ac:dyDescent="0.25">
      <c r="B335" s="11"/>
      <c r="C335" s="9"/>
      <c r="D335" s="16"/>
      <c r="E335" s="16"/>
      <c r="F335" s="15"/>
      <c r="G335" s="15"/>
      <c r="H335" s="15"/>
      <c r="I335" s="14"/>
      <c r="J335" s="15"/>
      <c r="K335" s="15"/>
      <c r="L335" s="15"/>
      <c r="M335" s="15"/>
      <c r="N335" s="15"/>
      <c r="O335" s="15"/>
      <c r="P335" s="16"/>
      <c r="Q335" s="39"/>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65.099999999999994" customHeight="1" x14ac:dyDescent="0.25">
      <c r="B336" s="11"/>
      <c r="C336" s="19"/>
      <c r="D336" s="17"/>
      <c r="E336" s="17"/>
      <c r="F336" s="14"/>
      <c r="G336" s="14"/>
      <c r="H336" s="14"/>
      <c r="I336" s="14"/>
      <c r="J336" s="14"/>
      <c r="K336" s="14"/>
      <c r="L336" s="14"/>
      <c r="M336" s="14"/>
      <c r="N336" s="14"/>
      <c r="O336" s="33"/>
      <c r="P336" s="17"/>
      <c r="Q336" s="40"/>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65.099999999999994" customHeight="1" x14ac:dyDescent="0.25">
      <c r="B337" s="11"/>
      <c r="C337" s="9"/>
      <c r="D337" s="16"/>
      <c r="E337" s="16"/>
      <c r="F337" s="15"/>
      <c r="G337" s="15"/>
      <c r="H337" s="15"/>
      <c r="I337" s="14"/>
      <c r="J337" s="15"/>
      <c r="K337" s="15"/>
      <c r="L337" s="15"/>
      <c r="M337" s="15"/>
      <c r="N337" s="15"/>
      <c r="O337" s="15"/>
      <c r="P337" s="16"/>
      <c r="Q337" s="39"/>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65.099999999999994" customHeight="1" x14ac:dyDescent="0.25">
      <c r="B338" s="11"/>
      <c r="C338" s="19"/>
      <c r="D338" s="17"/>
      <c r="E338" s="17"/>
      <c r="F338" s="14"/>
      <c r="G338" s="14"/>
      <c r="H338" s="14"/>
      <c r="I338" s="14"/>
      <c r="J338" s="14"/>
      <c r="K338" s="14"/>
      <c r="L338" s="14"/>
      <c r="M338" s="14"/>
      <c r="N338" s="14"/>
      <c r="O338" s="33"/>
      <c r="P338" s="17"/>
      <c r="Q338" s="40"/>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65.099999999999994" customHeight="1" x14ac:dyDescent="0.25">
      <c r="B339" s="11"/>
      <c r="C339" s="9"/>
      <c r="D339" s="16"/>
      <c r="E339" s="16"/>
      <c r="F339" s="15"/>
      <c r="G339" s="15"/>
      <c r="H339" s="15"/>
      <c r="I339" s="14"/>
      <c r="J339" s="15"/>
      <c r="K339" s="15"/>
      <c r="L339" s="15"/>
      <c r="M339" s="15"/>
      <c r="N339" s="15"/>
      <c r="O339" s="15"/>
      <c r="P339" s="16"/>
      <c r="Q339" s="39"/>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65.099999999999994" customHeight="1" x14ac:dyDescent="0.25">
      <c r="B340" s="11"/>
      <c r="C340" s="19"/>
      <c r="D340" s="17"/>
      <c r="E340" s="17"/>
      <c r="F340" s="14"/>
      <c r="G340" s="14"/>
      <c r="H340" s="14"/>
      <c r="I340" s="14"/>
      <c r="J340" s="14"/>
      <c r="K340" s="14"/>
      <c r="L340" s="14"/>
      <c r="M340" s="14"/>
      <c r="N340" s="14"/>
      <c r="O340" s="33"/>
      <c r="P340" s="17"/>
      <c r="Q340" s="40"/>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65.099999999999994" customHeight="1" x14ac:dyDescent="0.25">
      <c r="B341" s="11"/>
      <c r="C341" s="9"/>
      <c r="D341" s="16"/>
      <c r="E341" s="16"/>
      <c r="F341" s="15"/>
      <c r="G341" s="15"/>
      <c r="H341" s="15"/>
      <c r="I341" s="14"/>
      <c r="J341" s="15"/>
      <c r="K341" s="15"/>
      <c r="L341" s="15"/>
      <c r="M341" s="15"/>
      <c r="N341" s="15"/>
      <c r="O341" s="15"/>
      <c r="P341" s="16"/>
      <c r="Q341" s="39"/>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65.099999999999994" customHeight="1" x14ac:dyDescent="0.25">
      <c r="B342" s="11"/>
      <c r="C342" s="19"/>
      <c r="D342" s="17"/>
      <c r="E342" s="17"/>
      <c r="F342" s="14"/>
      <c r="G342" s="14"/>
      <c r="H342" s="14"/>
      <c r="I342" s="14"/>
      <c r="J342" s="14"/>
      <c r="K342" s="14"/>
      <c r="L342" s="14"/>
      <c r="M342" s="14"/>
      <c r="N342" s="14"/>
      <c r="O342" s="33"/>
      <c r="P342" s="17"/>
      <c r="Q342" s="40"/>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65.099999999999994" customHeight="1" x14ac:dyDescent="0.25">
      <c r="B343" s="11"/>
      <c r="C343" s="9"/>
      <c r="D343" s="16"/>
      <c r="E343" s="16"/>
      <c r="F343" s="15"/>
      <c r="G343" s="15"/>
      <c r="H343" s="15"/>
      <c r="I343" s="14"/>
      <c r="J343" s="15"/>
      <c r="K343" s="15"/>
      <c r="L343" s="15"/>
      <c r="M343" s="15"/>
      <c r="N343" s="15"/>
      <c r="O343" s="15"/>
      <c r="P343" s="16"/>
      <c r="Q343" s="39"/>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65.099999999999994" customHeight="1" x14ac:dyDescent="0.25">
      <c r="B344" s="11"/>
      <c r="C344" s="19"/>
      <c r="D344" s="17"/>
      <c r="E344" s="17"/>
      <c r="F344" s="14"/>
      <c r="G344" s="14"/>
      <c r="H344" s="14"/>
      <c r="I344" s="14"/>
      <c r="J344" s="14"/>
      <c r="K344" s="14"/>
      <c r="L344" s="14"/>
      <c r="M344" s="14"/>
      <c r="N344" s="14"/>
      <c r="O344" s="33"/>
      <c r="P344" s="17"/>
      <c r="Q344" s="40"/>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65.099999999999994" customHeight="1" x14ac:dyDescent="0.25">
      <c r="B345" s="11"/>
      <c r="C345" s="9"/>
      <c r="D345" s="16"/>
      <c r="E345" s="16"/>
      <c r="F345" s="15"/>
      <c r="G345" s="15"/>
      <c r="H345" s="15"/>
      <c r="I345" s="14"/>
      <c r="J345" s="15"/>
      <c r="K345" s="15"/>
      <c r="L345" s="15"/>
      <c r="M345" s="15"/>
      <c r="N345" s="15"/>
      <c r="O345" s="15"/>
      <c r="P345" s="16"/>
      <c r="Q345" s="39"/>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65.099999999999994" customHeight="1" x14ac:dyDescent="0.25">
      <c r="B346" s="11"/>
      <c r="C346" s="19"/>
      <c r="D346" s="17"/>
      <c r="E346" s="17"/>
      <c r="F346" s="14"/>
      <c r="G346" s="14"/>
      <c r="H346" s="14"/>
      <c r="I346" s="14"/>
      <c r="J346" s="14"/>
      <c r="K346" s="14"/>
      <c r="L346" s="14"/>
      <c r="M346" s="14"/>
      <c r="N346" s="14"/>
      <c r="O346" s="33"/>
      <c r="P346" s="17"/>
      <c r="Q346" s="40"/>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65.099999999999994" customHeight="1" x14ac:dyDescent="0.25">
      <c r="B347" s="11"/>
      <c r="C347" s="9"/>
      <c r="D347" s="16"/>
      <c r="E347" s="16"/>
      <c r="F347" s="15"/>
      <c r="G347" s="15"/>
      <c r="H347" s="15"/>
      <c r="I347" s="14"/>
      <c r="J347" s="15"/>
      <c r="K347" s="15"/>
      <c r="L347" s="15"/>
      <c r="M347" s="15"/>
      <c r="N347" s="15"/>
      <c r="O347" s="15"/>
      <c r="P347" s="16"/>
      <c r="Q347" s="39"/>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65.099999999999994" customHeight="1" x14ac:dyDescent="0.25">
      <c r="B348" s="11"/>
      <c r="C348" s="19"/>
      <c r="D348" s="17"/>
      <c r="E348" s="17"/>
      <c r="F348" s="14"/>
      <c r="G348" s="14"/>
      <c r="H348" s="14"/>
      <c r="I348" s="14"/>
      <c r="J348" s="14"/>
      <c r="K348" s="14"/>
      <c r="L348" s="14"/>
      <c r="M348" s="14"/>
      <c r="N348" s="14"/>
      <c r="O348" s="33"/>
      <c r="P348" s="17"/>
      <c r="Q348" s="40"/>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65.099999999999994" customHeight="1" x14ac:dyDescent="0.25">
      <c r="B349" s="11"/>
      <c r="C349" s="9"/>
      <c r="D349" s="16"/>
      <c r="E349" s="16"/>
      <c r="F349" s="15"/>
      <c r="G349" s="15"/>
      <c r="H349" s="15"/>
      <c r="I349" s="14"/>
      <c r="J349" s="15"/>
      <c r="K349" s="15"/>
      <c r="L349" s="15"/>
      <c r="M349" s="15"/>
      <c r="N349" s="15"/>
      <c r="O349" s="15"/>
      <c r="P349" s="16"/>
      <c r="Q349" s="39"/>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65.099999999999994" customHeight="1" x14ac:dyDescent="0.25">
      <c r="B350" s="11"/>
      <c r="C350" s="19"/>
      <c r="D350" s="17"/>
      <c r="E350" s="17"/>
      <c r="F350" s="14"/>
      <c r="G350" s="14"/>
      <c r="H350" s="14"/>
      <c r="I350" s="14"/>
      <c r="J350" s="14"/>
      <c r="K350" s="14"/>
      <c r="L350" s="14"/>
      <c r="M350" s="14"/>
      <c r="N350" s="14"/>
      <c r="O350" s="33"/>
      <c r="P350" s="17"/>
      <c r="Q350" s="40"/>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ht="65.099999999999994" customHeight="1" x14ac:dyDescent="0.25">
      <c r="B351" s="11"/>
      <c r="C351" s="9"/>
      <c r="D351" s="16"/>
      <c r="E351" s="16"/>
      <c r="F351" s="15"/>
      <c r="G351" s="15"/>
      <c r="H351" s="15"/>
      <c r="I351" s="14"/>
      <c r="J351" s="15"/>
      <c r="K351" s="15"/>
      <c r="L351" s="15"/>
      <c r="M351" s="15"/>
      <c r="N351" s="15"/>
      <c r="O351" s="15"/>
      <c r="P351" s="16"/>
      <c r="Q351" s="39"/>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ht="65.099999999999994" customHeight="1" x14ac:dyDescent="0.25">
      <c r="B352" s="11"/>
      <c r="C352" s="19"/>
      <c r="D352" s="17"/>
      <c r="E352" s="17"/>
      <c r="F352" s="14"/>
      <c r="G352" s="14"/>
      <c r="H352" s="14"/>
      <c r="I352" s="14"/>
      <c r="J352" s="14"/>
      <c r="K352" s="14"/>
      <c r="L352" s="14"/>
      <c r="M352" s="14"/>
      <c r="N352" s="14"/>
      <c r="O352" s="33"/>
      <c r="P352" s="17"/>
      <c r="Q352" s="40"/>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row r="395" spans="2:259" s="12" customFormat="1" ht="15" customHeight="1" x14ac:dyDescent="0.25">
      <c r="B395" s="11"/>
      <c r="C395" s="1"/>
      <c r="D395" s="1"/>
      <c r="E395" s="1"/>
      <c r="F395" s="1"/>
      <c r="G395" s="1"/>
      <c r="H395" s="1"/>
      <c r="I395" s="1"/>
      <c r="J395" s="1"/>
      <c r="K395" s="1"/>
      <c r="L395" s="1"/>
      <c r="M395" s="1"/>
      <c r="N395" s="1"/>
      <c r="O395" s="18"/>
      <c r="P395" s="1"/>
      <c r="Q395" s="1"/>
      <c r="R395" s="1"/>
      <c r="S395" s="11"/>
      <c r="T395" s="11"/>
      <c r="U395" s="11"/>
      <c r="V395" s="11"/>
      <c r="W395" s="11"/>
      <c r="X395" s="11"/>
      <c r="Y395" s="11"/>
      <c r="Z395" s="11"/>
      <c r="AA395" s="11"/>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row>
    <row r="396" spans="2:259" s="12" customFormat="1" ht="15" customHeight="1" x14ac:dyDescent="0.25">
      <c r="B396" s="11"/>
      <c r="C396" s="1"/>
      <c r="D396" s="1"/>
      <c r="E396" s="1"/>
      <c r="F396" s="1"/>
      <c r="G396" s="1"/>
      <c r="H396" s="1"/>
      <c r="I396" s="1"/>
      <c r="J396" s="1"/>
      <c r="K396" s="1"/>
      <c r="L396" s="1"/>
      <c r="M396" s="1"/>
      <c r="N396" s="1"/>
      <c r="O396" s="18"/>
      <c r="P396" s="1"/>
      <c r="Q396" s="1"/>
      <c r="R396" s="1"/>
      <c r="S396" s="11"/>
      <c r="T396" s="11"/>
      <c r="U396" s="11"/>
      <c r="V396" s="11"/>
      <c r="W396" s="11"/>
      <c r="X396" s="11"/>
      <c r="Y396" s="11"/>
      <c r="Z396" s="11"/>
      <c r="AA396" s="11"/>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row>
  </sheetData>
  <sheetProtection selectLockedCells="1" selectUnlockedCells="1"/>
  <sortState xmlns:xlrd2="http://schemas.microsoft.com/office/spreadsheetml/2017/richdata2" ref="C17:Q290">
    <sortCondition ref="C17:C290"/>
  </sortState>
  <mergeCells count="5">
    <mergeCell ref="F16:H16"/>
    <mergeCell ref="J16:L16"/>
    <mergeCell ref="C16:D16"/>
    <mergeCell ref="C12:O12"/>
    <mergeCell ref="C11:Q11"/>
  </mergeCells>
  <phoneticPr fontId="8" type="noConversion"/>
  <hyperlinks>
    <hyperlink ref="D15" r:id="rId1" xr:uid="{00000000-0004-0000-0000-000000000000}"/>
  </hyperlinks>
  <printOptions horizontalCentered="1" verticalCentered="1"/>
  <pageMargins left="0.51181102362204722" right="0.51181102362204722" top="1.3385826771653544" bottom="0.78740157480314965" header="0.39370078740157483" footer="0.31496062992125984"/>
  <pageSetup paperSize="9" scale="56" fitToHeight="0" orientation="portrait" horizontalDpi="4294967293"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2026-06-02T22:28:16Z</cp:lastPrinted>
  <dcterms:created xsi:type="dcterms:W3CDTF">2020-05-21T15:06:06Z</dcterms:created>
  <dcterms:modified xsi:type="dcterms:W3CDTF">2026-06-09T21:57:42Z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1465151611</vt:lpwstr>
  </property>
  <property fmtid="{D5CDD505-2E9C-101B-9397-08002B2CF9AE}" pid="3" name="EcoUpdateMessage">
    <vt:lpwstr>2026/06/05-18:33:31</vt:lpwstr>
  </property>
  <property fmtid="{D5CDD505-2E9C-101B-9397-08002B2CF9AE}" pid="4" name="EcoUpdateStatus">
    <vt:lpwstr>2026-06-03=BRA:St,ME,TP;GBR:St,ME|2026-06-04=BRA:Fd;USA:St;ARG:St,ME,Fd,TP;MEX:St,ME,Fd,TP;CHL:St,ME,Fd;COL:St,ME;PER:St,ME,Fd;SAU:St|2026-06-05=USA:ME|2022-10-17=USA:TP|2021-11-17=CHL:TP|2014-02-26=VEN:St|2002-11-08=JPN:St|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