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D8845047-09D0-4254-93C3-B43E666ACC50}" xr6:coauthVersionLast="47" xr6:coauthVersionMax="47" xr10:uidLastSave="{00000000-0000-0000-0000-000000000000}"/>
  <bookViews>
    <workbookView xWindow="2868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externalReferences>
    <externalReference r:id="rId14"/>
  </externalReferences>
  <definedNames>
    <definedName name="_ECO_RANGE_ID27bd36fd02c04052821fe658e1386322" localSheetId="12" hidden="1">IFIX!$C$11:$C$1965</definedName>
    <definedName name="_ECO_RANGE_ID3114c226e44740b4ab782c793f260d90" localSheetId="12" hidden="1">IFIX!$G$11:$G$1965</definedName>
    <definedName name="_ECO_RANGE_ID604e49a5851a43e2833c000c9fb14ba8" localSheetId="12" hidden="1">IFIX!$F$11:$F$1965</definedName>
    <definedName name="_ECO_RANGE_ID6b29d79fd41c47238c0ef50aed378e97" localSheetId="12" hidden="1">IFIX!$A$11:$B$1965</definedName>
    <definedName name="_ECO_RANGE_IDf0e516db2d324ce1acb248c0c69cb06c" localSheetId="12" hidden="1">IFIX!$B$10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G10" i="16"/>
  <c r="A10" i="16"/>
  <c r="F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J108" i="16"/>
  <c r="O108" i="16" s="1"/>
  <c r="I110" i="16" l="1"/>
  <c r="M110" i="16" s="1"/>
  <c r="R110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M112" i="16" s="1"/>
  <c r="R112" i="16" s="1"/>
  <c r="J111" i="16"/>
  <c r="O111" i="16" s="1"/>
  <c r="L112" i="16" l="1"/>
  <c r="Q112" i="16" s="1"/>
  <c r="K112" i="16"/>
  <c r="P112" i="16" s="1"/>
  <c r="I113" i="16"/>
  <c r="M113" i="16" s="1"/>
  <c r="R113" i="16" s="1"/>
  <c r="J112" i="16"/>
  <c r="O112" i="16" s="1"/>
  <c r="L113" i="16" l="1"/>
  <c r="Q113" i="16" s="1"/>
  <c r="K113" i="16"/>
  <c r="P113" i="16" s="1"/>
  <c r="I114" i="16"/>
  <c r="M114" i="16" s="1"/>
  <c r="R114" i="16" s="1"/>
  <c r="J113" i="16"/>
  <c r="O113" i="16" s="1"/>
  <c r="L114" i="16" l="1"/>
  <c r="Q114" i="16" s="1"/>
  <c r="K114" i="16"/>
  <c r="P114" i="16" s="1"/>
  <c r="I115" i="16"/>
  <c r="M115" i="16" s="1"/>
  <c r="R115" i="16" s="1"/>
  <c r="J114" i="16"/>
  <c r="O114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M117" i="16" s="1"/>
  <c r="R117" i="16" s="1"/>
  <c r="J116" i="16"/>
  <c r="O116" i="16" s="1"/>
  <c r="K117" i="16" l="1"/>
  <c r="P117" i="16" s="1"/>
  <c r="L117" i="16"/>
  <c r="Q117" i="16" s="1"/>
  <c r="I118" i="16"/>
  <c r="M118" i="16" s="1"/>
  <c r="R118" i="16" s="1"/>
  <c r="J117" i="16"/>
  <c r="O117" i="16" s="1"/>
  <c r="L118" i="16" l="1"/>
  <c r="Q118" i="16" s="1"/>
  <c r="K118" i="16"/>
  <c r="P118" i="16" s="1"/>
  <c r="I119" i="16"/>
  <c r="M119" i="16" s="1"/>
  <c r="R119" i="16" s="1"/>
  <c r="J118" i="16"/>
  <c r="O118" i="16" s="1"/>
  <c r="L119" i="16" l="1"/>
  <c r="Q119" i="16" s="1"/>
  <c r="K119" i="16"/>
  <c r="P119" i="16" s="1"/>
  <c r="I120" i="16"/>
  <c r="M120" i="16" s="1"/>
  <c r="R120" i="16" s="1"/>
  <c r="J119" i="16"/>
  <c r="O119" i="16" s="1"/>
  <c r="L120" i="16" l="1"/>
  <c r="Q120" i="16" s="1"/>
  <c r="K120" i="16"/>
  <c r="P120" i="16" s="1"/>
  <c r="I121" i="16"/>
  <c r="M121" i="16" s="1"/>
  <c r="R121" i="16" s="1"/>
  <c r="J120" i="16"/>
  <c r="O120" i="16" s="1"/>
  <c r="L121" i="16" l="1"/>
  <c r="Q121" i="16" s="1"/>
  <c r="K121" i="16"/>
  <c r="P121" i="16" s="1"/>
  <c r="I122" i="16"/>
  <c r="M122" i="16" s="1"/>
  <c r="R122" i="16" s="1"/>
  <c r="J121" i="16"/>
  <c r="O121" i="16" s="1"/>
  <c r="L122" i="16" l="1"/>
  <c r="Q122" i="16" s="1"/>
  <c r="K122" i="16"/>
  <c r="P122" i="16" s="1"/>
  <c r="I123" i="16"/>
  <c r="M123" i="16" s="1"/>
  <c r="R123" i="16" s="1"/>
  <c r="J122" i="16"/>
  <c r="O122" i="16" s="1"/>
  <c r="L123" i="16" l="1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R127" i="16" s="1"/>
  <c r="J126" i="16"/>
  <c r="O126" i="16" s="1"/>
  <c r="L127" i="16" l="1"/>
  <c r="Q127" i="16" s="1"/>
  <c r="K127" i="16"/>
  <c r="P127" i="16" s="1"/>
  <c r="I128" i="16"/>
  <c r="M128" i="16" s="1"/>
  <c r="R128" i="16" s="1"/>
  <c r="J127" i="16"/>
  <c r="O127" i="16" s="1"/>
  <c r="L128" i="16" l="1"/>
  <c r="Q128" i="16" s="1"/>
  <c r="K128" i="16"/>
  <c r="P128" i="16" s="1"/>
  <c r="I129" i="16"/>
  <c r="M129" i="16" s="1"/>
  <c r="R129" i="16" s="1"/>
  <c r="J128" i="16"/>
  <c r="O128" i="16" s="1"/>
  <c r="L129" i="16" l="1"/>
  <c r="Q129" i="16" s="1"/>
  <c r="K129" i="16"/>
  <c r="P129" i="16" s="1"/>
  <c r="I130" i="16"/>
  <c r="M130" i="16" s="1"/>
  <c r="R130" i="16" s="1"/>
  <c r="J129" i="16"/>
  <c r="O129" i="16" s="1"/>
  <c r="K130" i="16" l="1"/>
  <c r="P130" i="16" s="1"/>
  <c r="L130" i="16"/>
  <c r="Q130" i="16" s="1"/>
  <c r="I131" i="16"/>
  <c r="M131" i="16" s="1"/>
  <c r="R131" i="16" s="1"/>
  <c r="J130" i="16"/>
  <c r="O130" i="16" s="1"/>
  <c r="L131" i="16" l="1"/>
  <c r="Q131" i="16" s="1"/>
  <c r="K131" i="16"/>
  <c r="P131" i="16" s="1"/>
  <c r="I132" i="16"/>
  <c r="M132" i="16" s="1"/>
  <c r="R132" i="16" s="1"/>
  <c r="J131" i="16"/>
  <c r="O131" i="16" s="1"/>
  <c r="K132" i="16" l="1"/>
  <c r="P132" i="16" s="1"/>
  <c r="L132" i="16"/>
  <c r="Q132" i="16" s="1"/>
  <c r="I133" i="16"/>
  <c r="J132" i="16"/>
  <c r="O132" i="16" s="1"/>
  <c r="I134" i="16" l="1"/>
  <c r="M134" i="16" s="1"/>
  <c r="R134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J136" i="16"/>
  <c r="O136" i="16" s="1"/>
  <c r="I138" i="16" l="1"/>
  <c r="M138" i="16" s="1"/>
  <c r="R138" i="16" s="1"/>
  <c r="L138" i="16" l="1"/>
  <c r="Q138" i="16" s="1"/>
  <c r="K138" i="16"/>
  <c r="P138" i="16" s="1"/>
  <c r="I139" i="16"/>
  <c r="M139" i="16" s="1"/>
  <c r="R139" i="16" s="1"/>
  <c r="J138" i="16"/>
  <c r="O138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M141" i="16" s="1"/>
  <c r="R141" i="16" s="1"/>
  <c r="J140" i="16"/>
  <c r="O140" i="16" s="1"/>
  <c r="K141" i="16" l="1"/>
  <c r="P141" i="16" s="1"/>
  <c r="L141" i="16"/>
  <c r="Q141" i="16" s="1"/>
  <c r="I142" i="16"/>
  <c r="M142" i="16" s="1"/>
  <c r="R142" i="16" s="1"/>
  <c r="J141" i="16"/>
  <c r="O141" i="16" s="1"/>
  <c r="L142" i="16" l="1"/>
  <c r="Q142" i="16" s="1"/>
  <c r="K142" i="16"/>
  <c r="P142" i="16" s="1"/>
  <c r="I143" i="16"/>
  <c r="M143" i="16" s="1"/>
  <c r="R143" i="16" s="1"/>
  <c r="J142" i="16"/>
  <c r="O142" i="16" s="1"/>
  <c r="L143" i="16" l="1"/>
  <c r="Q143" i="16" s="1"/>
  <c r="K143" i="16"/>
  <c r="P143" i="16" s="1"/>
  <c r="I144" i="16"/>
  <c r="M144" i="16" s="1"/>
  <c r="R144" i="16" s="1"/>
  <c r="J143" i="16"/>
  <c r="O143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Q151" i="16" s="1"/>
  <c r="K151" i="16"/>
  <c r="P151" i="16" s="1"/>
  <c r="I152" i="16"/>
  <c r="M152" i="16" s="1"/>
  <c r="R152" i="16" s="1"/>
  <c r="J151" i="16"/>
  <c r="O151" i="16" s="1"/>
  <c r="L152" i="16" l="1"/>
  <c r="Q152" i="16" s="1"/>
  <c r="K152" i="16"/>
  <c r="P152" i="16" s="1"/>
  <c r="I153" i="16"/>
  <c r="M153" i="16" s="1"/>
  <c r="R153" i="16" s="1"/>
  <c r="J152" i="16"/>
  <c r="O152" i="16" s="1"/>
  <c r="L153" i="16" l="1"/>
  <c r="Q153" i="16" s="1"/>
  <c r="K153" i="16"/>
  <c r="P153" i="16" s="1"/>
  <c r="I154" i="16"/>
  <c r="M154" i="16" s="1"/>
  <c r="R154" i="16" s="1"/>
  <c r="J153" i="16"/>
  <c r="O153" i="16" s="1"/>
  <c r="K154" i="16" l="1"/>
  <c r="P154" i="16" s="1"/>
  <c r="L154" i="16"/>
  <c r="Q154" i="16" s="1"/>
  <c r="I155" i="16"/>
  <c r="M155" i="16" s="1"/>
  <c r="R155" i="16" s="1"/>
  <c r="J154" i="16"/>
  <c r="O154" i="16" s="1"/>
  <c r="L155" i="16" l="1"/>
  <c r="Q155" i="16" s="1"/>
  <c r="K155" i="16"/>
  <c r="P155" i="16" s="1"/>
  <c r="I156" i="16"/>
  <c r="M156" i="16" s="1"/>
  <c r="R156" i="16" s="1"/>
  <c r="J155" i="16"/>
  <c r="O155" i="16" s="1"/>
  <c r="K156" i="16" l="1"/>
  <c r="P156" i="16" s="1"/>
  <c r="L156" i="16"/>
  <c r="Q156" i="16" s="1"/>
  <c r="I157" i="16"/>
  <c r="M157" i="16" s="1"/>
  <c r="R157" i="16" s="1"/>
  <c r="J156" i="16"/>
  <c r="O156" i="16" s="1"/>
  <c r="L157" i="16" l="1"/>
  <c r="Q157" i="16" s="1"/>
  <c r="K157" i="16"/>
  <c r="P157" i="16" s="1"/>
  <c r="I158" i="16"/>
  <c r="M158" i="16" s="1"/>
  <c r="R158" i="16" s="1"/>
  <c r="J157" i="16"/>
  <c r="O157" i="16" s="1"/>
  <c r="L158" i="16" l="1"/>
  <c r="Q158" i="16" s="1"/>
  <c r="K158" i="16"/>
  <c r="P158" i="16" s="1"/>
  <c r="I159" i="16"/>
  <c r="M159" i="16" s="1"/>
  <c r="R159" i="16" s="1"/>
  <c r="J158" i="16"/>
  <c r="O158" i="16" s="1"/>
  <c r="K159" i="16" l="1"/>
  <c r="P159" i="16" s="1"/>
  <c r="L159" i="16"/>
  <c r="Q159" i="16" s="1"/>
  <c r="I160" i="16"/>
  <c r="M160" i="16" s="1"/>
  <c r="R160" i="16" s="1"/>
  <c r="J159" i="16"/>
  <c r="O159" i="16" s="1"/>
  <c r="L160" i="16" l="1"/>
  <c r="Q160" i="16" s="1"/>
  <c r="K160" i="16"/>
  <c r="P160" i="16" s="1"/>
  <c r="I161" i="16"/>
  <c r="M161" i="16" s="1"/>
  <c r="R161" i="16" s="1"/>
  <c r="J160" i="16"/>
  <c r="O160" i="16" s="1"/>
  <c r="L161" i="16" l="1"/>
  <c r="Q161" i="16" s="1"/>
  <c r="K161" i="16"/>
  <c r="P161" i="16" s="1"/>
  <c r="I162" i="16"/>
  <c r="M162" i="16" s="1"/>
  <c r="R162" i="16" s="1"/>
  <c r="J161" i="16"/>
  <c r="O161" i="16" s="1"/>
  <c r="L162" i="16" l="1"/>
  <c r="Q162" i="16" s="1"/>
  <c r="K162" i="16"/>
  <c r="P162" i="16" s="1"/>
  <c r="I163" i="16"/>
  <c r="M163" i="16" s="1"/>
  <c r="R163" i="16" s="1"/>
  <c r="J162" i="16"/>
  <c r="O162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R165" i="16" s="1"/>
  <c r="J164" i="16"/>
  <c r="O164" i="16" s="1"/>
  <c r="K165" i="16" l="1"/>
  <c r="P165" i="16" s="1"/>
  <c r="L165" i="16"/>
  <c r="Q165" i="16" s="1"/>
  <c r="I166" i="16"/>
  <c r="M166" i="16" s="1"/>
  <c r="R166" i="16" s="1"/>
  <c r="J165" i="16"/>
  <c r="O165" i="16" s="1"/>
  <c r="L166" i="16" l="1"/>
  <c r="Q166" i="16" s="1"/>
  <c r="K166" i="16"/>
  <c r="P166" i="16" s="1"/>
  <c r="I167" i="16"/>
  <c r="M167" i="16" s="1"/>
  <c r="R167" i="16" s="1"/>
  <c r="J166" i="16"/>
  <c r="O166" i="16" s="1"/>
  <c r="L167" i="16" l="1"/>
  <c r="Q167" i="16" s="1"/>
  <c r="K167" i="16"/>
  <c r="P167" i="16" s="1"/>
  <c r="I168" i="16"/>
  <c r="M168" i="16" s="1"/>
  <c r="R168" i="16" s="1"/>
  <c r="J167" i="16"/>
  <c r="O167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M171" i="16" s="1"/>
  <c r="R171" i="16" s="1"/>
  <c r="J170" i="16"/>
  <c r="O170" i="16" s="1"/>
  <c r="L171" i="16" l="1"/>
  <c r="Q171" i="16" s="1"/>
  <c r="K171" i="16"/>
  <c r="P171" i="16" s="1"/>
  <c r="I172" i="16"/>
  <c r="M172" i="16" s="1"/>
  <c r="R172" i="16" s="1"/>
  <c r="J171" i="16"/>
  <c r="O171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R187" i="16" s="1"/>
  <c r="J186" i="16"/>
  <c r="O186" i="16" s="1"/>
  <c r="L187" i="16" l="1"/>
  <c r="Q187" i="16" s="1"/>
  <c r="K187" i="16"/>
  <c r="P187" i="16" s="1"/>
  <c r="I188" i="16"/>
  <c r="M188" i="16" s="1"/>
  <c r="R188" i="16" s="1"/>
  <c r="J187" i="16"/>
  <c r="O187" i="16" s="1"/>
  <c r="L188" i="16" l="1"/>
  <c r="Q188" i="16" s="1"/>
  <c r="K188" i="16"/>
  <c r="P188" i="16" s="1"/>
  <c r="I189" i="16"/>
  <c r="M189" i="16" s="1"/>
  <c r="R189" i="16" s="1"/>
  <c r="J188" i="16"/>
  <c r="O188" i="16" s="1"/>
  <c r="K189" i="16" l="1"/>
  <c r="P189" i="16" s="1"/>
  <c r="L189" i="16"/>
  <c r="Q189" i="16" s="1"/>
  <c r="I190" i="16"/>
  <c r="M190" i="16" s="1"/>
  <c r="R190" i="16" s="1"/>
  <c r="J189" i="16"/>
  <c r="O189" i="16" s="1"/>
  <c r="L190" i="16" l="1"/>
  <c r="Q190" i="16" s="1"/>
  <c r="K190" i="16"/>
  <c r="P190" i="16" s="1"/>
  <c r="I191" i="16"/>
  <c r="M191" i="16" s="1"/>
  <c r="R191" i="16" s="1"/>
  <c r="J190" i="16"/>
  <c r="O190" i="16" s="1"/>
  <c r="L191" i="16" l="1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Q193" i="16" s="1"/>
  <c r="K193" i="16"/>
  <c r="P193" i="16" s="1"/>
  <c r="I194" i="16"/>
  <c r="M194" i="16" s="1"/>
  <c r="R194" i="16" s="1"/>
  <c r="J193" i="16"/>
  <c r="O193" i="16" s="1"/>
  <c r="L194" i="16" l="1"/>
  <c r="Q194" i="16" s="1"/>
  <c r="K194" i="16"/>
  <c r="P194" i="16" s="1"/>
  <c r="I195" i="16"/>
  <c r="M195" i="16" s="1"/>
  <c r="R195" i="16" s="1"/>
  <c r="J194" i="16"/>
  <c r="O194" i="16" s="1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J209" i="16"/>
  <c r="O209" i="16" s="1"/>
  <c r="I211" i="16" l="1"/>
  <c r="M211" i="16" s="1"/>
  <c r="R211" i="16" s="1"/>
  <c r="L211" i="16" l="1"/>
  <c r="Q211" i="16" s="1"/>
  <c r="K211" i="16"/>
  <c r="P211" i="16" s="1"/>
  <c r="I212" i="16"/>
  <c r="M212" i="16" s="1"/>
  <c r="R212" i="16" s="1"/>
  <c r="J211" i="16"/>
  <c r="O211" i="16" s="1"/>
  <c r="L212" i="16" l="1"/>
  <c r="Q212" i="16" s="1"/>
  <c r="K212" i="16"/>
  <c r="P212" i="16" s="1"/>
  <c r="I213" i="16"/>
  <c r="M213" i="16" s="1"/>
  <c r="R213" i="16" s="1"/>
  <c r="J212" i="16"/>
  <c r="O212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R215" i="16" s="1"/>
  <c r="J214" i="16"/>
  <c r="O214" i="16" s="1"/>
  <c r="L215" i="16" l="1"/>
  <c r="Q215" i="16" s="1"/>
  <c r="K215" i="16"/>
  <c r="P215" i="16" s="1"/>
  <c r="I216" i="16"/>
  <c r="M216" i="16" s="1"/>
  <c r="R216" i="16" s="1"/>
  <c r="J215" i="16"/>
  <c r="O215" i="16" s="1"/>
  <c r="L216" i="16" l="1"/>
  <c r="Q216" i="16" s="1"/>
  <c r="K216" i="16"/>
  <c r="P216" i="16" s="1"/>
  <c r="I217" i="16"/>
  <c r="M217" i="16" s="1"/>
  <c r="R217" i="16" s="1"/>
  <c r="J216" i="16"/>
  <c r="O216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I254" i="16" s="1"/>
  <c r="J251" i="16"/>
  <c r="O251" i="16" s="1"/>
  <c r="J254" i="16" l="1"/>
  <c r="K254" i="16"/>
  <c r="L254" i="16"/>
  <c r="I255" i="16"/>
  <c r="I256" i="16" s="1"/>
  <c r="M254" i="16"/>
  <c r="M252" i="16"/>
  <c r="R252" i="16" s="1"/>
  <c r="L252" i="16"/>
  <c r="Q252" i="16" s="1"/>
  <c r="K252" i="16"/>
  <c r="P252" i="16" s="1"/>
  <c r="J252" i="16"/>
  <c r="O252" i="16" s="1"/>
  <c r="J256" i="16" l="1"/>
  <c r="K256" i="16"/>
  <c r="L256" i="16"/>
  <c r="M256" i="16"/>
  <c r="L255" i="16"/>
  <c r="M255" i="16"/>
  <c r="K255" i="16"/>
  <c r="J255" i="16"/>
  <c r="J253" i="16"/>
  <c r="O253" i="16" s="1"/>
  <c r="K253" i="16"/>
  <c r="P253" i="16" s="1"/>
  <c r="L253" i="16"/>
  <c r="Q253" i="16" s="1"/>
  <c r="M253" i="16"/>
  <c r="R253" i="16" s="1"/>
  <c r="D8" i="16"/>
  <c r="E8" i="16"/>
  <c r="E10" i="16"/>
  <c r="D10" i="16"/>
  <c r="C10" i="16"/>
  <c r="O254" i="16" l="1"/>
  <c r="O255" i="16" s="1"/>
  <c r="O256" i="16" s="1"/>
  <c r="P254" i="16"/>
  <c r="P255" i="16" s="1"/>
  <c r="P256" i="16" s="1"/>
  <c r="Q254" i="16"/>
  <c r="Q255" i="16" s="1"/>
  <c r="Q256" i="16" s="1"/>
  <c r="R254" i="16"/>
  <c r="R255" i="16" s="1"/>
  <c r="R256" i="16" s="1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<sst xmlns="http://schemas.openxmlformats.org/spreadsheetml/2006/main" count="1825" uniqueCount="647">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</sst>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94a9977c3993416e86871506acb54e64">
      <tp>
        <v>3</v>
        <stp/>
        <stp>d87e3870-792d-40db-830b-559c00ab4445</stp>
        <tr r="B4" s="16"/>
      </tp>
    </main>
    <main first="rtdsrv_eco_94a9977c3993416e86871506acb54e64">
      <tp>
        <v>2</v>
        <stp/>
        <stp>e9cb4495-79d4-4a6c-a604-22fbb24535cc</stp>
        <tr r="A10" s="16"/>
      </tp>
    </main>
    <main first="rtdsrv_eco_94a9977c3993416e86871506acb54e64">
      <tp>
        <v>2</v>
        <stp/>
        <stp>83269283-adac-4a4a-85c8-73f372a2fe01</stp>
        <tr r="C10" s="16"/>
      </tp>
      <tp>
        <v>2</v>
        <stp/>
        <stp>c063ac17-3f58-4e63-a1af-d05456796270</stp>
        <tr r="G10" s="16"/>
      </tp>
      <tp>
        <v>2</v>
        <stp/>
        <stp>4789a132-0fac-47e2-99a0-9b2dcda08b36</stp>
        <tr r="E10" s="16"/>
      </tp>
    </main>
    <main first="rtdsrv_eco_94a9977c3993416e86871506acb54e64">
      <tp>
        <v>2</v>
        <stp/>
        <stp>01ea6edf-475e-418c-ad3d-e99bddbf4b7e</stp>
        <tr r="D10" s="16"/>
      </tp>
    </main>
    <main first="rtdsrv_eco_94a9977c3993416e86871506acb54e64">
      <tp>
        <v>2</v>
        <stp/>
        <stp>cb849f79-1b7d-49e5-8093-cf6ff141bdec</stp>
        <tr r="F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TRXF11</c:v>
                </c:pt>
                <c:pt idx="4">
                  <c:v>RBVA11</c:v>
                </c:pt>
                <c:pt idx="5">
                  <c:v>ALZR11</c:v>
                </c:pt>
                <c:pt idx="6">
                  <c:v>HTMX11</c:v>
                </c:pt>
                <c:pt idx="7">
                  <c:v>RBRP11</c:v>
                </c:pt>
                <c:pt idx="8">
                  <c:v>KNRI11</c:v>
                </c:pt>
                <c:pt idx="9">
                  <c:v>FLMA11</c:v>
                </c:pt>
                <c:pt idx="10">
                  <c:v>HGRU11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0.21081081081081082</c:v>
                </c:pt>
                <c:pt idx="1">
                  <c:v>0.160296846013605</c:v>
                </c:pt>
                <c:pt idx="2">
                  <c:v>0.13861386138613865</c:v>
                </c:pt>
                <c:pt idx="3">
                  <c:v>0.12150244964616222</c:v>
                </c:pt>
                <c:pt idx="4">
                  <c:v>0.11986681465038847</c:v>
                </c:pt>
                <c:pt idx="5">
                  <c:v>0.10251533742203854</c:v>
                </c:pt>
                <c:pt idx="6">
                  <c:v>0.10235996588001138</c:v>
                </c:pt>
                <c:pt idx="7">
                  <c:v>0.10225820195989882</c:v>
                </c:pt>
                <c:pt idx="8">
                  <c:v>8.8294314381270916E-2</c:v>
                </c:pt>
                <c:pt idx="9">
                  <c:v>8.7866915023444028E-2</c:v>
                </c:pt>
                <c:pt idx="10">
                  <c:v>8.7109345151104356E-2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0.11171331524473155</c:v>
                </c:pt>
                <c:pt idx="1">
                  <c:v>0.11171331524473155</c:v>
                </c:pt>
                <c:pt idx="2">
                  <c:v>0.11171331524473155</c:v>
                </c:pt>
                <c:pt idx="3">
                  <c:v>0.11171331524473155</c:v>
                </c:pt>
                <c:pt idx="4">
                  <c:v>0.11171331524473155</c:v>
                </c:pt>
                <c:pt idx="5">
                  <c:v>0.11171331524473155</c:v>
                </c:pt>
                <c:pt idx="6">
                  <c:v>0.11171331524473155</c:v>
                </c:pt>
                <c:pt idx="7">
                  <c:v>0.11171331524473155</c:v>
                </c:pt>
                <c:pt idx="8">
                  <c:v>0.11171331524473155</c:v>
                </c:pt>
                <c:pt idx="9">
                  <c:v>0.11171331524473155</c:v>
                </c:pt>
                <c:pt idx="10">
                  <c:v>0.11171331524473155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0.89913922080310837</c:v>
                </c:pt>
                <c:pt idx="1">
                  <c:v>0.93879447627329071</c:v>
                </c:pt>
                <c:pt idx="2">
                  <c:v>0.8447157971310485</c:v>
                </c:pt>
                <c:pt idx="3">
                  <c:v>0.81357400864470075</c:v>
                </c:pt>
                <c:pt idx="4">
                  <c:v>0.85253423388552751</c:v>
                </c:pt>
                <c:pt idx="5">
                  <c:v>0.63354347687719526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0.10178625200663458</c:v>
                </c:pt>
                <c:pt idx="1">
                  <c:v>0.14093111206413811</c:v>
                </c:pt>
                <c:pt idx="2">
                  <c:v>0.11171331524473155</c:v>
                </c:pt>
                <c:pt idx="3">
                  <c:v>0.11940288958162329</c:v>
                </c:pt>
                <c:pt idx="4">
                  <c:v>0.10696693122284569</c:v>
                </c:pt>
                <c:pt idx="5">
                  <c:v>9.9919204417162566E-2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  <c:pt idx="23">
                  <c:v>45870</c:v>
                </c:pt>
                <c:pt idx="24">
                  <c:v>45873</c:v>
                </c:pt>
                <c:pt idx="25">
                  <c:v>45874</c:v>
                </c:pt>
                <c:pt idx="26">
                  <c:v>45875</c:v>
                </c:pt>
                <c:pt idx="27">
                  <c:v>45876</c:v>
                </c:pt>
                <c:pt idx="28">
                  <c:v>45877</c:v>
                </c:pt>
                <c:pt idx="29">
                  <c:v>45880</c:v>
                </c:pt>
                <c:pt idx="30">
                  <c:v>45881</c:v>
                </c:pt>
                <c:pt idx="31">
                  <c:v>45882</c:v>
                </c:pt>
                <c:pt idx="32">
                  <c:v>45883</c:v>
                </c:pt>
                <c:pt idx="33">
                  <c:v>45884</c:v>
                </c:pt>
                <c:pt idx="34">
                  <c:v>45887</c:v>
                </c:pt>
                <c:pt idx="35">
                  <c:v>45888</c:v>
                </c:pt>
                <c:pt idx="36">
                  <c:v>45889</c:v>
                </c:pt>
                <c:pt idx="37">
                  <c:v>45890</c:v>
                </c:pt>
                <c:pt idx="38">
                  <c:v>45891</c:v>
                </c:pt>
                <c:pt idx="39">
                  <c:v>45894</c:v>
                </c:pt>
                <c:pt idx="40">
                  <c:v>45895</c:v>
                </c:pt>
                <c:pt idx="41">
                  <c:v>45896</c:v>
                </c:pt>
                <c:pt idx="42">
                  <c:v>45897</c:v>
                </c:pt>
                <c:pt idx="43">
                  <c:v>45898</c:v>
                </c:pt>
                <c:pt idx="44">
                  <c:v>45901</c:v>
                </c:pt>
                <c:pt idx="45">
                  <c:v>45902</c:v>
                </c:pt>
                <c:pt idx="46">
                  <c:v>45903</c:v>
                </c:pt>
                <c:pt idx="47">
                  <c:v>45904</c:v>
                </c:pt>
                <c:pt idx="48">
                  <c:v>45905</c:v>
                </c:pt>
                <c:pt idx="49">
                  <c:v>45908</c:v>
                </c:pt>
                <c:pt idx="50">
                  <c:v>45909</c:v>
                </c:pt>
                <c:pt idx="51">
                  <c:v>45910</c:v>
                </c:pt>
                <c:pt idx="52">
                  <c:v>45911</c:v>
                </c:pt>
                <c:pt idx="53">
                  <c:v>45912</c:v>
                </c:pt>
                <c:pt idx="54">
                  <c:v>45915</c:v>
                </c:pt>
                <c:pt idx="55">
                  <c:v>45916</c:v>
                </c:pt>
                <c:pt idx="56">
                  <c:v>45917</c:v>
                </c:pt>
                <c:pt idx="57">
                  <c:v>45918</c:v>
                </c:pt>
                <c:pt idx="58">
                  <c:v>45919</c:v>
                </c:pt>
                <c:pt idx="59">
                  <c:v>45922</c:v>
                </c:pt>
                <c:pt idx="60">
                  <c:v>45923</c:v>
                </c:pt>
                <c:pt idx="61">
                  <c:v>45924</c:v>
                </c:pt>
                <c:pt idx="62">
                  <c:v>45925</c:v>
                </c:pt>
                <c:pt idx="63">
                  <c:v>45926</c:v>
                </c:pt>
                <c:pt idx="64">
                  <c:v>45929</c:v>
                </c:pt>
                <c:pt idx="65">
                  <c:v>45930</c:v>
                </c:pt>
                <c:pt idx="66">
                  <c:v>45931</c:v>
                </c:pt>
                <c:pt idx="67">
                  <c:v>45932</c:v>
                </c:pt>
                <c:pt idx="68">
                  <c:v>45933</c:v>
                </c:pt>
                <c:pt idx="69">
                  <c:v>45936</c:v>
                </c:pt>
                <c:pt idx="70">
                  <c:v>45937</c:v>
                </c:pt>
                <c:pt idx="71">
                  <c:v>45938</c:v>
                </c:pt>
                <c:pt idx="72">
                  <c:v>45939</c:v>
                </c:pt>
                <c:pt idx="73">
                  <c:v>45940</c:v>
                </c:pt>
                <c:pt idx="74">
                  <c:v>45943</c:v>
                </c:pt>
                <c:pt idx="75">
                  <c:v>45944</c:v>
                </c:pt>
                <c:pt idx="76">
                  <c:v>45945</c:v>
                </c:pt>
                <c:pt idx="77">
                  <c:v>45946</c:v>
                </c:pt>
                <c:pt idx="78">
                  <c:v>45947</c:v>
                </c:pt>
                <c:pt idx="79">
                  <c:v>45950</c:v>
                </c:pt>
                <c:pt idx="80">
                  <c:v>45951</c:v>
                </c:pt>
                <c:pt idx="81">
                  <c:v>45952</c:v>
                </c:pt>
                <c:pt idx="82">
                  <c:v>45953</c:v>
                </c:pt>
                <c:pt idx="83">
                  <c:v>45954</c:v>
                </c:pt>
                <c:pt idx="84">
                  <c:v>45957</c:v>
                </c:pt>
                <c:pt idx="85">
                  <c:v>45958</c:v>
                </c:pt>
                <c:pt idx="86">
                  <c:v>45959</c:v>
                </c:pt>
                <c:pt idx="87">
                  <c:v>45960</c:v>
                </c:pt>
                <c:pt idx="88">
                  <c:v>45961</c:v>
                </c:pt>
                <c:pt idx="89">
                  <c:v>45964</c:v>
                </c:pt>
                <c:pt idx="90">
                  <c:v>45965</c:v>
                </c:pt>
                <c:pt idx="91">
                  <c:v>45966</c:v>
                </c:pt>
                <c:pt idx="92">
                  <c:v>45967</c:v>
                </c:pt>
                <c:pt idx="93">
                  <c:v>45968</c:v>
                </c:pt>
                <c:pt idx="94">
                  <c:v>45971</c:v>
                </c:pt>
                <c:pt idx="95">
                  <c:v>45972</c:v>
                </c:pt>
                <c:pt idx="96">
                  <c:v>45973</c:v>
                </c:pt>
                <c:pt idx="97">
                  <c:v>45974</c:v>
                </c:pt>
                <c:pt idx="98">
                  <c:v>45975</c:v>
                </c:pt>
                <c:pt idx="99">
                  <c:v>45978</c:v>
                </c:pt>
                <c:pt idx="100">
                  <c:v>45979</c:v>
                </c:pt>
                <c:pt idx="101">
                  <c:v>45980</c:v>
                </c:pt>
                <c:pt idx="102">
                  <c:v>45981</c:v>
                </c:pt>
                <c:pt idx="103">
                  <c:v>45982</c:v>
                </c:pt>
                <c:pt idx="104">
                  <c:v>45985</c:v>
                </c:pt>
                <c:pt idx="105">
                  <c:v>45986</c:v>
                </c:pt>
                <c:pt idx="106">
                  <c:v>45987</c:v>
                </c:pt>
                <c:pt idx="107">
                  <c:v>45988</c:v>
                </c:pt>
                <c:pt idx="108">
                  <c:v>45989</c:v>
                </c:pt>
                <c:pt idx="109">
                  <c:v>45992</c:v>
                </c:pt>
                <c:pt idx="110">
                  <c:v>45993</c:v>
                </c:pt>
                <c:pt idx="111">
                  <c:v>45994</c:v>
                </c:pt>
                <c:pt idx="112">
                  <c:v>45995</c:v>
                </c:pt>
                <c:pt idx="113">
                  <c:v>45996</c:v>
                </c:pt>
                <c:pt idx="114">
                  <c:v>45999</c:v>
                </c:pt>
                <c:pt idx="115">
                  <c:v>46000</c:v>
                </c:pt>
                <c:pt idx="116">
                  <c:v>46001</c:v>
                </c:pt>
                <c:pt idx="117">
                  <c:v>46002</c:v>
                </c:pt>
                <c:pt idx="118">
                  <c:v>46003</c:v>
                </c:pt>
                <c:pt idx="119">
                  <c:v>46006</c:v>
                </c:pt>
                <c:pt idx="120">
                  <c:v>46007</c:v>
                </c:pt>
                <c:pt idx="121">
                  <c:v>46008</c:v>
                </c:pt>
                <c:pt idx="122">
                  <c:v>46009</c:v>
                </c:pt>
                <c:pt idx="123">
                  <c:v>46010</c:v>
                </c:pt>
                <c:pt idx="124">
                  <c:v>46013</c:v>
                </c:pt>
                <c:pt idx="125">
                  <c:v>46014</c:v>
                </c:pt>
                <c:pt idx="126">
                  <c:v>46015</c:v>
                </c:pt>
                <c:pt idx="127">
                  <c:v>46017</c:v>
                </c:pt>
                <c:pt idx="128">
                  <c:v>46020</c:v>
                </c:pt>
                <c:pt idx="129">
                  <c:v>46021</c:v>
                </c:pt>
                <c:pt idx="130">
                  <c:v>46022</c:v>
                </c:pt>
                <c:pt idx="131">
                  <c:v>46024</c:v>
                </c:pt>
                <c:pt idx="132">
                  <c:v>46027</c:v>
                </c:pt>
                <c:pt idx="133">
                  <c:v>46028</c:v>
                </c:pt>
                <c:pt idx="134">
                  <c:v>46029</c:v>
                </c:pt>
                <c:pt idx="135">
                  <c:v>46030</c:v>
                </c:pt>
                <c:pt idx="136">
                  <c:v>46031</c:v>
                </c:pt>
                <c:pt idx="137">
                  <c:v>46034</c:v>
                </c:pt>
                <c:pt idx="138">
                  <c:v>46035</c:v>
                </c:pt>
                <c:pt idx="139">
                  <c:v>46036</c:v>
                </c:pt>
                <c:pt idx="140">
                  <c:v>46037</c:v>
                </c:pt>
                <c:pt idx="141">
                  <c:v>46038</c:v>
                </c:pt>
                <c:pt idx="142">
                  <c:v>46041</c:v>
                </c:pt>
                <c:pt idx="143">
                  <c:v>46042</c:v>
                </c:pt>
                <c:pt idx="144">
                  <c:v>46043</c:v>
                </c:pt>
                <c:pt idx="145">
                  <c:v>46044</c:v>
                </c:pt>
                <c:pt idx="146">
                  <c:v>46045</c:v>
                </c:pt>
                <c:pt idx="147">
                  <c:v>46048</c:v>
                </c:pt>
                <c:pt idx="148">
                  <c:v>46049</c:v>
                </c:pt>
                <c:pt idx="149">
                  <c:v>46050</c:v>
                </c:pt>
                <c:pt idx="150">
                  <c:v>46051</c:v>
                </c:pt>
                <c:pt idx="151">
                  <c:v>46052</c:v>
                </c:pt>
                <c:pt idx="152">
                  <c:v>46055</c:v>
                </c:pt>
                <c:pt idx="153">
                  <c:v>46056</c:v>
                </c:pt>
                <c:pt idx="154">
                  <c:v>46057</c:v>
                </c:pt>
                <c:pt idx="155">
                  <c:v>46058</c:v>
                </c:pt>
                <c:pt idx="156">
                  <c:v>46059</c:v>
                </c:pt>
                <c:pt idx="157">
                  <c:v>46062</c:v>
                </c:pt>
                <c:pt idx="158">
                  <c:v>46063</c:v>
                </c:pt>
                <c:pt idx="159">
                  <c:v>46064</c:v>
                </c:pt>
                <c:pt idx="160">
                  <c:v>46065</c:v>
                </c:pt>
                <c:pt idx="161">
                  <c:v>46066</c:v>
                </c:pt>
                <c:pt idx="162">
                  <c:v>46071</c:v>
                </c:pt>
                <c:pt idx="163">
                  <c:v>46072</c:v>
                </c:pt>
                <c:pt idx="164">
                  <c:v>46073</c:v>
                </c:pt>
                <c:pt idx="165">
                  <c:v>46076</c:v>
                </c:pt>
                <c:pt idx="166">
                  <c:v>46077</c:v>
                </c:pt>
                <c:pt idx="167">
                  <c:v>46078</c:v>
                </c:pt>
                <c:pt idx="168">
                  <c:v>46079</c:v>
                </c:pt>
                <c:pt idx="169">
                  <c:v>46080</c:v>
                </c:pt>
                <c:pt idx="170">
                  <c:v>46083</c:v>
                </c:pt>
                <c:pt idx="171">
                  <c:v>46084</c:v>
                </c:pt>
                <c:pt idx="172">
                  <c:v>46085</c:v>
                </c:pt>
                <c:pt idx="173">
                  <c:v>46086</c:v>
                </c:pt>
                <c:pt idx="174">
                  <c:v>46087</c:v>
                </c:pt>
                <c:pt idx="175">
                  <c:v>46090</c:v>
                </c:pt>
                <c:pt idx="176">
                  <c:v>46091</c:v>
                </c:pt>
                <c:pt idx="177">
                  <c:v>46092</c:v>
                </c:pt>
                <c:pt idx="178">
                  <c:v>46093</c:v>
                </c:pt>
                <c:pt idx="179">
                  <c:v>46094</c:v>
                </c:pt>
                <c:pt idx="180">
                  <c:v>46097</c:v>
                </c:pt>
                <c:pt idx="181">
                  <c:v>46098</c:v>
                </c:pt>
                <c:pt idx="182">
                  <c:v>46099</c:v>
                </c:pt>
                <c:pt idx="183">
                  <c:v>46100</c:v>
                </c:pt>
                <c:pt idx="184">
                  <c:v>46101</c:v>
                </c:pt>
                <c:pt idx="185">
                  <c:v>46104</c:v>
                </c:pt>
                <c:pt idx="186">
                  <c:v>46105</c:v>
                </c:pt>
                <c:pt idx="187">
                  <c:v>46106</c:v>
                </c:pt>
                <c:pt idx="188">
                  <c:v>46107</c:v>
                </c:pt>
                <c:pt idx="189">
                  <c:v>46108</c:v>
                </c:pt>
                <c:pt idx="190">
                  <c:v>46111</c:v>
                </c:pt>
                <c:pt idx="191">
                  <c:v>46112</c:v>
                </c:pt>
                <c:pt idx="192">
                  <c:v>46113</c:v>
                </c:pt>
                <c:pt idx="193">
                  <c:v>46114</c:v>
                </c:pt>
                <c:pt idx="194">
                  <c:v>46118</c:v>
                </c:pt>
                <c:pt idx="195">
                  <c:v>46119</c:v>
                </c:pt>
                <c:pt idx="196">
                  <c:v>46120</c:v>
                </c:pt>
                <c:pt idx="197">
                  <c:v>46121</c:v>
                </c:pt>
                <c:pt idx="198">
                  <c:v>46122</c:v>
                </c:pt>
                <c:pt idx="199">
                  <c:v>46125</c:v>
                </c:pt>
                <c:pt idx="200">
                  <c:v>46126</c:v>
                </c:pt>
                <c:pt idx="201">
                  <c:v>46127</c:v>
                </c:pt>
                <c:pt idx="202">
                  <c:v>46128</c:v>
                </c:pt>
                <c:pt idx="203">
                  <c:v>46129</c:v>
                </c:pt>
                <c:pt idx="204">
                  <c:v>46132</c:v>
                </c:pt>
                <c:pt idx="205">
                  <c:v>46134</c:v>
                </c:pt>
                <c:pt idx="206">
                  <c:v>46135</c:v>
                </c:pt>
                <c:pt idx="207">
                  <c:v>46136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46146</c:v>
                </c:pt>
                <c:pt idx="213">
                  <c:v>46147</c:v>
                </c:pt>
                <c:pt idx="214">
                  <c:v>46148</c:v>
                </c:pt>
                <c:pt idx="215">
                  <c:v>46149</c:v>
                </c:pt>
                <c:pt idx="216">
                  <c:v>46150</c:v>
                </c:pt>
                <c:pt idx="217">
                  <c:v>46153</c:v>
                </c:pt>
                <c:pt idx="218">
                  <c:v>46154</c:v>
                </c:pt>
                <c:pt idx="219">
                  <c:v>46155</c:v>
                </c:pt>
                <c:pt idx="220">
                  <c:v>46156</c:v>
                </c:pt>
                <c:pt idx="221">
                  <c:v>46157</c:v>
                </c:pt>
                <c:pt idx="222">
                  <c:v>46160</c:v>
                </c:pt>
                <c:pt idx="223">
                  <c:v>46161</c:v>
                </c:pt>
                <c:pt idx="224">
                  <c:v>46162</c:v>
                </c:pt>
                <c:pt idx="225">
                  <c:v>46163</c:v>
                </c:pt>
                <c:pt idx="226">
                  <c:v>46164</c:v>
                </c:pt>
                <c:pt idx="227">
                  <c:v>46167</c:v>
                </c:pt>
                <c:pt idx="228">
                  <c:v>46168</c:v>
                </c:pt>
                <c:pt idx="229">
                  <c:v>46169</c:v>
                </c:pt>
                <c:pt idx="230">
                  <c:v>46170</c:v>
                </c:pt>
                <c:pt idx="231">
                  <c:v>46171</c:v>
                </c:pt>
                <c:pt idx="232">
                  <c:v>46174</c:v>
                </c:pt>
                <c:pt idx="233">
                  <c:v>46175</c:v>
                </c:pt>
                <c:pt idx="234">
                  <c:v>46176</c:v>
                </c:pt>
                <c:pt idx="235">
                  <c:v>46178</c:v>
                </c:pt>
                <c:pt idx="236">
                  <c:v>46181</c:v>
                </c:pt>
                <c:pt idx="237">
                  <c:v>46182</c:v>
                </c:pt>
                <c:pt idx="238">
                  <c:v>46183</c:v>
                </c:pt>
                <c:pt idx="239">
                  <c:v>46184</c:v>
                </c:pt>
                <c:pt idx="240">
                  <c:v>46185</c:v>
                </c:pt>
                <c:pt idx="241">
                  <c:v>46188</c:v>
                </c:pt>
                <c:pt idx="242">
                  <c:v>46189</c:v>
                </c:pt>
                <c:pt idx="243">
                  <c:v>46190</c:v>
                </c:pt>
                <c:pt idx="244">
                  <c:v>46191</c:v>
                </c:pt>
                <c:pt idx="245">
                  <c:v>46192</c:v>
                </c:pt>
                <c:pt idx="246">
                  <c:v>46195</c:v>
                </c:pt>
                <c:pt idx="247">
                  <c:v>46196</c:v>
                </c:pt>
                <c:pt idx="248">
                  <c:v>46197</c:v>
                </c:pt>
                <c:pt idx="249">
                  <c:v>46198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99.744816678941078</c:v>
                </c:pt>
                <c:pt idx="2">
                  <c:v>99.7542891699634</c:v>
                </c:pt>
                <c:pt idx="3">
                  <c:v>100.33440784051929</c:v>
                </c:pt>
                <c:pt idx="4">
                  <c:v>100.22733991953839</c:v>
                </c:pt>
                <c:pt idx="5">
                  <c:v>100.07635406047621</c:v>
                </c:pt>
                <c:pt idx="6">
                  <c:v>99.966128644737893</c:v>
                </c:pt>
                <c:pt idx="7">
                  <c:v>99.747974173698495</c:v>
                </c:pt>
                <c:pt idx="8">
                  <c:v>99.984212505962631</c:v>
                </c:pt>
                <c:pt idx="9">
                  <c:v>100.00229636043721</c:v>
                </c:pt>
                <c:pt idx="10">
                  <c:v>99.874561175271026</c:v>
                </c:pt>
                <c:pt idx="11">
                  <c:v>99.75773372074444</c:v>
                </c:pt>
                <c:pt idx="12">
                  <c:v>99.749409399815519</c:v>
                </c:pt>
                <c:pt idx="13">
                  <c:v>99.461502907088175</c:v>
                </c:pt>
                <c:pt idx="14">
                  <c:v>98.856698343269414</c:v>
                </c:pt>
                <c:pt idx="15">
                  <c:v>98.770871785020745</c:v>
                </c:pt>
                <c:pt idx="16">
                  <c:v>98.534346410233255</c:v>
                </c:pt>
                <c:pt idx="17">
                  <c:v>98.674137496132474</c:v>
                </c:pt>
                <c:pt idx="18">
                  <c:v>98.89028264925804</c:v>
                </c:pt>
                <c:pt idx="19">
                  <c:v>98.485261652730628</c:v>
                </c:pt>
                <c:pt idx="20">
                  <c:v>98.176113804021156</c:v>
                </c:pt>
                <c:pt idx="21">
                  <c:v>97.986376826299107</c:v>
                </c:pt>
                <c:pt idx="22">
                  <c:v>98.639692055823701</c:v>
                </c:pt>
                <c:pt idx="23">
                  <c:v>98.457705300483582</c:v>
                </c:pt>
                <c:pt idx="24">
                  <c:v>98.149992677891149</c:v>
                </c:pt>
                <c:pt idx="25">
                  <c:v>97.846872782923242</c:v>
                </c:pt>
                <c:pt idx="26">
                  <c:v>97.71569305372617</c:v>
                </c:pt>
                <c:pt idx="27">
                  <c:v>97.889929586684332</c:v>
                </c:pt>
                <c:pt idx="28">
                  <c:v>98.163196762217837</c:v>
                </c:pt>
                <c:pt idx="29">
                  <c:v>98.108371100247098</c:v>
                </c:pt>
                <c:pt idx="30">
                  <c:v>97.926097302383639</c:v>
                </c:pt>
                <c:pt idx="31">
                  <c:v>97.900263218776971</c:v>
                </c:pt>
                <c:pt idx="32">
                  <c:v>98.165780171928517</c:v>
                </c:pt>
                <c:pt idx="33">
                  <c:v>98.496743468416966</c:v>
                </c:pt>
                <c:pt idx="34">
                  <c:v>98.592903665508388</c:v>
                </c:pt>
                <c:pt idx="35">
                  <c:v>98.420102358667251</c:v>
                </c:pt>
                <c:pt idx="36">
                  <c:v>98.247014009302774</c:v>
                </c:pt>
                <c:pt idx="37">
                  <c:v>98.330831249637583</c:v>
                </c:pt>
                <c:pt idx="38">
                  <c:v>98.459140526600621</c:v>
                </c:pt>
                <c:pt idx="39">
                  <c:v>98.523438686343809</c:v>
                </c:pt>
                <c:pt idx="40">
                  <c:v>98.752500881272695</c:v>
                </c:pt>
                <c:pt idx="41">
                  <c:v>98.787233370855006</c:v>
                </c:pt>
                <c:pt idx="42">
                  <c:v>99.094371901650618</c:v>
                </c:pt>
                <c:pt idx="43">
                  <c:v>99.787299390905389</c:v>
                </c:pt>
                <c:pt idx="44">
                  <c:v>99.875996401388093</c:v>
                </c:pt>
                <c:pt idx="45">
                  <c:v>99.67563874229991</c:v>
                </c:pt>
                <c:pt idx="46">
                  <c:v>100.06257588435273</c:v>
                </c:pt>
                <c:pt idx="47">
                  <c:v>100.04621429851852</c:v>
                </c:pt>
                <c:pt idx="48">
                  <c:v>100.47534711001225</c:v>
                </c:pt>
                <c:pt idx="49">
                  <c:v>100.73454906689889</c:v>
                </c:pt>
                <c:pt idx="50">
                  <c:v>100.63551841757341</c:v>
                </c:pt>
                <c:pt idx="51">
                  <c:v>100.88897946324181</c:v>
                </c:pt>
                <c:pt idx="52">
                  <c:v>100.88496082741409</c:v>
                </c:pt>
                <c:pt idx="53">
                  <c:v>101.46077381286878</c:v>
                </c:pt>
                <c:pt idx="54">
                  <c:v>101.8164230093702</c:v>
                </c:pt>
                <c:pt idx="55">
                  <c:v>102.09916268942631</c:v>
                </c:pt>
                <c:pt idx="56">
                  <c:v>102.28315876268026</c:v>
                </c:pt>
                <c:pt idx="57">
                  <c:v>102.03199407069894</c:v>
                </c:pt>
                <c:pt idx="58">
                  <c:v>102.38534690676315</c:v>
                </c:pt>
                <c:pt idx="59">
                  <c:v>102.13647858196916</c:v>
                </c:pt>
                <c:pt idx="60">
                  <c:v>102.28401989700046</c:v>
                </c:pt>
                <c:pt idx="61">
                  <c:v>102.31444670148156</c:v>
                </c:pt>
                <c:pt idx="62">
                  <c:v>102.44476529635845</c:v>
                </c:pt>
                <c:pt idx="63">
                  <c:v>102.72377338311017</c:v>
                </c:pt>
                <c:pt idx="64">
                  <c:v>102.82337811748236</c:v>
                </c:pt>
                <c:pt idx="65">
                  <c:v>103.03320827434298</c:v>
                </c:pt>
                <c:pt idx="66">
                  <c:v>102.56015753151814</c:v>
                </c:pt>
                <c:pt idx="67">
                  <c:v>102.59201956211625</c:v>
                </c:pt>
                <c:pt idx="68">
                  <c:v>102.90260263694275</c:v>
                </c:pt>
                <c:pt idx="69">
                  <c:v>102.84318424734745</c:v>
                </c:pt>
                <c:pt idx="70">
                  <c:v>102.63249295616662</c:v>
                </c:pt>
                <c:pt idx="71">
                  <c:v>102.68703157561401</c:v>
                </c:pt>
                <c:pt idx="72">
                  <c:v>102.57192638972781</c:v>
                </c:pt>
                <c:pt idx="73">
                  <c:v>102.68703157561401</c:v>
                </c:pt>
                <c:pt idx="74">
                  <c:v>102.47404392399601</c:v>
                </c:pt>
                <c:pt idx="75">
                  <c:v>102.63191886436982</c:v>
                </c:pt>
                <c:pt idx="76">
                  <c:v>102.93618694293139</c:v>
                </c:pt>
                <c:pt idx="77">
                  <c:v>102.71315270174406</c:v>
                </c:pt>
                <c:pt idx="78">
                  <c:v>102.69076316216828</c:v>
                </c:pt>
                <c:pt idx="79">
                  <c:v>102.40802348886231</c:v>
                </c:pt>
                <c:pt idx="80">
                  <c:v>102.54379594568393</c:v>
                </c:pt>
                <c:pt idx="81">
                  <c:v>102.41692189483791</c:v>
                </c:pt>
                <c:pt idx="82">
                  <c:v>102.41519962619753</c:v>
                </c:pt>
                <c:pt idx="83">
                  <c:v>102.72377338311016</c:v>
                </c:pt>
                <c:pt idx="84">
                  <c:v>102.84461947346446</c:v>
                </c:pt>
                <c:pt idx="85">
                  <c:v>102.89054673620971</c:v>
                </c:pt>
                <c:pt idx="86">
                  <c:v>103.04009736240474</c:v>
                </c:pt>
                <c:pt idx="87">
                  <c:v>102.92556626831536</c:v>
                </c:pt>
                <c:pt idx="88">
                  <c:v>103.15204505353356</c:v>
                </c:pt>
                <c:pt idx="89">
                  <c:v>103.09147848034459</c:v>
                </c:pt>
                <c:pt idx="90">
                  <c:v>103.03579168405366</c:v>
                </c:pt>
                <c:pt idx="91">
                  <c:v>103.06966303256563</c:v>
                </c:pt>
                <c:pt idx="92">
                  <c:v>103.12592392740351</c:v>
                </c:pt>
                <c:pt idx="93">
                  <c:v>103.23873275285253</c:v>
                </c:pt>
                <c:pt idx="94">
                  <c:v>103.13711869381635</c:v>
                </c:pt>
                <c:pt idx="95">
                  <c:v>103.12621096992687</c:v>
                </c:pt>
                <c:pt idx="96">
                  <c:v>103.25193683717922</c:v>
                </c:pt>
                <c:pt idx="97">
                  <c:v>103.08028371393175</c:v>
                </c:pt>
                <c:pt idx="98">
                  <c:v>103.8162680069476</c:v>
                </c:pt>
                <c:pt idx="99">
                  <c:v>103.80966596140918</c:v>
                </c:pt>
                <c:pt idx="100">
                  <c:v>103.79301733305162</c:v>
                </c:pt>
                <c:pt idx="101">
                  <c:v>103.89951116223571</c:v>
                </c:pt>
                <c:pt idx="102">
                  <c:v>103.89951116223571</c:v>
                </c:pt>
                <c:pt idx="103">
                  <c:v>104.06685860038199</c:v>
                </c:pt>
                <c:pt idx="104">
                  <c:v>104.0906833660748</c:v>
                </c:pt>
                <c:pt idx="105">
                  <c:v>104.23277081916136</c:v>
                </c:pt>
                <c:pt idx="106">
                  <c:v>103.85645435847466</c:v>
                </c:pt>
                <c:pt idx="107">
                  <c:v>104.32806987518248</c:v>
                </c:pt>
                <c:pt idx="108">
                  <c:v>105.07036916446323</c:v>
                </c:pt>
                <c:pt idx="109">
                  <c:v>105.06520235179198</c:v>
                </c:pt>
                <c:pt idx="110">
                  <c:v>105.29627386463473</c:v>
                </c:pt>
                <c:pt idx="111">
                  <c:v>105.26498591908332</c:v>
                </c:pt>
                <c:pt idx="112">
                  <c:v>105.51586356179115</c:v>
                </c:pt>
                <c:pt idx="113">
                  <c:v>105.35540520495653</c:v>
                </c:pt>
                <c:pt idx="114">
                  <c:v>105.56523536181717</c:v>
                </c:pt>
                <c:pt idx="115">
                  <c:v>105.50581697222189</c:v>
                </c:pt>
                <c:pt idx="116">
                  <c:v>105.52906764611787</c:v>
                </c:pt>
                <c:pt idx="117">
                  <c:v>105.57843944614386</c:v>
                </c:pt>
                <c:pt idx="118">
                  <c:v>105.80377005451852</c:v>
                </c:pt>
                <c:pt idx="119">
                  <c:v>105.92748659710686</c:v>
                </c:pt>
                <c:pt idx="120">
                  <c:v>105.96422840460302</c:v>
                </c:pt>
                <c:pt idx="121">
                  <c:v>105.83276163288261</c:v>
                </c:pt>
                <c:pt idx="122">
                  <c:v>106.12382562036736</c:v>
                </c:pt>
                <c:pt idx="123">
                  <c:v>106.41747302431293</c:v>
                </c:pt>
                <c:pt idx="124">
                  <c:v>107.21402388376758</c:v>
                </c:pt>
                <c:pt idx="125">
                  <c:v>107.7898368692223</c:v>
                </c:pt>
                <c:pt idx="126">
                  <c:v>107.7898368692223</c:v>
                </c:pt>
                <c:pt idx="127">
                  <c:v>108.3756964442463</c:v>
                </c:pt>
                <c:pt idx="128">
                  <c:v>108.28211965686556</c:v>
                </c:pt>
                <c:pt idx="129">
                  <c:v>108.36852030691107</c:v>
                </c:pt>
                <c:pt idx="130">
                  <c:v>108.36852030691107</c:v>
                </c:pt>
                <c:pt idx="131">
                  <c:v>108.47128254279077</c:v>
                </c:pt>
                <c:pt idx="132">
                  <c:v>108.5872488697473</c:v>
                </c:pt>
                <c:pt idx="133">
                  <c:v>108.74569790866805</c:v>
                </c:pt>
                <c:pt idx="134">
                  <c:v>108.53385843389356</c:v>
                </c:pt>
                <c:pt idx="135">
                  <c:v>108.5763411458578</c:v>
                </c:pt>
                <c:pt idx="136">
                  <c:v>108.77468948703211</c:v>
                </c:pt>
                <c:pt idx="137">
                  <c:v>108.73536426982527</c:v>
                </c:pt>
                <c:pt idx="138">
                  <c:v>108.95839851101258</c:v>
                </c:pt>
                <c:pt idx="139">
                  <c:v>109.01638167449086</c:v>
                </c:pt>
                <c:pt idx="140">
                  <c:v>109.20583160968955</c:v>
                </c:pt>
                <c:pt idx="141">
                  <c:v>109.34418747622188</c:v>
                </c:pt>
                <c:pt idx="142">
                  <c:v>109.46130198002193</c:v>
                </c:pt>
                <c:pt idx="143">
                  <c:v>109.38724427323281</c:v>
                </c:pt>
                <c:pt idx="144">
                  <c:v>109.43058812626735</c:v>
                </c:pt>
                <c:pt idx="145">
                  <c:v>109.65706691148554</c:v>
                </c:pt>
                <c:pt idx="146">
                  <c:v>110.26933465516289</c:v>
                </c:pt>
                <c:pt idx="147">
                  <c:v>110.39506052241524</c:v>
                </c:pt>
                <c:pt idx="148">
                  <c:v>110.22771307751884</c:v>
                </c:pt>
                <c:pt idx="149">
                  <c:v>110.4711275403681</c:v>
                </c:pt>
                <c:pt idx="150">
                  <c:v>110.31210441640062</c:v>
                </c:pt>
                <c:pt idx="151">
                  <c:v>110.82792492046318</c:v>
                </c:pt>
                <c:pt idx="152">
                  <c:v>110.60144613524497</c:v>
                </c:pt>
                <c:pt idx="153">
                  <c:v>110.71167155098328</c:v>
                </c:pt>
                <c:pt idx="154">
                  <c:v>110.45763640676792</c:v>
                </c:pt>
                <c:pt idx="155">
                  <c:v>110.44586754855824</c:v>
                </c:pt>
                <c:pt idx="156">
                  <c:v>110.428070736607</c:v>
                </c:pt>
                <c:pt idx="157">
                  <c:v>110.32473440893044</c:v>
                </c:pt>
                <c:pt idx="158">
                  <c:v>110.04773564009257</c:v>
                </c:pt>
                <c:pt idx="159">
                  <c:v>110.12839538566999</c:v>
                </c:pt>
                <c:pt idx="160">
                  <c:v>110.02247564828275</c:v>
                </c:pt>
                <c:pt idx="161">
                  <c:v>110.58852909344164</c:v>
                </c:pt>
                <c:pt idx="162">
                  <c:v>110.57963068746602</c:v>
                </c:pt>
                <c:pt idx="163">
                  <c:v>110.65426247930185</c:v>
                </c:pt>
                <c:pt idx="164">
                  <c:v>111.05583893179839</c:v>
                </c:pt>
                <c:pt idx="165">
                  <c:v>110.94417828994305</c:v>
                </c:pt>
                <c:pt idx="166">
                  <c:v>111.0185230325054</c:v>
                </c:pt>
                <c:pt idx="167">
                  <c:v>111.2863363528443</c:v>
                </c:pt>
                <c:pt idx="168">
                  <c:v>111.52113945224129</c:v>
                </c:pt>
                <c:pt idx="169">
                  <c:v>112.29185623483941</c:v>
                </c:pt>
                <c:pt idx="170">
                  <c:v>112.12163833770897</c:v>
                </c:pt>
                <c:pt idx="171">
                  <c:v>111.46344333803648</c:v>
                </c:pt>
                <c:pt idx="172">
                  <c:v>111.68619052995032</c:v>
                </c:pt>
                <c:pt idx="173">
                  <c:v>111.549843988082</c:v>
                </c:pt>
                <c:pt idx="174">
                  <c:v>111.85066752261268</c:v>
                </c:pt>
                <c:pt idx="175">
                  <c:v>111.35034746331402</c:v>
                </c:pt>
                <c:pt idx="176">
                  <c:v>111.27169703565048</c:v>
                </c:pt>
                <c:pt idx="177">
                  <c:v>111.18960206395606</c:v>
                </c:pt>
                <c:pt idx="178">
                  <c:v>110.97001236679961</c:v>
                </c:pt>
                <c:pt idx="179">
                  <c:v>111.35981996108649</c:v>
                </c:pt>
                <c:pt idx="180">
                  <c:v>111.41005290218281</c:v>
                </c:pt>
                <c:pt idx="181">
                  <c:v>111.24299249980976</c:v>
                </c:pt>
                <c:pt idx="182">
                  <c:v>111.04292188999509</c:v>
                </c:pt>
                <c:pt idx="183">
                  <c:v>110.91576079662572</c:v>
                </c:pt>
                <c:pt idx="184">
                  <c:v>110.85232377120272</c:v>
                </c:pt>
                <c:pt idx="185">
                  <c:v>110.86237036077202</c:v>
                </c:pt>
                <c:pt idx="186">
                  <c:v>110.69760632558631</c:v>
                </c:pt>
                <c:pt idx="187">
                  <c:v>110.80496128909058</c:v>
                </c:pt>
                <c:pt idx="188">
                  <c:v>110.70334723680455</c:v>
                </c:pt>
                <c:pt idx="189">
                  <c:v>111.04665347654934</c:v>
                </c:pt>
                <c:pt idx="190">
                  <c:v>110.83538810032181</c:v>
                </c:pt>
                <c:pt idx="191">
                  <c:v>111.10291437138723</c:v>
                </c:pt>
                <c:pt idx="192">
                  <c:v>111.27743794686876</c:v>
                </c:pt>
                <c:pt idx="193">
                  <c:v>111.53290831045101</c:v>
                </c:pt>
                <c:pt idx="194">
                  <c:v>111.57165943586101</c:v>
                </c:pt>
                <c:pt idx="195">
                  <c:v>111.38077427454527</c:v>
                </c:pt>
                <c:pt idx="196">
                  <c:v>111.67872735684192</c:v>
                </c:pt>
                <c:pt idx="197">
                  <c:v>111.71001529564319</c:v>
                </c:pt>
                <c:pt idx="198">
                  <c:v>112.2585589713742</c:v>
                </c:pt>
                <c:pt idx="199">
                  <c:v>112.04528427048268</c:v>
                </c:pt>
                <c:pt idx="200">
                  <c:v>112.07972971754162</c:v>
                </c:pt>
                <c:pt idx="201">
                  <c:v>112.12508288173991</c:v>
                </c:pt>
                <c:pt idx="202">
                  <c:v>112.36907143638599</c:v>
                </c:pt>
                <c:pt idx="203">
                  <c:v>112.36907143638599</c:v>
                </c:pt>
                <c:pt idx="204">
                  <c:v>113.14237162194469</c:v>
                </c:pt>
                <c:pt idx="205">
                  <c:v>113.09386095623887</c:v>
                </c:pt>
                <c:pt idx="206">
                  <c:v>112.77007379708569</c:v>
                </c:pt>
                <c:pt idx="207">
                  <c:v>112.96813509573664</c:v>
                </c:pt>
                <c:pt idx="208">
                  <c:v>112.66329292537824</c:v>
                </c:pt>
                <c:pt idx="209">
                  <c:v>112.65496861119946</c:v>
                </c:pt>
                <c:pt idx="210">
                  <c:v>112.72615585900442</c:v>
                </c:pt>
                <c:pt idx="211">
                  <c:v>112.80624151278498</c:v>
                </c:pt>
                <c:pt idx="212">
                  <c:v>112.04901586378702</c:v>
                </c:pt>
                <c:pt idx="213">
                  <c:v>111.68217190087279</c:v>
                </c:pt>
                <c:pt idx="214">
                  <c:v>112.34840417220072</c:v>
                </c:pt>
                <c:pt idx="215">
                  <c:v>112.22468762286222</c:v>
                </c:pt>
                <c:pt idx="216">
                  <c:v>112.5829202223242</c:v>
                </c:pt>
                <c:pt idx="217">
                  <c:v>111.04722756834616</c:v>
                </c:pt>
                <c:pt idx="218">
                  <c:v>110.94991919441118</c:v>
                </c:pt>
                <c:pt idx="219">
                  <c:v>110.06294904233316</c:v>
                </c:pt>
                <c:pt idx="220">
                  <c:v>111.03373644149612</c:v>
                </c:pt>
                <c:pt idx="221">
                  <c:v>111.51023172835185</c:v>
                </c:pt>
                <c:pt idx="222">
                  <c:v>110.51791593068343</c:v>
                </c:pt>
                <c:pt idx="223">
                  <c:v>109.55516580992605</c:v>
                </c:pt>
                <c:pt idx="224">
                  <c:v>110.51447138665256</c:v>
                </c:pt>
                <c:pt idx="225">
                  <c:v>110.51102684262169</c:v>
                </c:pt>
                <c:pt idx="226">
                  <c:v>110.65856815765298</c:v>
                </c:pt>
                <c:pt idx="227">
                  <c:v>110.9105939839545</c:v>
                </c:pt>
                <c:pt idx="228">
                  <c:v>110.54174069637625</c:v>
                </c:pt>
                <c:pt idx="229">
                  <c:v>110.62182635015682</c:v>
                </c:pt>
                <c:pt idx="230">
                  <c:v>110.84313832270377</c:v>
                </c:pt>
                <c:pt idx="231">
                  <c:v>111.3024108894051</c:v>
                </c:pt>
                <c:pt idx="232">
                  <c:v>110.810128108512</c:v>
                </c:pt>
                <c:pt idx="233">
                  <c:v>110.80754469880132</c:v>
                </c:pt>
                <c:pt idx="234">
                  <c:v>110.29602987308981</c:v>
                </c:pt>
                <c:pt idx="235">
                  <c:v>110.46567367842343</c:v>
                </c:pt>
                <c:pt idx="236">
                  <c:v>109.60051897412436</c:v>
                </c:pt>
                <c:pt idx="237">
                  <c:v>109.41623585834705</c:v>
                </c:pt>
                <c:pt idx="238">
                  <c:v>108.42363301815527</c:v>
                </c:pt>
                <c:pt idx="239">
                  <c:v>109.15272822310935</c:v>
                </c:pt>
                <c:pt idx="240">
                  <c:v>109.4799599262934</c:v>
                </c:pt>
                <c:pt idx="241">
                  <c:v>110.02879064454777</c:v>
                </c:pt>
                <c:pt idx="242">
                  <c:v>109.77217209737184</c:v>
                </c:pt>
                <c:pt idx="243">
                  <c:v>109.39815199712234</c:v>
                </c:pt>
                <c:pt idx="244">
                  <c:v>109.06977211034462</c:v>
                </c:pt>
                <c:pt idx="245">
                  <c:v>109.07953165739056</c:v>
                </c:pt>
                <c:pt idx="246">
                  <c:v>108.97504714612035</c:v>
                </c:pt>
                <c:pt idx="247">
                  <c:v>108.87429422815448</c:v>
                </c:pt>
                <c:pt idx="248">
                  <c:v>108.53443252569045</c:v>
                </c:pt>
                <c:pt idx="249">
                  <c:v>108.94519442668597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  <c:pt idx="23">
                  <c:v>45870</c:v>
                </c:pt>
                <c:pt idx="24">
                  <c:v>45873</c:v>
                </c:pt>
                <c:pt idx="25">
                  <c:v>45874</c:v>
                </c:pt>
                <c:pt idx="26">
                  <c:v>45875</c:v>
                </c:pt>
                <c:pt idx="27">
                  <c:v>45876</c:v>
                </c:pt>
                <c:pt idx="28">
                  <c:v>45877</c:v>
                </c:pt>
                <c:pt idx="29">
                  <c:v>45880</c:v>
                </c:pt>
                <c:pt idx="30">
                  <c:v>45881</c:v>
                </c:pt>
                <c:pt idx="31">
                  <c:v>45882</c:v>
                </c:pt>
                <c:pt idx="32">
                  <c:v>45883</c:v>
                </c:pt>
                <c:pt idx="33">
                  <c:v>45884</c:v>
                </c:pt>
                <c:pt idx="34">
                  <c:v>45887</c:v>
                </c:pt>
                <c:pt idx="35">
                  <c:v>45888</c:v>
                </c:pt>
                <c:pt idx="36">
                  <c:v>45889</c:v>
                </c:pt>
                <c:pt idx="37">
                  <c:v>45890</c:v>
                </c:pt>
                <c:pt idx="38">
                  <c:v>45891</c:v>
                </c:pt>
                <c:pt idx="39">
                  <c:v>45894</c:v>
                </c:pt>
                <c:pt idx="40">
                  <c:v>45895</c:v>
                </c:pt>
                <c:pt idx="41">
                  <c:v>45896</c:v>
                </c:pt>
                <c:pt idx="42">
                  <c:v>45897</c:v>
                </c:pt>
                <c:pt idx="43">
                  <c:v>45898</c:v>
                </c:pt>
                <c:pt idx="44">
                  <c:v>45901</c:v>
                </c:pt>
                <c:pt idx="45">
                  <c:v>45902</c:v>
                </c:pt>
                <c:pt idx="46">
                  <c:v>45903</c:v>
                </c:pt>
                <c:pt idx="47">
                  <c:v>45904</c:v>
                </c:pt>
                <c:pt idx="48">
                  <c:v>45905</c:v>
                </c:pt>
                <c:pt idx="49">
                  <c:v>45908</c:v>
                </c:pt>
                <c:pt idx="50">
                  <c:v>45909</c:v>
                </c:pt>
                <c:pt idx="51">
                  <c:v>45910</c:v>
                </c:pt>
                <c:pt idx="52">
                  <c:v>45911</c:v>
                </c:pt>
                <c:pt idx="53">
                  <c:v>45912</c:v>
                </c:pt>
                <c:pt idx="54">
                  <c:v>45915</c:v>
                </c:pt>
                <c:pt idx="55">
                  <c:v>45916</c:v>
                </c:pt>
                <c:pt idx="56">
                  <c:v>45917</c:v>
                </c:pt>
                <c:pt idx="57">
                  <c:v>45918</c:v>
                </c:pt>
                <c:pt idx="58">
                  <c:v>45919</c:v>
                </c:pt>
                <c:pt idx="59">
                  <c:v>45922</c:v>
                </c:pt>
                <c:pt idx="60">
                  <c:v>45923</c:v>
                </c:pt>
                <c:pt idx="61">
                  <c:v>45924</c:v>
                </c:pt>
                <c:pt idx="62">
                  <c:v>45925</c:v>
                </c:pt>
                <c:pt idx="63">
                  <c:v>45926</c:v>
                </c:pt>
                <c:pt idx="64">
                  <c:v>45929</c:v>
                </c:pt>
                <c:pt idx="65">
                  <c:v>45930</c:v>
                </c:pt>
                <c:pt idx="66">
                  <c:v>45931</c:v>
                </c:pt>
                <c:pt idx="67">
                  <c:v>45932</c:v>
                </c:pt>
                <c:pt idx="68">
                  <c:v>45933</c:v>
                </c:pt>
                <c:pt idx="69">
                  <c:v>45936</c:v>
                </c:pt>
                <c:pt idx="70">
                  <c:v>45937</c:v>
                </c:pt>
                <c:pt idx="71">
                  <c:v>45938</c:v>
                </c:pt>
                <c:pt idx="72">
                  <c:v>45939</c:v>
                </c:pt>
                <c:pt idx="73">
                  <c:v>45940</c:v>
                </c:pt>
                <c:pt idx="74">
                  <c:v>45943</c:v>
                </c:pt>
                <c:pt idx="75">
                  <c:v>45944</c:v>
                </c:pt>
                <c:pt idx="76">
                  <c:v>45945</c:v>
                </c:pt>
                <c:pt idx="77">
                  <c:v>45946</c:v>
                </c:pt>
                <c:pt idx="78">
                  <c:v>45947</c:v>
                </c:pt>
                <c:pt idx="79">
                  <c:v>45950</c:v>
                </c:pt>
                <c:pt idx="80">
                  <c:v>45951</c:v>
                </c:pt>
                <c:pt idx="81">
                  <c:v>45952</c:v>
                </c:pt>
                <c:pt idx="82">
                  <c:v>45953</c:v>
                </c:pt>
                <c:pt idx="83">
                  <c:v>45954</c:v>
                </c:pt>
                <c:pt idx="84">
                  <c:v>45957</c:v>
                </c:pt>
                <c:pt idx="85">
                  <c:v>45958</c:v>
                </c:pt>
                <c:pt idx="86">
                  <c:v>45959</c:v>
                </c:pt>
                <c:pt idx="87">
                  <c:v>45960</c:v>
                </c:pt>
                <c:pt idx="88">
                  <c:v>45961</c:v>
                </c:pt>
                <c:pt idx="89">
                  <c:v>45964</c:v>
                </c:pt>
                <c:pt idx="90">
                  <c:v>45965</c:v>
                </c:pt>
                <c:pt idx="91">
                  <c:v>45966</c:v>
                </c:pt>
                <c:pt idx="92">
                  <c:v>45967</c:v>
                </c:pt>
                <c:pt idx="93">
                  <c:v>45968</c:v>
                </c:pt>
                <c:pt idx="94">
                  <c:v>45971</c:v>
                </c:pt>
                <c:pt idx="95">
                  <c:v>45972</c:v>
                </c:pt>
                <c:pt idx="96">
                  <c:v>45973</c:v>
                </c:pt>
                <c:pt idx="97">
                  <c:v>45974</c:v>
                </c:pt>
                <c:pt idx="98">
                  <c:v>45975</c:v>
                </c:pt>
                <c:pt idx="99">
                  <c:v>45978</c:v>
                </c:pt>
                <c:pt idx="100">
                  <c:v>45979</c:v>
                </c:pt>
                <c:pt idx="101">
                  <c:v>45980</c:v>
                </c:pt>
                <c:pt idx="102">
                  <c:v>45981</c:v>
                </c:pt>
                <c:pt idx="103">
                  <c:v>45982</c:v>
                </c:pt>
                <c:pt idx="104">
                  <c:v>45985</c:v>
                </c:pt>
                <c:pt idx="105">
                  <c:v>45986</c:v>
                </c:pt>
                <c:pt idx="106">
                  <c:v>45987</c:v>
                </c:pt>
                <c:pt idx="107">
                  <c:v>45988</c:v>
                </c:pt>
                <c:pt idx="108">
                  <c:v>45989</c:v>
                </c:pt>
                <c:pt idx="109">
                  <c:v>45992</c:v>
                </c:pt>
                <c:pt idx="110">
                  <c:v>45993</c:v>
                </c:pt>
                <c:pt idx="111">
                  <c:v>45994</c:v>
                </c:pt>
                <c:pt idx="112">
                  <c:v>45995</c:v>
                </c:pt>
                <c:pt idx="113">
                  <c:v>45996</c:v>
                </c:pt>
                <c:pt idx="114">
                  <c:v>45999</c:v>
                </c:pt>
                <c:pt idx="115">
                  <c:v>46000</c:v>
                </c:pt>
                <c:pt idx="116">
                  <c:v>46001</c:v>
                </c:pt>
                <c:pt idx="117">
                  <c:v>46002</c:v>
                </c:pt>
                <c:pt idx="118">
                  <c:v>46003</c:v>
                </c:pt>
                <c:pt idx="119">
                  <c:v>46006</c:v>
                </c:pt>
                <c:pt idx="120">
                  <c:v>46007</c:v>
                </c:pt>
                <c:pt idx="121">
                  <c:v>46008</c:v>
                </c:pt>
                <c:pt idx="122">
                  <c:v>46009</c:v>
                </c:pt>
                <c:pt idx="123">
                  <c:v>46010</c:v>
                </c:pt>
                <c:pt idx="124">
                  <c:v>46013</c:v>
                </c:pt>
                <c:pt idx="125">
                  <c:v>46014</c:v>
                </c:pt>
                <c:pt idx="126">
                  <c:v>46015</c:v>
                </c:pt>
                <c:pt idx="127">
                  <c:v>46017</c:v>
                </c:pt>
                <c:pt idx="128">
                  <c:v>46020</c:v>
                </c:pt>
                <c:pt idx="129">
                  <c:v>46021</c:v>
                </c:pt>
                <c:pt idx="130">
                  <c:v>46022</c:v>
                </c:pt>
                <c:pt idx="131">
                  <c:v>46024</c:v>
                </c:pt>
                <c:pt idx="132">
                  <c:v>46027</c:v>
                </c:pt>
                <c:pt idx="133">
                  <c:v>46028</c:v>
                </c:pt>
                <c:pt idx="134">
                  <c:v>46029</c:v>
                </c:pt>
                <c:pt idx="135">
                  <c:v>46030</c:v>
                </c:pt>
                <c:pt idx="136">
                  <c:v>46031</c:v>
                </c:pt>
                <c:pt idx="137">
                  <c:v>46034</c:v>
                </c:pt>
                <c:pt idx="138">
                  <c:v>46035</c:v>
                </c:pt>
                <c:pt idx="139">
                  <c:v>46036</c:v>
                </c:pt>
                <c:pt idx="140">
                  <c:v>46037</c:v>
                </c:pt>
                <c:pt idx="141">
                  <c:v>46038</c:v>
                </c:pt>
                <c:pt idx="142">
                  <c:v>46041</c:v>
                </c:pt>
                <c:pt idx="143">
                  <c:v>46042</c:v>
                </c:pt>
                <c:pt idx="144">
                  <c:v>46043</c:v>
                </c:pt>
                <c:pt idx="145">
                  <c:v>46044</c:v>
                </c:pt>
                <c:pt idx="146">
                  <c:v>46045</c:v>
                </c:pt>
                <c:pt idx="147">
                  <c:v>46048</c:v>
                </c:pt>
                <c:pt idx="148">
                  <c:v>46049</c:v>
                </c:pt>
                <c:pt idx="149">
                  <c:v>46050</c:v>
                </c:pt>
                <c:pt idx="150">
                  <c:v>46051</c:v>
                </c:pt>
                <c:pt idx="151">
                  <c:v>46052</c:v>
                </c:pt>
                <c:pt idx="152">
                  <c:v>46055</c:v>
                </c:pt>
                <c:pt idx="153">
                  <c:v>46056</c:v>
                </c:pt>
                <c:pt idx="154">
                  <c:v>46057</c:v>
                </c:pt>
                <c:pt idx="155">
                  <c:v>46058</c:v>
                </c:pt>
                <c:pt idx="156">
                  <c:v>46059</c:v>
                </c:pt>
                <c:pt idx="157">
                  <c:v>46062</c:v>
                </c:pt>
                <c:pt idx="158">
                  <c:v>46063</c:v>
                </c:pt>
                <c:pt idx="159">
                  <c:v>46064</c:v>
                </c:pt>
                <c:pt idx="160">
                  <c:v>46065</c:v>
                </c:pt>
                <c:pt idx="161">
                  <c:v>46066</c:v>
                </c:pt>
                <c:pt idx="162">
                  <c:v>46071</c:v>
                </c:pt>
                <c:pt idx="163">
                  <c:v>46072</c:v>
                </c:pt>
                <c:pt idx="164">
                  <c:v>46073</c:v>
                </c:pt>
                <c:pt idx="165">
                  <c:v>46076</c:v>
                </c:pt>
                <c:pt idx="166">
                  <c:v>46077</c:v>
                </c:pt>
                <c:pt idx="167">
                  <c:v>46078</c:v>
                </c:pt>
                <c:pt idx="168">
                  <c:v>46079</c:v>
                </c:pt>
                <c:pt idx="169">
                  <c:v>46080</c:v>
                </c:pt>
                <c:pt idx="170">
                  <c:v>46083</c:v>
                </c:pt>
                <c:pt idx="171">
                  <c:v>46084</c:v>
                </c:pt>
                <c:pt idx="172">
                  <c:v>46085</c:v>
                </c:pt>
                <c:pt idx="173">
                  <c:v>46086</c:v>
                </c:pt>
                <c:pt idx="174">
                  <c:v>46087</c:v>
                </c:pt>
                <c:pt idx="175">
                  <c:v>46090</c:v>
                </c:pt>
                <c:pt idx="176">
                  <c:v>46091</c:v>
                </c:pt>
                <c:pt idx="177">
                  <c:v>46092</c:v>
                </c:pt>
                <c:pt idx="178">
                  <c:v>46093</c:v>
                </c:pt>
                <c:pt idx="179">
                  <c:v>46094</c:v>
                </c:pt>
                <c:pt idx="180">
                  <c:v>46097</c:v>
                </c:pt>
                <c:pt idx="181">
                  <c:v>46098</c:v>
                </c:pt>
                <c:pt idx="182">
                  <c:v>46099</c:v>
                </c:pt>
                <c:pt idx="183">
                  <c:v>46100</c:v>
                </c:pt>
                <c:pt idx="184">
                  <c:v>46101</c:v>
                </c:pt>
                <c:pt idx="185">
                  <c:v>46104</c:v>
                </c:pt>
                <c:pt idx="186">
                  <c:v>46105</c:v>
                </c:pt>
                <c:pt idx="187">
                  <c:v>46106</c:v>
                </c:pt>
                <c:pt idx="188">
                  <c:v>46107</c:v>
                </c:pt>
                <c:pt idx="189">
                  <c:v>46108</c:v>
                </c:pt>
                <c:pt idx="190">
                  <c:v>46111</c:v>
                </c:pt>
                <c:pt idx="191">
                  <c:v>46112</c:v>
                </c:pt>
                <c:pt idx="192">
                  <c:v>46113</c:v>
                </c:pt>
                <c:pt idx="193">
                  <c:v>46114</c:v>
                </c:pt>
                <c:pt idx="194">
                  <c:v>46118</c:v>
                </c:pt>
                <c:pt idx="195">
                  <c:v>46119</c:v>
                </c:pt>
                <c:pt idx="196">
                  <c:v>46120</c:v>
                </c:pt>
                <c:pt idx="197">
                  <c:v>46121</c:v>
                </c:pt>
                <c:pt idx="198">
                  <c:v>46122</c:v>
                </c:pt>
                <c:pt idx="199">
                  <c:v>46125</c:v>
                </c:pt>
                <c:pt idx="200">
                  <c:v>46126</c:v>
                </c:pt>
                <c:pt idx="201">
                  <c:v>46127</c:v>
                </c:pt>
                <c:pt idx="202">
                  <c:v>46128</c:v>
                </c:pt>
                <c:pt idx="203">
                  <c:v>46129</c:v>
                </c:pt>
                <c:pt idx="204">
                  <c:v>46132</c:v>
                </c:pt>
                <c:pt idx="205">
                  <c:v>46134</c:v>
                </c:pt>
                <c:pt idx="206">
                  <c:v>46135</c:v>
                </c:pt>
                <c:pt idx="207">
                  <c:v>46136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46146</c:v>
                </c:pt>
                <c:pt idx="213">
                  <c:v>46147</c:v>
                </c:pt>
                <c:pt idx="214">
                  <c:v>46148</c:v>
                </c:pt>
                <c:pt idx="215">
                  <c:v>46149</c:v>
                </c:pt>
                <c:pt idx="216">
                  <c:v>46150</c:v>
                </c:pt>
                <c:pt idx="217">
                  <c:v>46153</c:v>
                </c:pt>
                <c:pt idx="218">
                  <c:v>46154</c:v>
                </c:pt>
                <c:pt idx="219">
                  <c:v>46155</c:v>
                </c:pt>
                <c:pt idx="220">
                  <c:v>46156</c:v>
                </c:pt>
                <c:pt idx="221">
                  <c:v>46157</c:v>
                </c:pt>
                <c:pt idx="222">
                  <c:v>46160</c:v>
                </c:pt>
                <c:pt idx="223">
                  <c:v>46161</c:v>
                </c:pt>
                <c:pt idx="224">
                  <c:v>46162</c:v>
                </c:pt>
                <c:pt idx="225">
                  <c:v>46163</c:v>
                </c:pt>
                <c:pt idx="226">
                  <c:v>46164</c:v>
                </c:pt>
                <c:pt idx="227">
                  <c:v>46167</c:v>
                </c:pt>
                <c:pt idx="228">
                  <c:v>46168</c:v>
                </c:pt>
                <c:pt idx="229">
                  <c:v>46169</c:v>
                </c:pt>
                <c:pt idx="230">
                  <c:v>46170</c:v>
                </c:pt>
                <c:pt idx="231">
                  <c:v>46171</c:v>
                </c:pt>
                <c:pt idx="232">
                  <c:v>46174</c:v>
                </c:pt>
                <c:pt idx="233">
                  <c:v>46175</c:v>
                </c:pt>
                <c:pt idx="234">
                  <c:v>46176</c:v>
                </c:pt>
                <c:pt idx="235">
                  <c:v>46178</c:v>
                </c:pt>
                <c:pt idx="236">
                  <c:v>46181</c:v>
                </c:pt>
                <c:pt idx="237">
                  <c:v>46182</c:v>
                </c:pt>
                <c:pt idx="238">
                  <c:v>46183</c:v>
                </c:pt>
                <c:pt idx="239">
                  <c:v>46184</c:v>
                </c:pt>
                <c:pt idx="240">
                  <c:v>46185</c:v>
                </c:pt>
                <c:pt idx="241">
                  <c:v>46188</c:v>
                </c:pt>
                <c:pt idx="242">
                  <c:v>46189</c:v>
                </c:pt>
                <c:pt idx="243">
                  <c:v>46190</c:v>
                </c:pt>
                <c:pt idx="244">
                  <c:v>46191</c:v>
                </c:pt>
                <c:pt idx="245">
                  <c:v>46192</c:v>
                </c:pt>
                <c:pt idx="246">
                  <c:v>46195</c:v>
                </c:pt>
                <c:pt idx="247">
                  <c:v>46196</c:v>
                </c:pt>
                <c:pt idx="248">
                  <c:v>46197</c:v>
                </c:pt>
                <c:pt idx="249">
                  <c:v>46198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100.05513107287136</c:v>
                </c:pt>
                <c:pt idx="2">
                  <c:v>100.11029250647557</c:v>
                </c:pt>
                <c:pt idx="3">
                  <c:v>100.22070673743497</c:v>
                </c:pt>
                <c:pt idx="4">
                  <c:v>100.27595944093933</c:v>
                </c:pt>
                <c:pt idx="5">
                  <c:v>100.33124259902735</c:v>
                </c:pt>
                <c:pt idx="6">
                  <c:v>100.38655631728116</c:v>
                </c:pt>
                <c:pt idx="7">
                  <c:v>100.44190049598429</c:v>
                </c:pt>
                <c:pt idx="8">
                  <c:v>100.49727523485322</c:v>
                </c:pt>
                <c:pt idx="9">
                  <c:v>100.55268043417146</c:v>
                </c:pt>
                <c:pt idx="10">
                  <c:v>100.60811619365552</c:v>
                </c:pt>
                <c:pt idx="11">
                  <c:v>100.66358251917103</c:v>
                </c:pt>
                <c:pt idx="12">
                  <c:v>100.71907940485234</c:v>
                </c:pt>
                <c:pt idx="13">
                  <c:v>100.77460685069943</c:v>
                </c:pt>
                <c:pt idx="14">
                  <c:v>100.83016496816013</c:v>
                </c:pt>
                <c:pt idx="15">
                  <c:v>100.8857537513688</c:v>
                </c:pt>
                <c:pt idx="16">
                  <c:v>100.94137310060893</c:v>
                </c:pt>
                <c:pt idx="17">
                  <c:v>100.99702310973132</c:v>
                </c:pt>
                <c:pt idx="18">
                  <c:v>101.05270389604949</c:v>
                </c:pt>
                <c:pt idx="19">
                  <c:v>101.1084153481156</c:v>
                </c:pt>
                <c:pt idx="20">
                  <c:v>101.16415746592965</c:v>
                </c:pt>
                <c:pt idx="21">
                  <c:v>101.2199303550738</c:v>
                </c:pt>
                <c:pt idx="22">
                  <c:v>101.2757340214137</c:v>
                </c:pt>
                <c:pt idx="23">
                  <c:v>101.33156845321801</c:v>
                </c:pt>
                <c:pt idx="24">
                  <c:v>101.3874336622181</c:v>
                </c:pt>
                <c:pt idx="25">
                  <c:v>101.44332964254828</c:v>
                </c:pt>
                <c:pt idx="26">
                  <c:v>101.49925638834287</c:v>
                </c:pt>
                <c:pt idx="27">
                  <c:v>101.55521401691537</c:v>
                </c:pt>
                <c:pt idx="28">
                  <c:v>101.61120252240009</c:v>
                </c:pt>
                <c:pt idx="29">
                  <c:v>101.6672218989314</c:v>
                </c:pt>
                <c:pt idx="30">
                  <c:v>101.7232721582406</c:v>
                </c:pt>
                <c:pt idx="31">
                  <c:v>101.77935328859637</c:v>
                </c:pt>
                <c:pt idx="32">
                  <c:v>101.83546530173004</c:v>
                </c:pt>
                <c:pt idx="33">
                  <c:v>101.8916082914924</c:v>
                </c:pt>
                <c:pt idx="34">
                  <c:v>101.94778226374918</c:v>
                </c:pt>
                <c:pt idx="35">
                  <c:v>102.00398711291817</c:v>
                </c:pt>
                <c:pt idx="36">
                  <c:v>102.0602230501637</c:v>
                </c:pt>
                <c:pt idx="37">
                  <c:v>102.11648996403792</c:v>
                </c:pt>
                <c:pt idx="38">
                  <c:v>102.17278786040654</c:v>
                </c:pt>
                <c:pt idx="39">
                  <c:v>102.22911684485169</c:v>
                </c:pt>
                <c:pt idx="40">
                  <c:v>102.28547680592554</c:v>
                </c:pt>
                <c:pt idx="41">
                  <c:v>102.34186785507592</c:v>
                </c:pt>
                <c:pt idx="42">
                  <c:v>102.39828999230284</c:v>
                </c:pt>
                <c:pt idx="43">
                  <c:v>102.45474321760628</c:v>
                </c:pt>
                <c:pt idx="44">
                  <c:v>102.51122762483703</c:v>
                </c:pt>
                <c:pt idx="45">
                  <c:v>102.56774312600999</c:v>
                </c:pt>
                <c:pt idx="46">
                  <c:v>102.62428981497597</c:v>
                </c:pt>
                <c:pt idx="47">
                  <c:v>102.68086769173495</c:v>
                </c:pt>
                <c:pt idx="48">
                  <c:v>102.7374767621526</c:v>
                </c:pt>
                <c:pt idx="49">
                  <c:v>102.79411702622892</c:v>
                </c:pt>
                <c:pt idx="50">
                  <c:v>102.85078847223258</c:v>
                </c:pt>
                <c:pt idx="51">
                  <c:v>102.90749122334272</c:v>
                </c:pt>
                <c:pt idx="52">
                  <c:v>102.96422526196233</c:v>
                </c:pt>
                <c:pt idx="53">
                  <c:v>103.02099049424064</c:v>
                </c:pt>
                <c:pt idx="54">
                  <c:v>103.07778701989407</c:v>
                </c:pt>
                <c:pt idx="55">
                  <c:v>103.13461495037048</c:v>
                </c:pt>
                <c:pt idx="56">
                  <c:v>103.19147417422204</c:v>
                </c:pt>
                <c:pt idx="57">
                  <c:v>103.24836469144873</c:v>
                </c:pt>
                <c:pt idx="58">
                  <c:v>103.30528660763274</c:v>
                </c:pt>
                <c:pt idx="59">
                  <c:v>103.36223992277402</c:v>
                </c:pt>
                <c:pt idx="60">
                  <c:v>103.41922464273829</c:v>
                </c:pt>
                <c:pt idx="61">
                  <c:v>103.47624075579417</c:v>
                </c:pt>
                <c:pt idx="62">
                  <c:v>103.53328827367301</c:v>
                </c:pt>
                <c:pt idx="63">
                  <c:v>103.59036729609132</c:v>
                </c:pt>
                <c:pt idx="64">
                  <c:v>103.6474777174669</c:v>
                </c:pt>
                <c:pt idx="65">
                  <c:v>103.70461964338193</c:v>
                </c:pt>
                <c:pt idx="66">
                  <c:v>103.7617930738364</c:v>
                </c:pt>
                <c:pt idx="67">
                  <c:v>103.81899800883031</c:v>
                </c:pt>
                <c:pt idx="68">
                  <c:v>103.87623455394581</c:v>
                </c:pt>
                <c:pt idx="69">
                  <c:v>103.93350260360073</c:v>
                </c:pt>
                <c:pt idx="70">
                  <c:v>103.99080225751159</c:v>
                </c:pt>
                <c:pt idx="71">
                  <c:v>104.04813352740969</c:v>
                </c:pt>
                <c:pt idx="72">
                  <c:v>104.10549640156373</c:v>
                </c:pt>
                <c:pt idx="73">
                  <c:v>104.16289089170503</c:v>
                </c:pt>
                <c:pt idx="74">
                  <c:v>104.22031698610222</c:v>
                </c:pt>
                <c:pt idx="75">
                  <c:v>104.27777479033747</c:v>
                </c:pt>
                <c:pt idx="76">
                  <c:v>104.33526421055998</c:v>
                </c:pt>
                <c:pt idx="77">
                  <c:v>104.39278534062056</c:v>
                </c:pt>
                <c:pt idx="78">
                  <c:v>104.45033818638488</c:v>
                </c:pt>
                <c:pt idx="79">
                  <c:v>104.50792274785293</c:v>
                </c:pt>
                <c:pt idx="80">
                  <c:v>104.56553912474119</c:v>
                </c:pt>
                <c:pt idx="81">
                  <c:v>104.6231872173332</c:v>
                </c:pt>
                <c:pt idx="82">
                  <c:v>104.68086713121106</c:v>
                </c:pt>
                <c:pt idx="83">
                  <c:v>104.738578754927</c:v>
                </c:pt>
                <c:pt idx="84">
                  <c:v>104.79632219406314</c:v>
                </c:pt>
                <c:pt idx="85">
                  <c:v>104.8540975600673</c:v>
                </c:pt>
                <c:pt idx="86">
                  <c:v>104.91190474735734</c:v>
                </c:pt>
                <c:pt idx="87">
                  <c:v>104.96974375006758</c:v>
                </c:pt>
                <c:pt idx="88">
                  <c:v>105.02761467964586</c:v>
                </c:pt>
                <c:pt idx="89">
                  <c:v>105.08551752436082</c:v>
                </c:pt>
                <c:pt idx="90">
                  <c:v>105.14345230180948</c:v>
                </c:pt>
                <c:pt idx="91">
                  <c:v>105.20141899439481</c:v>
                </c:pt>
                <c:pt idx="92">
                  <c:v>105.25941761384817</c:v>
                </c:pt>
                <c:pt idx="93">
                  <c:v>105.31744825988605</c:v>
                </c:pt>
                <c:pt idx="94">
                  <c:v>105.37551093837409</c:v>
                </c:pt>
                <c:pt idx="95">
                  <c:v>105.43360553786449</c:v>
                </c:pt>
                <c:pt idx="96">
                  <c:v>105.49173216393937</c:v>
                </c:pt>
                <c:pt idx="97">
                  <c:v>105.54989092218092</c:v>
                </c:pt>
                <c:pt idx="98">
                  <c:v>105.60808170700695</c:v>
                </c:pt>
                <c:pt idx="99">
                  <c:v>105.66630452428318</c:v>
                </c:pt>
                <c:pt idx="100">
                  <c:v>105.72455946786036</c:v>
                </c:pt>
                <c:pt idx="101">
                  <c:v>105.78284654946988</c:v>
                </c:pt>
                <c:pt idx="102">
                  <c:v>105.78284654946988</c:v>
                </c:pt>
                <c:pt idx="103">
                  <c:v>105.84116576324604</c:v>
                </c:pt>
                <c:pt idx="104">
                  <c:v>105.89951710332318</c:v>
                </c:pt>
                <c:pt idx="105">
                  <c:v>105.95790068701476</c:v>
                </c:pt>
                <c:pt idx="106">
                  <c:v>106.016316402873</c:v>
                </c:pt>
                <c:pt idx="107">
                  <c:v>106.07476435648003</c:v>
                </c:pt>
                <c:pt idx="108">
                  <c:v>106.1332445419702</c:v>
                </c:pt>
                <c:pt idx="109">
                  <c:v>106.19175697107481</c:v>
                </c:pt>
                <c:pt idx="110">
                  <c:v>106.25030163206254</c:v>
                </c:pt>
                <c:pt idx="111">
                  <c:v>106.30887853079908</c:v>
                </c:pt>
                <c:pt idx="112">
                  <c:v>106.36748777286657</c:v>
                </c:pt>
                <c:pt idx="113">
                  <c:v>106.42612925268283</c:v>
                </c:pt>
                <c:pt idx="114">
                  <c:v>106.48480307583004</c:v>
                </c:pt>
                <c:pt idx="115">
                  <c:v>106.54350924230819</c:v>
                </c:pt>
                <c:pt idx="116">
                  <c:v>106.60224785183375</c:v>
                </c:pt>
                <c:pt idx="117">
                  <c:v>106.66101880469023</c:v>
                </c:pt>
                <c:pt idx="118">
                  <c:v>106.71982220059415</c:v>
                </c:pt>
                <c:pt idx="119">
                  <c:v>106.778657939829</c:v>
                </c:pt>
                <c:pt idx="120">
                  <c:v>106.83752612797693</c:v>
                </c:pt>
                <c:pt idx="121">
                  <c:v>106.89642675917227</c:v>
                </c:pt>
                <c:pt idx="122">
                  <c:v>106.95535994486285</c:v>
                </c:pt>
                <c:pt idx="123">
                  <c:v>107.01432557360084</c:v>
                </c:pt>
                <c:pt idx="124">
                  <c:v>107.07332375683407</c:v>
                </c:pt>
                <c:pt idx="125">
                  <c:v>107.13235438898037</c:v>
                </c:pt>
                <c:pt idx="126">
                  <c:v>107.13235438898037</c:v>
                </c:pt>
                <c:pt idx="127">
                  <c:v>107.25051329916168</c:v>
                </c:pt>
                <c:pt idx="128">
                  <c:v>107.30964168864449</c:v>
                </c:pt>
                <c:pt idx="129">
                  <c:v>107.36880262675686</c:v>
                </c:pt>
                <c:pt idx="130">
                  <c:v>107.36880262675686</c:v>
                </c:pt>
                <c:pt idx="131">
                  <c:v>107.48722236590024</c:v>
                </c:pt>
                <c:pt idx="132">
                  <c:v>107.54648116693126</c:v>
                </c:pt>
                <c:pt idx="133">
                  <c:v>107.6057727277561</c:v>
                </c:pt>
                <c:pt idx="134">
                  <c:v>107.66509694279266</c:v>
                </c:pt>
                <c:pt idx="135">
                  <c:v>107.72445381790661</c:v>
                </c:pt>
                <c:pt idx="136">
                  <c:v>107.78384345281439</c:v>
                </c:pt>
                <c:pt idx="137">
                  <c:v>107.84326584751605</c:v>
                </c:pt>
                <c:pt idx="138">
                  <c:v>107.90272100201155</c:v>
                </c:pt>
                <c:pt idx="139">
                  <c:v>107.9622089163009</c:v>
                </c:pt>
                <c:pt idx="140">
                  <c:v>108.02172959624977</c:v>
                </c:pt>
                <c:pt idx="141">
                  <c:v>108.08128313570897</c:v>
                </c:pt>
                <c:pt idx="142">
                  <c:v>108.14086954640985</c:v>
                </c:pt>
                <c:pt idx="143">
                  <c:v>108.20048871103887</c:v>
                </c:pt>
                <c:pt idx="144">
                  <c:v>108.26014074104394</c:v>
                </c:pt>
                <c:pt idx="145">
                  <c:v>108.31982574787283</c:v>
                </c:pt>
                <c:pt idx="146">
                  <c:v>108.37954361421203</c:v>
                </c:pt>
                <c:pt idx="147">
                  <c:v>108.43929445150937</c:v>
                </c:pt>
                <c:pt idx="148">
                  <c:v>108.49907815418268</c:v>
                </c:pt>
                <c:pt idx="149">
                  <c:v>108.55889482781417</c:v>
                </c:pt>
                <c:pt idx="150">
                  <c:v>108.61874446653812</c:v>
                </c:pt>
                <c:pt idx="151">
                  <c:v>108.67862718766801</c:v>
                </c:pt>
                <c:pt idx="152">
                  <c:v>108.73854287389041</c:v>
                </c:pt>
                <c:pt idx="153">
                  <c:v>108.79849163665308</c:v>
                </c:pt>
                <c:pt idx="154">
                  <c:v>108.85847336450824</c:v>
                </c:pt>
                <c:pt idx="155">
                  <c:v>108.91848817476935</c:v>
                </c:pt>
                <c:pt idx="156">
                  <c:v>108.97853604983942</c:v>
                </c:pt>
                <c:pt idx="157">
                  <c:v>109.0386171128976</c:v>
                </c:pt>
                <c:pt idx="158">
                  <c:v>109.09873124663039</c:v>
                </c:pt>
                <c:pt idx="159">
                  <c:v>109.15887856248561</c:v>
                </c:pt>
                <c:pt idx="160">
                  <c:v>109.21905905459759</c:v>
                </c:pt>
                <c:pt idx="161">
                  <c:v>109.27927272296635</c:v>
                </c:pt>
                <c:pt idx="162">
                  <c:v>109.33951957345754</c:v>
                </c:pt>
                <c:pt idx="163">
                  <c:v>109.39979960607116</c:v>
                </c:pt>
                <c:pt idx="164">
                  <c:v>109.4601129205237</c:v>
                </c:pt>
                <c:pt idx="165">
                  <c:v>109.52045941123302</c:v>
                </c:pt>
                <c:pt idx="166">
                  <c:v>109.58083918964689</c:v>
                </c:pt>
                <c:pt idx="167">
                  <c:v>109.64125224989971</c:v>
                </c:pt>
                <c:pt idx="168">
                  <c:v>109.70169859785709</c:v>
                </c:pt>
                <c:pt idx="169">
                  <c:v>109.76217832736988</c:v>
                </c:pt>
                <c:pt idx="170">
                  <c:v>109.82269134458724</c:v>
                </c:pt>
                <c:pt idx="171">
                  <c:v>109.88323775509132</c:v>
                </c:pt>
                <c:pt idx="172">
                  <c:v>109.9438175471508</c:v>
                </c:pt>
                <c:pt idx="173">
                  <c:v>110.00443073249699</c:v>
                </c:pt>
                <c:pt idx="174">
                  <c:v>110.06507729939855</c:v>
                </c:pt>
                <c:pt idx="175">
                  <c:v>110.12575736516901</c:v>
                </c:pt>
                <c:pt idx="176">
                  <c:v>110.18647081836052</c:v>
                </c:pt>
                <c:pt idx="177">
                  <c:v>110.24721776455523</c:v>
                </c:pt>
                <c:pt idx="178">
                  <c:v>110.30799820375316</c:v>
                </c:pt>
                <c:pt idx="179">
                  <c:v>110.3688121359543</c:v>
                </c:pt>
                <c:pt idx="180">
                  <c:v>110.42965966674078</c:v>
                </c:pt>
                <c:pt idx="181">
                  <c:v>110.49054069639614</c:v>
                </c:pt>
                <c:pt idx="182">
                  <c:v>110.55145531290549</c:v>
                </c:pt>
                <c:pt idx="183">
                  <c:v>110.61144741127372</c:v>
                </c:pt>
                <c:pt idx="184">
                  <c:v>110.67147205240585</c:v>
                </c:pt>
                <c:pt idx="185">
                  <c:v>110.73152924803318</c:v>
                </c:pt>
                <c:pt idx="186">
                  <c:v>110.79161909787224</c:v>
                </c:pt>
                <c:pt idx="187">
                  <c:v>110.85174150220652</c:v>
                </c:pt>
                <c:pt idx="188">
                  <c:v>110.91189656075248</c:v>
                </c:pt>
                <c:pt idx="189">
                  <c:v>110.97208427937584</c:v>
                </c:pt>
                <c:pt idx="190">
                  <c:v>111.03230464634522</c:v>
                </c:pt>
                <c:pt idx="191">
                  <c:v>111.09255767339199</c:v>
                </c:pt>
                <c:pt idx="192">
                  <c:v>111.15284346023262</c:v>
                </c:pt>
                <c:pt idx="193">
                  <c:v>111.21316190128498</c:v>
                </c:pt>
                <c:pt idx="194">
                  <c:v>111.27351310799682</c:v>
                </c:pt>
                <c:pt idx="195">
                  <c:v>111.33389706863686</c:v>
                </c:pt>
                <c:pt idx="196">
                  <c:v>111.39431379493639</c:v>
                </c:pt>
                <c:pt idx="197">
                  <c:v>111.45476328102981</c:v>
                </c:pt>
                <c:pt idx="198">
                  <c:v>111.51524562663354</c:v>
                </c:pt>
                <c:pt idx="199">
                  <c:v>111.5757607378968</c:v>
                </c:pt>
                <c:pt idx="200">
                  <c:v>111.63630871453604</c:v>
                </c:pt>
                <c:pt idx="201">
                  <c:v>111.69688955655133</c:v>
                </c:pt>
                <c:pt idx="202">
                  <c:v>111.75750326394258</c:v>
                </c:pt>
                <c:pt idx="203">
                  <c:v>111.75750326394258</c:v>
                </c:pt>
                <c:pt idx="204">
                  <c:v>111.87882937456956</c:v>
                </c:pt>
                <c:pt idx="205">
                  <c:v>111.93954178367095</c:v>
                </c:pt>
                <c:pt idx="206">
                  <c:v>112.00028715786483</c:v>
                </c:pt>
                <c:pt idx="207">
                  <c:v>112.06106550301683</c:v>
                </c:pt>
                <c:pt idx="208">
                  <c:v>112.12187682499265</c:v>
                </c:pt>
                <c:pt idx="209">
                  <c:v>112.18272110619529</c:v>
                </c:pt>
                <c:pt idx="210">
                  <c:v>112.24359846980389</c:v>
                </c:pt>
                <c:pt idx="211">
                  <c:v>112.30353602912767</c:v>
                </c:pt>
                <c:pt idx="212">
                  <c:v>112.36350562090162</c:v>
                </c:pt>
                <c:pt idx="213">
                  <c:v>112.42350723926008</c:v>
                </c:pt>
                <c:pt idx="214">
                  <c:v>112.48354088420304</c:v>
                </c:pt>
                <c:pt idx="215">
                  <c:v>112.54360656159615</c:v>
                </c:pt>
                <c:pt idx="216">
                  <c:v>112.60370436529024</c:v>
                </c:pt>
                <c:pt idx="217">
                  <c:v>112.6638342014345</c:v>
                </c:pt>
                <c:pt idx="218">
                  <c:v>112.72399616387973</c:v>
                </c:pt>
                <c:pt idx="219">
                  <c:v>112.78419026435731</c:v>
                </c:pt>
                <c:pt idx="220">
                  <c:v>112.84441649700152</c:v>
                </c:pt>
                <c:pt idx="221">
                  <c:v>112.90467486181237</c:v>
                </c:pt>
                <c:pt idx="222">
                  <c:v>112.964965464372</c:v>
                </c:pt>
                <c:pt idx="223">
                  <c:v>113.02528819909828</c:v>
                </c:pt>
                <c:pt idx="224">
                  <c:v>113.08564316570771</c:v>
                </c:pt>
                <c:pt idx="225">
                  <c:v>113.14603037593159</c:v>
                </c:pt>
                <c:pt idx="226">
                  <c:v>113.20644982390426</c:v>
                </c:pt>
                <c:pt idx="227">
                  <c:v>113.26690150376005</c:v>
                </c:pt>
                <c:pt idx="228">
                  <c:v>113.32738552694677</c:v>
                </c:pt>
                <c:pt idx="229">
                  <c:v>113.38790179374799</c:v>
                </c:pt>
                <c:pt idx="230">
                  <c:v>113.44845039801446</c:v>
                </c:pt>
                <c:pt idx="231">
                  <c:v>113.50903133974619</c:v>
                </c:pt>
                <c:pt idx="232">
                  <c:v>113.56964463067455</c:v>
                </c:pt>
                <c:pt idx="233">
                  <c:v>113.63029025906815</c:v>
                </c:pt>
                <c:pt idx="234">
                  <c:v>113.69096833637487</c:v>
                </c:pt>
                <c:pt idx="235">
                  <c:v>113.75167875114681</c:v>
                </c:pt>
                <c:pt idx="236">
                  <c:v>113.81242161483186</c:v>
                </c:pt>
                <c:pt idx="237">
                  <c:v>113.87319692743</c:v>
                </c:pt>
                <c:pt idx="238">
                  <c:v>113.93400468307554</c:v>
                </c:pt>
                <c:pt idx="239">
                  <c:v>113.99484488763417</c:v>
                </c:pt>
                <c:pt idx="240">
                  <c:v>114.05571764668804</c:v>
                </c:pt>
                <c:pt idx="241">
                  <c:v>114.11662284878932</c:v>
                </c:pt>
                <c:pt idx="242">
                  <c:v>114.17756059952015</c:v>
                </c:pt>
                <c:pt idx="243">
                  <c:v>114.23853090474623</c:v>
                </c:pt>
                <c:pt idx="244">
                  <c:v>114.29854142133337</c:v>
                </c:pt>
                <c:pt idx="245">
                  <c:v>114.35858354217643</c:v>
                </c:pt>
                <c:pt idx="246">
                  <c:v>114.41865717342459</c:v>
                </c:pt>
                <c:pt idx="247">
                  <c:v>114.47876230334654</c:v>
                </c:pt>
                <c:pt idx="248">
                  <c:v>114.53889904339007</c:v>
                </c:pt>
                <c:pt idx="249">
                  <c:v>114.59906739942086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  <c:pt idx="23">
                  <c:v>45870</c:v>
                </c:pt>
                <c:pt idx="24">
                  <c:v>45873</c:v>
                </c:pt>
                <c:pt idx="25">
                  <c:v>45874</c:v>
                </c:pt>
                <c:pt idx="26">
                  <c:v>45875</c:v>
                </c:pt>
                <c:pt idx="27">
                  <c:v>45876</c:v>
                </c:pt>
                <c:pt idx="28">
                  <c:v>45877</c:v>
                </c:pt>
                <c:pt idx="29">
                  <c:v>45880</c:v>
                </c:pt>
                <c:pt idx="30">
                  <c:v>45881</c:v>
                </c:pt>
                <c:pt idx="31">
                  <c:v>45882</c:v>
                </c:pt>
                <c:pt idx="32">
                  <c:v>45883</c:v>
                </c:pt>
                <c:pt idx="33">
                  <c:v>45884</c:v>
                </c:pt>
                <c:pt idx="34">
                  <c:v>45887</c:v>
                </c:pt>
                <c:pt idx="35">
                  <c:v>45888</c:v>
                </c:pt>
                <c:pt idx="36">
                  <c:v>45889</c:v>
                </c:pt>
                <c:pt idx="37">
                  <c:v>45890</c:v>
                </c:pt>
                <c:pt idx="38">
                  <c:v>45891</c:v>
                </c:pt>
                <c:pt idx="39">
                  <c:v>45894</c:v>
                </c:pt>
                <c:pt idx="40">
                  <c:v>45895</c:v>
                </c:pt>
                <c:pt idx="41">
                  <c:v>45896</c:v>
                </c:pt>
                <c:pt idx="42">
                  <c:v>45897</c:v>
                </c:pt>
                <c:pt idx="43">
                  <c:v>45898</c:v>
                </c:pt>
                <c:pt idx="44">
                  <c:v>45901</c:v>
                </c:pt>
                <c:pt idx="45">
                  <c:v>45902</c:v>
                </c:pt>
                <c:pt idx="46">
                  <c:v>45903</c:v>
                </c:pt>
                <c:pt idx="47">
                  <c:v>45904</c:v>
                </c:pt>
                <c:pt idx="48">
                  <c:v>45905</c:v>
                </c:pt>
                <c:pt idx="49">
                  <c:v>45908</c:v>
                </c:pt>
                <c:pt idx="50">
                  <c:v>45909</c:v>
                </c:pt>
                <c:pt idx="51">
                  <c:v>45910</c:v>
                </c:pt>
                <c:pt idx="52">
                  <c:v>45911</c:v>
                </c:pt>
                <c:pt idx="53">
                  <c:v>45912</c:v>
                </c:pt>
                <c:pt idx="54">
                  <c:v>45915</c:v>
                </c:pt>
                <c:pt idx="55">
                  <c:v>45916</c:v>
                </c:pt>
                <c:pt idx="56">
                  <c:v>45917</c:v>
                </c:pt>
                <c:pt idx="57">
                  <c:v>45918</c:v>
                </c:pt>
                <c:pt idx="58">
                  <c:v>45919</c:v>
                </c:pt>
                <c:pt idx="59">
                  <c:v>45922</c:v>
                </c:pt>
                <c:pt idx="60">
                  <c:v>45923</c:v>
                </c:pt>
                <c:pt idx="61">
                  <c:v>45924</c:v>
                </c:pt>
                <c:pt idx="62">
                  <c:v>45925</c:v>
                </c:pt>
                <c:pt idx="63">
                  <c:v>45926</c:v>
                </c:pt>
                <c:pt idx="64">
                  <c:v>45929</c:v>
                </c:pt>
                <c:pt idx="65">
                  <c:v>45930</c:v>
                </c:pt>
                <c:pt idx="66">
                  <c:v>45931</c:v>
                </c:pt>
                <c:pt idx="67">
                  <c:v>45932</c:v>
                </c:pt>
                <c:pt idx="68">
                  <c:v>45933</c:v>
                </c:pt>
                <c:pt idx="69">
                  <c:v>45936</c:v>
                </c:pt>
                <c:pt idx="70">
                  <c:v>45937</c:v>
                </c:pt>
                <c:pt idx="71">
                  <c:v>45938</c:v>
                </c:pt>
                <c:pt idx="72">
                  <c:v>45939</c:v>
                </c:pt>
                <c:pt idx="73">
                  <c:v>45940</c:v>
                </c:pt>
                <c:pt idx="74">
                  <c:v>45943</c:v>
                </c:pt>
                <c:pt idx="75">
                  <c:v>45944</c:v>
                </c:pt>
                <c:pt idx="76">
                  <c:v>45945</c:v>
                </c:pt>
                <c:pt idx="77">
                  <c:v>45946</c:v>
                </c:pt>
                <c:pt idx="78">
                  <c:v>45947</c:v>
                </c:pt>
                <c:pt idx="79">
                  <c:v>45950</c:v>
                </c:pt>
                <c:pt idx="80">
                  <c:v>45951</c:v>
                </c:pt>
                <c:pt idx="81">
                  <c:v>45952</c:v>
                </c:pt>
                <c:pt idx="82">
                  <c:v>45953</c:v>
                </c:pt>
                <c:pt idx="83">
                  <c:v>45954</c:v>
                </c:pt>
                <c:pt idx="84">
                  <c:v>45957</c:v>
                </c:pt>
                <c:pt idx="85">
                  <c:v>45958</c:v>
                </c:pt>
                <c:pt idx="86">
                  <c:v>45959</c:v>
                </c:pt>
                <c:pt idx="87">
                  <c:v>45960</c:v>
                </c:pt>
                <c:pt idx="88">
                  <c:v>45961</c:v>
                </c:pt>
                <c:pt idx="89">
                  <c:v>45964</c:v>
                </c:pt>
                <c:pt idx="90">
                  <c:v>45965</c:v>
                </c:pt>
                <c:pt idx="91">
                  <c:v>45966</c:v>
                </c:pt>
                <c:pt idx="92">
                  <c:v>45967</c:v>
                </c:pt>
                <c:pt idx="93">
                  <c:v>45968</c:v>
                </c:pt>
                <c:pt idx="94">
                  <c:v>45971</c:v>
                </c:pt>
                <c:pt idx="95">
                  <c:v>45972</c:v>
                </c:pt>
                <c:pt idx="96">
                  <c:v>45973</c:v>
                </c:pt>
                <c:pt idx="97">
                  <c:v>45974</c:v>
                </c:pt>
                <c:pt idx="98">
                  <c:v>45975</c:v>
                </c:pt>
                <c:pt idx="99">
                  <c:v>45978</c:v>
                </c:pt>
                <c:pt idx="100">
                  <c:v>45979</c:v>
                </c:pt>
                <c:pt idx="101">
                  <c:v>45980</c:v>
                </c:pt>
                <c:pt idx="102">
                  <c:v>45981</c:v>
                </c:pt>
                <c:pt idx="103">
                  <c:v>45982</c:v>
                </c:pt>
                <c:pt idx="104">
                  <c:v>45985</c:v>
                </c:pt>
                <c:pt idx="105">
                  <c:v>45986</c:v>
                </c:pt>
                <c:pt idx="106">
                  <c:v>45987</c:v>
                </c:pt>
                <c:pt idx="107">
                  <c:v>45988</c:v>
                </c:pt>
                <c:pt idx="108">
                  <c:v>45989</c:v>
                </c:pt>
                <c:pt idx="109">
                  <c:v>45992</c:v>
                </c:pt>
                <c:pt idx="110">
                  <c:v>45993</c:v>
                </c:pt>
                <c:pt idx="111">
                  <c:v>45994</c:v>
                </c:pt>
                <c:pt idx="112">
                  <c:v>45995</c:v>
                </c:pt>
                <c:pt idx="113">
                  <c:v>45996</c:v>
                </c:pt>
                <c:pt idx="114">
                  <c:v>45999</c:v>
                </c:pt>
                <c:pt idx="115">
                  <c:v>46000</c:v>
                </c:pt>
                <c:pt idx="116">
                  <c:v>46001</c:v>
                </c:pt>
                <c:pt idx="117">
                  <c:v>46002</c:v>
                </c:pt>
                <c:pt idx="118">
                  <c:v>46003</c:v>
                </c:pt>
                <c:pt idx="119">
                  <c:v>46006</c:v>
                </c:pt>
                <c:pt idx="120">
                  <c:v>46007</c:v>
                </c:pt>
                <c:pt idx="121">
                  <c:v>46008</c:v>
                </c:pt>
                <c:pt idx="122">
                  <c:v>46009</c:v>
                </c:pt>
                <c:pt idx="123">
                  <c:v>46010</c:v>
                </c:pt>
                <c:pt idx="124">
                  <c:v>46013</c:v>
                </c:pt>
                <c:pt idx="125">
                  <c:v>46014</c:v>
                </c:pt>
                <c:pt idx="126">
                  <c:v>46015</c:v>
                </c:pt>
                <c:pt idx="127">
                  <c:v>46017</c:v>
                </c:pt>
                <c:pt idx="128">
                  <c:v>46020</c:v>
                </c:pt>
                <c:pt idx="129">
                  <c:v>46021</c:v>
                </c:pt>
                <c:pt idx="130">
                  <c:v>46022</c:v>
                </c:pt>
                <c:pt idx="131">
                  <c:v>46024</c:v>
                </c:pt>
                <c:pt idx="132">
                  <c:v>46027</c:v>
                </c:pt>
                <c:pt idx="133">
                  <c:v>46028</c:v>
                </c:pt>
                <c:pt idx="134">
                  <c:v>46029</c:v>
                </c:pt>
                <c:pt idx="135">
                  <c:v>46030</c:v>
                </c:pt>
                <c:pt idx="136">
                  <c:v>46031</c:v>
                </c:pt>
                <c:pt idx="137">
                  <c:v>46034</c:v>
                </c:pt>
                <c:pt idx="138">
                  <c:v>46035</c:v>
                </c:pt>
                <c:pt idx="139">
                  <c:v>46036</c:v>
                </c:pt>
                <c:pt idx="140">
                  <c:v>46037</c:v>
                </c:pt>
                <c:pt idx="141">
                  <c:v>46038</c:v>
                </c:pt>
                <c:pt idx="142">
                  <c:v>46041</c:v>
                </c:pt>
                <c:pt idx="143">
                  <c:v>46042</c:v>
                </c:pt>
                <c:pt idx="144">
                  <c:v>46043</c:v>
                </c:pt>
                <c:pt idx="145">
                  <c:v>46044</c:v>
                </c:pt>
                <c:pt idx="146">
                  <c:v>46045</c:v>
                </c:pt>
                <c:pt idx="147">
                  <c:v>46048</c:v>
                </c:pt>
                <c:pt idx="148">
                  <c:v>46049</c:v>
                </c:pt>
                <c:pt idx="149">
                  <c:v>46050</c:v>
                </c:pt>
                <c:pt idx="150">
                  <c:v>46051</c:v>
                </c:pt>
                <c:pt idx="151">
                  <c:v>46052</c:v>
                </c:pt>
                <c:pt idx="152">
                  <c:v>46055</c:v>
                </c:pt>
                <c:pt idx="153">
                  <c:v>46056</c:v>
                </c:pt>
                <c:pt idx="154">
                  <c:v>46057</c:v>
                </c:pt>
                <c:pt idx="155">
                  <c:v>46058</c:v>
                </c:pt>
                <c:pt idx="156">
                  <c:v>46059</c:v>
                </c:pt>
                <c:pt idx="157">
                  <c:v>46062</c:v>
                </c:pt>
                <c:pt idx="158">
                  <c:v>46063</c:v>
                </c:pt>
                <c:pt idx="159">
                  <c:v>46064</c:v>
                </c:pt>
                <c:pt idx="160">
                  <c:v>46065</c:v>
                </c:pt>
                <c:pt idx="161">
                  <c:v>46066</c:v>
                </c:pt>
                <c:pt idx="162">
                  <c:v>46071</c:v>
                </c:pt>
                <c:pt idx="163">
                  <c:v>46072</c:v>
                </c:pt>
                <c:pt idx="164">
                  <c:v>46073</c:v>
                </c:pt>
                <c:pt idx="165">
                  <c:v>46076</c:v>
                </c:pt>
                <c:pt idx="166">
                  <c:v>46077</c:v>
                </c:pt>
                <c:pt idx="167">
                  <c:v>46078</c:v>
                </c:pt>
                <c:pt idx="168">
                  <c:v>46079</c:v>
                </c:pt>
                <c:pt idx="169">
                  <c:v>46080</c:v>
                </c:pt>
                <c:pt idx="170">
                  <c:v>46083</c:v>
                </c:pt>
                <c:pt idx="171">
                  <c:v>46084</c:v>
                </c:pt>
                <c:pt idx="172">
                  <c:v>46085</c:v>
                </c:pt>
                <c:pt idx="173">
                  <c:v>46086</c:v>
                </c:pt>
                <c:pt idx="174">
                  <c:v>46087</c:v>
                </c:pt>
                <c:pt idx="175">
                  <c:v>46090</c:v>
                </c:pt>
                <c:pt idx="176">
                  <c:v>46091</c:v>
                </c:pt>
                <c:pt idx="177">
                  <c:v>46092</c:v>
                </c:pt>
                <c:pt idx="178">
                  <c:v>46093</c:v>
                </c:pt>
                <c:pt idx="179">
                  <c:v>46094</c:v>
                </c:pt>
                <c:pt idx="180">
                  <c:v>46097</c:v>
                </c:pt>
                <c:pt idx="181">
                  <c:v>46098</c:v>
                </c:pt>
                <c:pt idx="182">
                  <c:v>46099</c:v>
                </c:pt>
                <c:pt idx="183">
                  <c:v>46100</c:v>
                </c:pt>
                <c:pt idx="184">
                  <c:v>46101</c:v>
                </c:pt>
                <c:pt idx="185">
                  <c:v>46104</c:v>
                </c:pt>
                <c:pt idx="186">
                  <c:v>46105</c:v>
                </c:pt>
                <c:pt idx="187">
                  <c:v>46106</c:v>
                </c:pt>
                <c:pt idx="188">
                  <c:v>46107</c:v>
                </c:pt>
                <c:pt idx="189">
                  <c:v>46108</c:v>
                </c:pt>
                <c:pt idx="190">
                  <c:v>46111</c:v>
                </c:pt>
                <c:pt idx="191">
                  <c:v>46112</c:v>
                </c:pt>
                <c:pt idx="192">
                  <c:v>46113</c:v>
                </c:pt>
                <c:pt idx="193">
                  <c:v>46114</c:v>
                </c:pt>
                <c:pt idx="194">
                  <c:v>46118</c:v>
                </c:pt>
                <c:pt idx="195">
                  <c:v>46119</c:v>
                </c:pt>
                <c:pt idx="196">
                  <c:v>46120</c:v>
                </c:pt>
                <c:pt idx="197">
                  <c:v>46121</c:v>
                </c:pt>
                <c:pt idx="198">
                  <c:v>46122</c:v>
                </c:pt>
                <c:pt idx="199">
                  <c:v>46125</c:v>
                </c:pt>
                <c:pt idx="200">
                  <c:v>46126</c:v>
                </c:pt>
                <c:pt idx="201">
                  <c:v>46127</c:v>
                </c:pt>
                <c:pt idx="202">
                  <c:v>46128</c:v>
                </c:pt>
                <c:pt idx="203">
                  <c:v>46129</c:v>
                </c:pt>
                <c:pt idx="204">
                  <c:v>46132</c:v>
                </c:pt>
                <c:pt idx="205">
                  <c:v>46134</c:v>
                </c:pt>
                <c:pt idx="206">
                  <c:v>46135</c:v>
                </c:pt>
                <c:pt idx="207">
                  <c:v>46136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46146</c:v>
                </c:pt>
                <c:pt idx="213">
                  <c:v>46147</c:v>
                </c:pt>
                <c:pt idx="214">
                  <c:v>46148</c:v>
                </c:pt>
                <c:pt idx="215">
                  <c:v>46149</c:v>
                </c:pt>
                <c:pt idx="216">
                  <c:v>46150</c:v>
                </c:pt>
                <c:pt idx="217">
                  <c:v>46153</c:v>
                </c:pt>
                <c:pt idx="218">
                  <c:v>46154</c:v>
                </c:pt>
                <c:pt idx="219">
                  <c:v>46155</c:v>
                </c:pt>
                <c:pt idx="220">
                  <c:v>46156</c:v>
                </c:pt>
                <c:pt idx="221">
                  <c:v>46157</c:v>
                </c:pt>
                <c:pt idx="222">
                  <c:v>46160</c:v>
                </c:pt>
                <c:pt idx="223">
                  <c:v>46161</c:v>
                </c:pt>
                <c:pt idx="224">
                  <c:v>46162</c:v>
                </c:pt>
                <c:pt idx="225">
                  <c:v>46163</c:v>
                </c:pt>
                <c:pt idx="226">
                  <c:v>46164</c:v>
                </c:pt>
                <c:pt idx="227">
                  <c:v>46167</c:v>
                </c:pt>
                <c:pt idx="228">
                  <c:v>46168</c:v>
                </c:pt>
                <c:pt idx="229">
                  <c:v>46169</c:v>
                </c:pt>
                <c:pt idx="230">
                  <c:v>46170</c:v>
                </c:pt>
                <c:pt idx="231">
                  <c:v>46171</c:v>
                </c:pt>
                <c:pt idx="232">
                  <c:v>46174</c:v>
                </c:pt>
                <c:pt idx="233">
                  <c:v>46175</c:v>
                </c:pt>
                <c:pt idx="234">
                  <c:v>46176</c:v>
                </c:pt>
                <c:pt idx="235">
                  <c:v>46178</c:v>
                </c:pt>
                <c:pt idx="236">
                  <c:v>46181</c:v>
                </c:pt>
                <c:pt idx="237">
                  <c:v>46182</c:v>
                </c:pt>
                <c:pt idx="238">
                  <c:v>46183</c:v>
                </c:pt>
                <c:pt idx="239">
                  <c:v>46184</c:v>
                </c:pt>
                <c:pt idx="240">
                  <c:v>46185</c:v>
                </c:pt>
                <c:pt idx="241">
                  <c:v>46188</c:v>
                </c:pt>
                <c:pt idx="242">
                  <c:v>46189</c:v>
                </c:pt>
                <c:pt idx="243">
                  <c:v>46190</c:v>
                </c:pt>
                <c:pt idx="244">
                  <c:v>46191</c:v>
                </c:pt>
                <c:pt idx="245">
                  <c:v>46192</c:v>
                </c:pt>
                <c:pt idx="246">
                  <c:v>46195</c:v>
                </c:pt>
                <c:pt idx="247">
                  <c:v>46196</c:v>
                </c:pt>
                <c:pt idx="248">
                  <c:v>46197</c:v>
                </c:pt>
                <c:pt idx="249">
                  <c:v>46198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100.50040113766312</c:v>
                </c:pt>
                <c:pt idx="2">
                  <c:v>100.14139250800046</c:v>
                </c:pt>
                <c:pt idx="3">
                  <c:v>101.73487951028979</c:v>
                </c:pt>
                <c:pt idx="4">
                  <c:v>100.45738491841612</c:v>
                </c:pt>
                <c:pt idx="5">
                  <c:v>100.32281969904872</c:v>
                </c:pt>
                <c:pt idx="6">
                  <c:v>99.010612538841542</c:v>
                </c:pt>
                <c:pt idx="7">
                  <c:v>98.479459812844212</c:v>
                </c:pt>
                <c:pt idx="8">
                  <c:v>98.079076961488738</c:v>
                </c:pt>
                <c:pt idx="9">
                  <c:v>97.439328625681839</c:v>
                </c:pt>
                <c:pt idx="10">
                  <c:v>97.404119132538639</c:v>
                </c:pt>
                <c:pt idx="11">
                  <c:v>97.592006314465507</c:v>
                </c:pt>
                <c:pt idx="12">
                  <c:v>97.63071587101696</c:v>
                </c:pt>
                <c:pt idx="13">
                  <c:v>96.058452514057123</c:v>
                </c:pt>
                <c:pt idx="14">
                  <c:v>96.623892906344949</c:v>
                </c:pt>
                <c:pt idx="15">
                  <c:v>96.529549614027943</c:v>
                </c:pt>
                <c:pt idx="16">
                  <c:v>97.48922254127028</c:v>
                </c:pt>
                <c:pt idx="17">
                  <c:v>96.365255454925219</c:v>
                </c:pt>
                <c:pt idx="18">
                  <c:v>96.16114986499592</c:v>
                </c:pt>
                <c:pt idx="19">
                  <c:v>95.15655945418321</c:v>
                </c:pt>
                <c:pt idx="20">
                  <c:v>95.586087891878435</c:v>
                </c:pt>
                <c:pt idx="21">
                  <c:v>96.496435838449784</c:v>
                </c:pt>
                <c:pt idx="22">
                  <c:v>95.834815703049145</c:v>
                </c:pt>
                <c:pt idx="23">
                  <c:v>95.378467839051112</c:v>
                </c:pt>
                <c:pt idx="24">
                  <c:v>95.762905948663146</c:v>
                </c:pt>
                <c:pt idx="25">
                  <c:v>95.89260996990734</c:v>
                </c:pt>
                <c:pt idx="26">
                  <c:v>96.891006853190859</c:v>
                </c:pt>
                <c:pt idx="27">
                  <c:v>98.32415346713772</c:v>
                </c:pt>
                <c:pt idx="28">
                  <c:v>97.881705035026428</c:v>
                </c:pt>
                <c:pt idx="29">
                  <c:v>97.672781458102151</c:v>
                </c:pt>
                <c:pt idx="30">
                  <c:v>99.32237030932825</c:v>
                </c:pt>
                <c:pt idx="31">
                  <c:v>98.439173065936714</c:v>
                </c:pt>
                <c:pt idx="32">
                  <c:v>98.200405315382241</c:v>
                </c:pt>
                <c:pt idx="33">
                  <c:v>98.189595450679931</c:v>
                </c:pt>
                <c:pt idx="34">
                  <c:v>98.895996246015599</c:v>
                </c:pt>
                <c:pt idx="35">
                  <c:v>96.815128922225398</c:v>
                </c:pt>
                <c:pt idx="36">
                  <c:v>96.983794557551221</c:v>
                </c:pt>
                <c:pt idx="37">
                  <c:v>96.87172769597187</c:v>
                </c:pt>
                <c:pt idx="38">
                  <c:v>99.361598393088769</c:v>
                </c:pt>
                <c:pt idx="39">
                  <c:v>99.402662927645068</c:v>
                </c:pt>
                <c:pt idx="40">
                  <c:v>99.219896210610671</c:v>
                </c:pt>
                <c:pt idx="41">
                  <c:v>100.25293364579053</c:v>
                </c:pt>
                <c:pt idx="42">
                  <c:v>101.58050219434558</c:v>
                </c:pt>
                <c:pt idx="43">
                  <c:v>101.84917172281875</c:v>
                </c:pt>
                <c:pt idx="44">
                  <c:v>101.74888696683223</c:v>
                </c:pt>
                <c:pt idx="45">
                  <c:v>101.06626643832332</c:v>
                </c:pt>
                <c:pt idx="46">
                  <c:v>100.72668100508352</c:v>
                </c:pt>
                <c:pt idx="47">
                  <c:v>101.540208250858</c:v>
                </c:pt>
                <c:pt idx="48">
                  <c:v>102.72626186093758</c:v>
                </c:pt>
                <c:pt idx="49">
                  <c:v>102.115147787171</c:v>
                </c:pt>
                <c:pt idx="50">
                  <c:v>101.99034818150764</c:v>
                </c:pt>
                <c:pt idx="51">
                  <c:v>102.51637324603237</c:v>
                </c:pt>
                <c:pt idx="52">
                  <c:v>103.09405666050412</c:v>
                </c:pt>
                <c:pt idx="53">
                  <c:v>102.46083312910339</c:v>
                </c:pt>
                <c:pt idx="54">
                  <c:v>103.37905982454518</c:v>
                </c:pt>
                <c:pt idx="55">
                  <c:v>103.7500666154417</c:v>
                </c:pt>
                <c:pt idx="56">
                  <c:v>104.85329978468677</c:v>
                </c:pt>
                <c:pt idx="57">
                  <c:v>104.78550224608411</c:v>
                </c:pt>
                <c:pt idx="58">
                  <c:v>105.04881365162441</c:v>
                </c:pt>
                <c:pt idx="59">
                  <c:v>104.5044600620424</c:v>
                </c:pt>
                <c:pt idx="60">
                  <c:v>105.45199078884701</c:v>
                </c:pt>
                <c:pt idx="61">
                  <c:v>105.50010587058705</c:v>
                </c:pt>
                <c:pt idx="62">
                  <c:v>104.64632068321414</c:v>
                </c:pt>
                <c:pt idx="63">
                  <c:v>104.74745525594562</c:v>
                </c:pt>
                <c:pt idx="64">
                  <c:v>105.38851431875912</c:v>
                </c:pt>
                <c:pt idx="65">
                  <c:v>105.31665497841095</c:v>
                </c:pt>
                <c:pt idx="66">
                  <c:v>104.79836462355279</c:v>
                </c:pt>
                <c:pt idx="67">
                  <c:v>103.66933468926274</c:v>
                </c:pt>
                <c:pt idx="68">
                  <c:v>103.8501065168077</c:v>
                </c:pt>
                <c:pt idx="69">
                  <c:v>103.42335075625077</c:v>
                </c:pt>
                <c:pt idx="70">
                  <c:v>101.80176241861994</c:v>
                </c:pt>
                <c:pt idx="71">
                  <c:v>102.36994669539598</c:v>
                </c:pt>
                <c:pt idx="72">
                  <c:v>102.05509216114461</c:v>
                </c:pt>
                <c:pt idx="73">
                  <c:v>101.31485741319993</c:v>
                </c:pt>
                <c:pt idx="74">
                  <c:v>102.109227925901</c:v>
                </c:pt>
                <c:pt idx="75">
                  <c:v>102.03694368350979</c:v>
                </c:pt>
                <c:pt idx="76">
                  <c:v>102.69998977348241</c:v>
                </c:pt>
                <c:pt idx="77">
                  <c:v>102.4092972096315</c:v>
                </c:pt>
                <c:pt idx="78">
                  <c:v>103.27250951826296</c:v>
                </c:pt>
                <c:pt idx="79">
                  <c:v>104.07240379550009</c:v>
                </c:pt>
                <c:pt idx="80">
                  <c:v>103.76692598112832</c:v>
                </c:pt>
                <c:pt idx="81">
                  <c:v>104.3341668223228</c:v>
                </c:pt>
                <c:pt idx="82">
                  <c:v>104.94501442641052</c:v>
                </c:pt>
                <c:pt idx="83">
                  <c:v>105.26998025706216</c:v>
                </c:pt>
                <c:pt idx="84">
                  <c:v>105.84388273895705</c:v>
                </c:pt>
                <c:pt idx="85">
                  <c:v>106.17502048840902</c:v>
                </c:pt>
                <c:pt idx="86">
                  <c:v>107.04213616642178</c:v>
                </c:pt>
                <c:pt idx="87">
                  <c:v>107.14821115029383</c:v>
                </c:pt>
                <c:pt idx="88">
                  <c:v>107.69569751818848</c:v>
                </c:pt>
                <c:pt idx="89">
                  <c:v>108.35380319069112</c:v>
                </c:pt>
                <c:pt idx="90">
                  <c:v>108.5338188329866</c:v>
                </c:pt>
                <c:pt idx="91">
                  <c:v>110.39925216860667</c:v>
                </c:pt>
                <c:pt idx="92">
                  <c:v>110.43107682590704</c:v>
                </c:pt>
                <c:pt idx="93">
                  <c:v>110.9531337138523</c:v>
                </c:pt>
                <c:pt idx="94">
                  <c:v>111.8128675614749</c:v>
                </c:pt>
                <c:pt idx="95">
                  <c:v>113.60703930963211</c:v>
                </c:pt>
                <c:pt idx="96">
                  <c:v>113.52371473474886</c:v>
                </c:pt>
                <c:pt idx="97">
                  <c:v>113.18489268966815</c:v>
                </c:pt>
                <c:pt idx="98">
                  <c:v>113.5999023465214</c:v>
                </c:pt>
                <c:pt idx="99">
                  <c:v>113.06282255001489</c:v>
                </c:pt>
                <c:pt idx="100">
                  <c:v>112.72376284689373</c:v>
                </c:pt>
                <c:pt idx="101">
                  <c:v>111.901701495075</c:v>
                </c:pt>
                <c:pt idx="102">
                  <c:v>111.901701495075</c:v>
                </c:pt>
                <c:pt idx="103">
                  <c:v>111.46198973821285</c:v>
                </c:pt>
                <c:pt idx="104">
                  <c:v>111.82745116217389</c:v>
                </c:pt>
                <c:pt idx="105">
                  <c:v>112.28305004383203</c:v>
                </c:pt>
                <c:pt idx="106">
                  <c:v>114.18774747143119</c:v>
                </c:pt>
                <c:pt idx="107">
                  <c:v>114.04718317144685</c:v>
                </c:pt>
                <c:pt idx="108">
                  <c:v>114.56021622511834</c:v>
                </c:pt>
                <c:pt idx="109">
                  <c:v>114.22812784350467</c:v>
                </c:pt>
                <c:pt idx="110">
                  <c:v>116.01506180047554</c:v>
                </c:pt>
                <c:pt idx="111">
                  <c:v>116.49248926426976</c:v>
                </c:pt>
                <c:pt idx="112">
                  <c:v>118.43727899819361</c:v>
                </c:pt>
                <c:pt idx="113">
                  <c:v>113.33391907925952</c:v>
                </c:pt>
                <c:pt idx="114">
                  <c:v>113.92307493117593</c:v>
                </c:pt>
                <c:pt idx="115">
                  <c:v>113.77450224893656</c:v>
                </c:pt>
                <c:pt idx="116">
                  <c:v>114.56226153497502</c:v>
                </c:pt>
                <c:pt idx="117">
                  <c:v>114.64445542394468</c:v>
                </c:pt>
                <c:pt idx="118">
                  <c:v>115.78037025748581</c:v>
                </c:pt>
                <c:pt idx="119">
                  <c:v>117.01574164532678</c:v>
                </c:pt>
                <c:pt idx="120">
                  <c:v>114.20426835100169</c:v>
                </c:pt>
                <c:pt idx="121">
                  <c:v>113.30359959587797</c:v>
                </c:pt>
                <c:pt idx="122">
                  <c:v>113.73288317262316</c:v>
                </c:pt>
                <c:pt idx="123">
                  <c:v>114.12875050855165</c:v>
                </c:pt>
                <c:pt idx="124">
                  <c:v>113.89010518847221</c:v>
                </c:pt>
                <c:pt idx="125">
                  <c:v>115.55672624356825</c:v>
                </c:pt>
                <c:pt idx="126">
                  <c:v>115.55672624356825</c:v>
                </c:pt>
                <c:pt idx="127">
                  <c:v>115.87418781968412</c:v>
                </c:pt>
                <c:pt idx="128">
                  <c:v>115.58155077405218</c:v>
                </c:pt>
                <c:pt idx="129">
                  <c:v>116.03891409006894</c:v>
                </c:pt>
                <c:pt idx="130">
                  <c:v>116.03891409006894</c:v>
                </c:pt>
                <c:pt idx="131">
                  <c:v>115.61640017867995</c:v>
                </c:pt>
                <c:pt idx="132">
                  <c:v>116.57500723986574</c:v>
                </c:pt>
                <c:pt idx="133">
                  <c:v>117.86709262901857</c:v>
                </c:pt>
                <c:pt idx="134">
                  <c:v>116.65097159308762</c:v>
                </c:pt>
                <c:pt idx="135">
                  <c:v>117.34323529849613</c:v>
                </c:pt>
                <c:pt idx="136">
                  <c:v>117.65567003488557</c:v>
                </c:pt>
                <c:pt idx="137">
                  <c:v>117.49725972250495</c:v>
                </c:pt>
                <c:pt idx="138">
                  <c:v>116.64939440273162</c:v>
                </c:pt>
                <c:pt idx="139">
                  <c:v>118.93446814452675</c:v>
                </c:pt>
                <c:pt idx="140">
                  <c:v>119.23862803531176</c:v>
                </c:pt>
                <c:pt idx="141">
                  <c:v>118.68528662600401</c:v>
                </c:pt>
                <c:pt idx="142">
                  <c:v>118.72078419122545</c:v>
                </c:pt>
                <c:pt idx="143">
                  <c:v>119.74893161664372</c:v>
                </c:pt>
                <c:pt idx="144">
                  <c:v>123.73855097319841</c:v>
                </c:pt>
                <c:pt idx="145">
                  <c:v>126.45555134815133</c:v>
                </c:pt>
                <c:pt idx="146">
                  <c:v>128.80994940486735</c:v>
                </c:pt>
                <c:pt idx="147">
                  <c:v>128.71066568875091</c:v>
                </c:pt>
                <c:pt idx="148">
                  <c:v>131.01411836964115</c:v>
                </c:pt>
                <c:pt idx="149">
                  <c:v>133.01039360899918</c:v>
                </c:pt>
                <c:pt idx="150">
                  <c:v>131.88886072633525</c:v>
                </c:pt>
                <c:pt idx="151">
                  <c:v>130.61425405182419</c:v>
                </c:pt>
                <c:pt idx="152">
                  <c:v>131.64374821246761</c:v>
                </c:pt>
                <c:pt idx="153">
                  <c:v>133.71860204982164</c:v>
                </c:pt>
                <c:pt idx="154">
                  <c:v>130.86223286799614</c:v>
                </c:pt>
                <c:pt idx="155">
                  <c:v>131.16400177255767</c:v>
                </c:pt>
                <c:pt idx="156">
                  <c:v>131.75636961580409</c:v>
                </c:pt>
                <c:pt idx="157">
                  <c:v>134.12674121324309</c:v>
                </c:pt>
                <c:pt idx="158">
                  <c:v>133.90217537247284</c:v>
                </c:pt>
                <c:pt idx="159">
                  <c:v>136.61709442935046</c:v>
                </c:pt>
                <c:pt idx="160">
                  <c:v>135.22520680320156</c:v>
                </c:pt>
                <c:pt idx="161">
                  <c:v>134.28744888668118</c:v>
                </c:pt>
                <c:pt idx="162">
                  <c:v>133.96481643796449</c:v>
                </c:pt>
                <c:pt idx="163">
                  <c:v>135.77830335155932</c:v>
                </c:pt>
                <c:pt idx="164">
                  <c:v>137.21865894505407</c:v>
                </c:pt>
                <c:pt idx="165">
                  <c:v>136.0080904789682</c:v>
                </c:pt>
                <c:pt idx="166">
                  <c:v>137.90713451497606</c:v>
                </c:pt>
                <c:pt idx="167">
                  <c:v>137.73217452404543</c:v>
                </c:pt>
                <c:pt idx="168">
                  <c:v>137.55757461530081</c:v>
                </c:pt>
                <c:pt idx="169">
                  <c:v>135.9601914528692</c:v>
                </c:pt>
                <c:pt idx="170">
                  <c:v>136.33471271299319</c:v>
                </c:pt>
                <c:pt idx="171">
                  <c:v>131.8680619893783</c:v>
                </c:pt>
                <c:pt idx="172">
                  <c:v>133.49679449302943</c:v>
                </c:pt>
                <c:pt idx="173">
                  <c:v>129.96605082299044</c:v>
                </c:pt>
                <c:pt idx="174">
                  <c:v>129.17456101841293</c:v>
                </c:pt>
                <c:pt idx="175">
                  <c:v>130.29122550004405</c:v>
                </c:pt>
                <c:pt idx="176">
                  <c:v>132.11445641861405</c:v>
                </c:pt>
                <c:pt idx="177">
                  <c:v>132.49064129135047</c:v>
                </c:pt>
                <c:pt idx="178">
                  <c:v>129.11670913460728</c:v>
                </c:pt>
                <c:pt idx="179">
                  <c:v>127.9419695169493</c:v>
                </c:pt>
                <c:pt idx="180">
                  <c:v>129.54229820736148</c:v>
                </c:pt>
                <c:pt idx="181">
                  <c:v>129.92708199966972</c:v>
                </c:pt>
                <c:pt idx="182">
                  <c:v>129.37267473063488</c:v>
                </c:pt>
                <c:pt idx="183">
                  <c:v>129.82689806542942</c:v>
                </c:pt>
                <c:pt idx="184">
                  <c:v>126.90929936686504</c:v>
                </c:pt>
                <c:pt idx="185">
                  <c:v>131.02333664449773</c:v>
                </c:pt>
                <c:pt idx="186">
                  <c:v>131.43903047016329</c:v>
                </c:pt>
                <c:pt idx="187">
                  <c:v>133.53844957123198</c:v>
                </c:pt>
                <c:pt idx="188">
                  <c:v>131.60001180986038</c:v>
                </c:pt>
                <c:pt idx="189">
                  <c:v>130.75314753628658</c:v>
                </c:pt>
                <c:pt idx="190">
                  <c:v>131.44267456644593</c:v>
                </c:pt>
                <c:pt idx="191">
                  <c:v>135.00585504616038</c:v>
                </c:pt>
                <c:pt idx="192">
                  <c:v>135.35951275579973</c:v>
                </c:pt>
                <c:pt idx="193">
                  <c:v>135.43088957715744</c:v>
                </c:pt>
                <c:pt idx="194">
                  <c:v>135.51007313094837</c:v>
                </c:pt>
                <c:pt idx="195">
                  <c:v>135.57988716143984</c:v>
                </c:pt>
                <c:pt idx="196">
                  <c:v>138.41900808375439</c:v>
                </c:pt>
                <c:pt idx="197">
                  <c:v>140.52775349066488</c:v>
                </c:pt>
                <c:pt idx="198">
                  <c:v>142.10827009082979</c:v>
                </c:pt>
                <c:pt idx="199">
                  <c:v>142.5957152321877</c:v>
                </c:pt>
                <c:pt idx="200">
                  <c:v>143.06859837524598</c:v>
                </c:pt>
                <c:pt idx="201">
                  <c:v>142.40623645408564</c:v>
                </c:pt>
                <c:pt idx="202">
                  <c:v>141.74437865431514</c:v>
                </c:pt>
                <c:pt idx="203">
                  <c:v>141.74437865431514</c:v>
                </c:pt>
                <c:pt idx="204">
                  <c:v>141.24995498854014</c:v>
                </c:pt>
                <c:pt idx="205">
                  <c:v>138.91434637347251</c:v>
                </c:pt>
                <c:pt idx="206">
                  <c:v>137.82649620763362</c:v>
                </c:pt>
                <c:pt idx="207">
                  <c:v>137.37032839105802</c:v>
                </c:pt>
                <c:pt idx="208">
                  <c:v>136.53043543266222</c:v>
                </c:pt>
                <c:pt idx="209">
                  <c:v>135.83899273236025</c:v>
                </c:pt>
                <c:pt idx="210">
                  <c:v>133.05315056147694</c:v>
                </c:pt>
                <c:pt idx="211">
                  <c:v>134.90200540690859</c:v>
                </c:pt>
                <c:pt idx="212">
                  <c:v>133.66508564035004</c:v>
                </c:pt>
                <c:pt idx="213">
                  <c:v>134.49595476447206</c:v>
                </c:pt>
                <c:pt idx="214">
                  <c:v>135.17079016927661</c:v>
                </c:pt>
                <c:pt idx="215">
                  <c:v>131.94972295164911</c:v>
                </c:pt>
                <c:pt idx="216">
                  <c:v>132.59070279511579</c:v>
                </c:pt>
                <c:pt idx="217">
                  <c:v>131.00672934267087</c:v>
                </c:pt>
                <c:pt idx="218">
                  <c:v>129.87854201588669</c:v>
                </c:pt>
                <c:pt idx="219">
                  <c:v>127.5422564349164</c:v>
                </c:pt>
                <c:pt idx="220">
                  <c:v>128.45513220400545</c:v>
                </c:pt>
                <c:pt idx="221">
                  <c:v>127.6758782250317</c:v>
                </c:pt>
                <c:pt idx="222">
                  <c:v>127.45405625609074</c:v>
                </c:pt>
                <c:pt idx="223">
                  <c:v>125.51176554570506</c:v>
                </c:pt>
                <c:pt idx="224">
                  <c:v>127.72765900545373</c:v>
                </c:pt>
                <c:pt idx="225">
                  <c:v>127.93948489923038</c:v>
                </c:pt>
                <c:pt idx="226">
                  <c:v>126.90224882601078</c:v>
                </c:pt>
                <c:pt idx="227">
                  <c:v>128.05893359119995</c:v>
                </c:pt>
                <c:pt idx="228">
                  <c:v>127.17549868976798</c:v>
                </c:pt>
                <c:pt idx="229">
                  <c:v>126.56719330768775</c:v>
                </c:pt>
                <c:pt idx="230">
                  <c:v>126.07678103594986</c:v>
                </c:pt>
                <c:pt idx="231">
                  <c:v>125.15789178042465</c:v>
                </c:pt>
                <c:pt idx="232">
                  <c:v>124.01278747733598</c:v>
                </c:pt>
                <c:pt idx="233">
                  <c:v>125.45327270421535</c:v>
                </c:pt>
                <c:pt idx="234">
                  <c:v>122.66833796069498</c:v>
                </c:pt>
                <c:pt idx="235">
                  <c:v>121.72381757539854</c:v>
                </c:pt>
                <c:pt idx="236">
                  <c:v>121.47146727667403</c:v>
                </c:pt>
                <c:pt idx="237">
                  <c:v>122.29566035427644</c:v>
                </c:pt>
                <c:pt idx="238">
                  <c:v>121.43584728097758</c:v>
                </c:pt>
                <c:pt idx="239">
                  <c:v>123.50850457902037</c:v>
                </c:pt>
                <c:pt idx="240">
                  <c:v>123.24594216214939</c:v>
                </c:pt>
                <c:pt idx="241">
                  <c:v>122.7291929830992</c:v>
                </c:pt>
                <c:pt idx="242">
                  <c:v>122.1770614727224</c:v>
                </c:pt>
                <c:pt idx="243">
                  <c:v>121.3167802862523</c:v>
                </c:pt>
                <c:pt idx="244">
                  <c:v>121.18975532963925</c:v>
                </c:pt>
                <c:pt idx="245">
                  <c:v>121.23012849247365</c:v>
                </c:pt>
                <c:pt idx="246">
                  <c:v>122.69696502615515</c:v>
                </c:pt>
                <c:pt idx="247">
                  <c:v>123.33683579876651</c:v>
                </c:pt>
                <c:pt idx="248">
                  <c:v>122.79511085977784</c:v>
                </c:pt>
                <c:pt idx="249">
                  <c:v>123.86352342970414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  <c:pt idx="23">
                  <c:v>45870</c:v>
                </c:pt>
                <c:pt idx="24">
                  <c:v>45873</c:v>
                </c:pt>
                <c:pt idx="25">
                  <c:v>45874</c:v>
                </c:pt>
                <c:pt idx="26">
                  <c:v>45875</c:v>
                </c:pt>
                <c:pt idx="27">
                  <c:v>45876</c:v>
                </c:pt>
                <c:pt idx="28">
                  <c:v>45877</c:v>
                </c:pt>
                <c:pt idx="29">
                  <c:v>45880</c:v>
                </c:pt>
                <c:pt idx="30">
                  <c:v>45881</c:v>
                </c:pt>
                <c:pt idx="31">
                  <c:v>45882</c:v>
                </c:pt>
                <c:pt idx="32">
                  <c:v>45883</c:v>
                </c:pt>
                <c:pt idx="33">
                  <c:v>45884</c:v>
                </c:pt>
                <c:pt idx="34">
                  <c:v>45887</c:v>
                </c:pt>
                <c:pt idx="35">
                  <c:v>45888</c:v>
                </c:pt>
                <c:pt idx="36">
                  <c:v>45889</c:v>
                </c:pt>
                <c:pt idx="37">
                  <c:v>45890</c:v>
                </c:pt>
                <c:pt idx="38">
                  <c:v>45891</c:v>
                </c:pt>
                <c:pt idx="39">
                  <c:v>45894</c:v>
                </c:pt>
                <c:pt idx="40">
                  <c:v>45895</c:v>
                </c:pt>
                <c:pt idx="41">
                  <c:v>45896</c:v>
                </c:pt>
                <c:pt idx="42">
                  <c:v>45897</c:v>
                </c:pt>
                <c:pt idx="43">
                  <c:v>45898</c:v>
                </c:pt>
                <c:pt idx="44">
                  <c:v>45901</c:v>
                </c:pt>
                <c:pt idx="45">
                  <c:v>45902</c:v>
                </c:pt>
                <c:pt idx="46">
                  <c:v>45903</c:v>
                </c:pt>
                <c:pt idx="47">
                  <c:v>45904</c:v>
                </c:pt>
                <c:pt idx="48">
                  <c:v>45905</c:v>
                </c:pt>
                <c:pt idx="49">
                  <c:v>45908</c:v>
                </c:pt>
                <c:pt idx="50">
                  <c:v>45909</c:v>
                </c:pt>
                <c:pt idx="51">
                  <c:v>45910</c:v>
                </c:pt>
                <c:pt idx="52">
                  <c:v>45911</c:v>
                </c:pt>
                <c:pt idx="53">
                  <c:v>45912</c:v>
                </c:pt>
                <c:pt idx="54">
                  <c:v>45915</c:v>
                </c:pt>
                <c:pt idx="55">
                  <c:v>45916</c:v>
                </c:pt>
                <c:pt idx="56">
                  <c:v>45917</c:v>
                </c:pt>
                <c:pt idx="57">
                  <c:v>45918</c:v>
                </c:pt>
                <c:pt idx="58">
                  <c:v>45919</c:v>
                </c:pt>
                <c:pt idx="59">
                  <c:v>45922</c:v>
                </c:pt>
                <c:pt idx="60">
                  <c:v>45923</c:v>
                </c:pt>
                <c:pt idx="61">
                  <c:v>45924</c:v>
                </c:pt>
                <c:pt idx="62">
                  <c:v>45925</c:v>
                </c:pt>
                <c:pt idx="63">
                  <c:v>45926</c:v>
                </c:pt>
                <c:pt idx="64">
                  <c:v>45929</c:v>
                </c:pt>
                <c:pt idx="65">
                  <c:v>45930</c:v>
                </c:pt>
                <c:pt idx="66">
                  <c:v>45931</c:v>
                </c:pt>
                <c:pt idx="67">
                  <c:v>45932</c:v>
                </c:pt>
                <c:pt idx="68">
                  <c:v>45933</c:v>
                </c:pt>
                <c:pt idx="69">
                  <c:v>45936</c:v>
                </c:pt>
                <c:pt idx="70">
                  <c:v>45937</c:v>
                </c:pt>
                <c:pt idx="71">
                  <c:v>45938</c:v>
                </c:pt>
                <c:pt idx="72">
                  <c:v>45939</c:v>
                </c:pt>
                <c:pt idx="73">
                  <c:v>45940</c:v>
                </c:pt>
                <c:pt idx="74">
                  <c:v>45943</c:v>
                </c:pt>
                <c:pt idx="75">
                  <c:v>45944</c:v>
                </c:pt>
                <c:pt idx="76">
                  <c:v>45945</c:v>
                </c:pt>
                <c:pt idx="77">
                  <c:v>45946</c:v>
                </c:pt>
                <c:pt idx="78">
                  <c:v>45947</c:v>
                </c:pt>
                <c:pt idx="79">
                  <c:v>45950</c:v>
                </c:pt>
                <c:pt idx="80">
                  <c:v>45951</c:v>
                </c:pt>
                <c:pt idx="81">
                  <c:v>45952</c:v>
                </c:pt>
                <c:pt idx="82">
                  <c:v>45953</c:v>
                </c:pt>
                <c:pt idx="83">
                  <c:v>45954</c:v>
                </c:pt>
                <c:pt idx="84">
                  <c:v>45957</c:v>
                </c:pt>
                <c:pt idx="85">
                  <c:v>45958</c:v>
                </c:pt>
                <c:pt idx="86">
                  <c:v>45959</c:v>
                </c:pt>
                <c:pt idx="87">
                  <c:v>45960</c:v>
                </c:pt>
                <c:pt idx="88">
                  <c:v>45961</c:v>
                </c:pt>
                <c:pt idx="89">
                  <c:v>45964</c:v>
                </c:pt>
                <c:pt idx="90">
                  <c:v>45965</c:v>
                </c:pt>
                <c:pt idx="91">
                  <c:v>45966</c:v>
                </c:pt>
                <c:pt idx="92">
                  <c:v>45967</c:v>
                </c:pt>
                <c:pt idx="93">
                  <c:v>45968</c:v>
                </c:pt>
                <c:pt idx="94">
                  <c:v>45971</c:v>
                </c:pt>
                <c:pt idx="95">
                  <c:v>45972</c:v>
                </c:pt>
                <c:pt idx="96">
                  <c:v>45973</c:v>
                </c:pt>
                <c:pt idx="97">
                  <c:v>45974</c:v>
                </c:pt>
                <c:pt idx="98">
                  <c:v>45975</c:v>
                </c:pt>
                <c:pt idx="99">
                  <c:v>45978</c:v>
                </c:pt>
                <c:pt idx="100">
                  <c:v>45979</c:v>
                </c:pt>
                <c:pt idx="101">
                  <c:v>45980</c:v>
                </c:pt>
                <c:pt idx="102">
                  <c:v>45981</c:v>
                </c:pt>
                <c:pt idx="103">
                  <c:v>45982</c:v>
                </c:pt>
                <c:pt idx="104">
                  <c:v>45985</c:v>
                </c:pt>
                <c:pt idx="105">
                  <c:v>45986</c:v>
                </c:pt>
                <c:pt idx="106">
                  <c:v>45987</c:v>
                </c:pt>
                <c:pt idx="107">
                  <c:v>45988</c:v>
                </c:pt>
                <c:pt idx="108">
                  <c:v>45989</c:v>
                </c:pt>
                <c:pt idx="109">
                  <c:v>45992</c:v>
                </c:pt>
                <c:pt idx="110">
                  <c:v>45993</c:v>
                </c:pt>
                <c:pt idx="111">
                  <c:v>45994</c:v>
                </c:pt>
                <c:pt idx="112">
                  <c:v>45995</c:v>
                </c:pt>
                <c:pt idx="113">
                  <c:v>45996</c:v>
                </c:pt>
                <c:pt idx="114">
                  <c:v>45999</c:v>
                </c:pt>
                <c:pt idx="115">
                  <c:v>46000</c:v>
                </c:pt>
                <c:pt idx="116">
                  <c:v>46001</c:v>
                </c:pt>
                <c:pt idx="117">
                  <c:v>46002</c:v>
                </c:pt>
                <c:pt idx="118">
                  <c:v>46003</c:v>
                </c:pt>
                <c:pt idx="119">
                  <c:v>46006</c:v>
                </c:pt>
                <c:pt idx="120">
                  <c:v>46007</c:v>
                </c:pt>
                <c:pt idx="121">
                  <c:v>46008</c:v>
                </c:pt>
                <c:pt idx="122">
                  <c:v>46009</c:v>
                </c:pt>
                <c:pt idx="123">
                  <c:v>46010</c:v>
                </c:pt>
                <c:pt idx="124">
                  <c:v>46013</c:v>
                </c:pt>
                <c:pt idx="125">
                  <c:v>46014</c:v>
                </c:pt>
                <c:pt idx="126">
                  <c:v>46015</c:v>
                </c:pt>
                <c:pt idx="127">
                  <c:v>46017</c:v>
                </c:pt>
                <c:pt idx="128">
                  <c:v>46020</c:v>
                </c:pt>
                <c:pt idx="129">
                  <c:v>46021</c:v>
                </c:pt>
                <c:pt idx="130">
                  <c:v>46022</c:v>
                </c:pt>
                <c:pt idx="131">
                  <c:v>46024</c:v>
                </c:pt>
                <c:pt idx="132">
                  <c:v>46027</c:v>
                </c:pt>
                <c:pt idx="133">
                  <c:v>46028</c:v>
                </c:pt>
                <c:pt idx="134">
                  <c:v>46029</c:v>
                </c:pt>
                <c:pt idx="135">
                  <c:v>46030</c:v>
                </c:pt>
                <c:pt idx="136">
                  <c:v>46031</c:v>
                </c:pt>
                <c:pt idx="137">
                  <c:v>46034</c:v>
                </c:pt>
                <c:pt idx="138">
                  <c:v>46035</c:v>
                </c:pt>
                <c:pt idx="139">
                  <c:v>46036</c:v>
                </c:pt>
                <c:pt idx="140">
                  <c:v>46037</c:v>
                </c:pt>
                <c:pt idx="141">
                  <c:v>46038</c:v>
                </c:pt>
                <c:pt idx="142">
                  <c:v>46041</c:v>
                </c:pt>
                <c:pt idx="143">
                  <c:v>46042</c:v>
                </c:pt>
                <c:pt idx="144">
                  <c:v>46043</c:v>
                </c:pt>
                <c:pt idx="145">
                  <c:v>46044</c:v>
                </c:pt>
                <c:pt idx="146">
                  <c:v>46045</c:v>
                </c:pt>
                <c:pt idx="147">
                  <c:v>46048</c:v>
                </c:pt>
                <c:pt idx="148">
                  <c:v>46049</c:v>
                </c:pt>
                <c:pt idx="149">
                  <c:v>46050</c:v>
                </c:pt>
                <c:pt idx="150">
                  <c:v>46051</c:v>
                </c:pt>
                <c:pt idx="151">
                  <c:v>46052</c:v>
                </c:pt>
                <c:pt idx="152">
                  <c:v>46055</c:v>
                </c:pt>
                <c:pt idx="153">
                  <c:v>46056</c:v>
                </c:pt>
                <c:pt idx="154">
                  <c:v>46057</c:v>
                </c:pt>
                <c:pt idx="155">
                  <c:v>46058</c:v>
                </c:pt>
                <c:pt idx="156">
                  <c:v>46059</c:v>
                </c:pt>
                <c:pt idx="157">
                  <c:v>46062</c:v>
                </c:pt>
                <c:pt idx="158">
                  <c:v>46063</c:v>
                </c:pt>
                <c:pt idx="159">
                  <c:v>46064</c:v>
                </c:pt>
                <c:pt idx="160">
                  <c:v>46065</c:v>
                </c:pt>
                <c:pt idx="161">
                  <c:v>46066</c:v>
                </c:pt>
                <c:pt idx="162">
                  <c:v>46071</c:v>
                </c:pt>
                <c:pt idx="163">
                  <c:v>46072</c:v>
                </c:pt>
                <c:pt idx="164">
                  <c:v>46073</c:v>
                </c:pt>
                <c:pt idx="165">
                  <c:v>46076</c:v>
                </c:pt>
                <c:pt idx="166">
                  <c:v>46077</c:v>
                </c:pt>
                <c:pt idx="167">
                  <c:v>46078</c:v>
                </c:pt>
                <c:pt idx="168">
                  <c:v>46079</c:v>
                </c:pt>
                <c:pt idx="169">
                  <c:v>46080</c:v>
                </c:pt>
                <c:pt idx="170">
                  <c:v>46083</c:v>
                </c:pt>
                <c:pt idx="171">
                  <c:v>46084</c:v>
                </c:pt>
                <c:pt idx="172">
                  <c:v>46085</c:v>
                </c:pt>
                <c:pt idx="173">
                  <c:v>46086</c:v>
                </c:pt>
                <c:pt idx="174">
                  <c:v>46087</c:v>
                </c:pt>
                <c:pt idx="175">
                  <c:v>46090</c:v>
                </c:pt>
                <c:pt idx="176">
                  <c:v>46091</c:v>
                </c:pt>
                <c:pt idx="177">
                  <c:v>46092</c:v>
                </c:pt>
                <c:pt idx="178">
                  <c:v>46093</c:v>
                </c:pt>
                <c:pt idx="179">
                  <c:v>46094</c:v>
                </c:pt>
                <c:pt idx="180">
                  <c:v>46097</c:v>
                </c:pt>
                <c:pt idx="181">
                  <c:v>46098</c:v>
                </c:pt>
                <c:pt idx="182">
                  <c:v>46099</c:v>
                </c:pt>
                <c:pt idx="183">
                  <c:v>46100</c:v>
                </c:pt>
                <c:pt idx="184">
                  <c:v>46101</c:v>
                </c:pt>
                <c:pt idx="185">
                  <c:v>46104</c:v>
                </c:pt>
                <c:pt idx="186">
                  <c:v>46105</c:v>
                </c:pt>
                <c:pt idx="187">
                  <c:v>46106</c:v>
                </c:pt>
                <c:pt idx="188">
                  <c:v>46107</c:v>
                </c:pt>
                <c:pt idx="189">
                  <c:v>46108</c:v>
                </c:pt>
                <c:pt idx="190">
                  <c:v>46111</c:v>
                </c:pt>
                <c:pt idx="191">
                  <c:v>46112</c:v>
                </c:pt>
                <c:pt idx="192">
                  <c:v>46113</c:v>
                </c:pt>
                <c:pt idx="193">
                  <c:v>46114</c:v>
                </c:pt>
                <c:pt idx="194">
                  <c:v>46118</c:v>
                </c:pt>
                <c:pt idx="195">
                  <c:v>46119</c:v>
                </c:pt>
                <c:pt idx="196">
                  <c:v>46120</c:v>
                </c:pt>
                <c:pt idx="197">
                  <c:v>46121</c:v>
                </c:pt>
                <c:pt idx="198">
                  <c:v>46122</c:v>
                </c:pt>
                <c:pt idx="199">
                  <c:v>46125</c:v>
                </c:pt>
                <c:pt idx="200">
                  <c:v>46126</c:v>
                </c:pt>
                <c:pt idx="201">
                  <c:v>46127</c:v>
                </c:pt>
                <c:pt idx="202">
                  <c:v>46128</c:v>
                </c:pt>
                <c:pt idx="203">
                  <c:v>46129</c:v>
                </c:pt>
                <c:pt idx="204">
                  <c:v>46132</c:v>
                </c:pt>
                <c:pt idx="205">
                  <c:v>46134</c:v>
                </c:pt>
                <c:pt idx="206">
                  <c:v>46135</c:v>
                </c:pt>
                <c:pt idx="207">
                  <c:v>46136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46146</c:v>
                </c:pt>
                <c:pt idx="213">
                  <c:v>46147</c:v>
                </c:pt>
                <c:pt idx="214">
                  <c:v>46148</c:v>
                </c:pt>
                <c:pt idx="215">
                  <c:v>46149</c:v>
                </c:pt>
                <c:pt idx="216">
                  <c:v>46150</c:v>
                </c:pt>
                <c:pt idx="217">
                  <c:v>46153</c:v>
                </c:pt>
                <c:pt idx="218">
                  <c:v>46154</c:v>
                </c:pt>
                <c:pt idx="219">
                  <c:v>46155</c:v>
                </c:pt>
                <c:pt idx="220">
                  <c:v>46156</c:v>
                </c:pt>
                <c:pt idx="221">
                  <c:v>46157</c:v>
                </c:pt>
                <c:pt idx="222">
                  <c:v>46160</c:v>
                </c:pt>
                <c:pt idx="223">
                  <c:v>46161</c:v>
                </c:pt>
                <c:pt idx="224">
                  <c:v>46162</c:v>
                </c:pt>
                <c:pt idx="225">
                  <c:v>46163</c:v>
                </c:pt>
                <c:pt idx="226">
                  <c:v>46164</c:v>
                </c:pt>
                <c:pt idx="227">
                  <c:v>46167</c:v>
                </c:pt>
                <c:pt idx="228">
                  <c:v>46168</c:v>
                </c:pt>
                <c:pt idx="229">
                  <c:v>46169</c:v>
                </c:pt>
                <c:pt idx="230">
                  <c:v>46170</c:v>
                </c:pt>
                <c:pt idx="231">
                  <c:v>46171</c:v>
                </c:pt>
                <c:pt idx="232">
                  <c:v>46174</c:v>
                </c:pt>
                <c:pt idx="233">
                  <c:v>46175</c:v>
                </c:pt>
                <c:pt idx="234">
                  <c:v>46176</c:v>
                </c:pt>
                <c:pt idx="235">
                  <c:v>46178</c:v>
                </c:pt>
                <c:pt idx="236">
                  <c:v>46181</c:v>
                </c:pt>
                <c:pt idx="237">
                  <c:v>46182</c:v>
                </c:pt>
                <c:pt idx="238">
                  <c:v>46183</c:v>
                </c:pt>
                <c:pt idx="239">
                  <c:v>46184</c:v>
                </c:pt>
                <c:pt idx="240">
                  <c:v>46185</c:v>
                </c:pt>
                <c:pt idx="241">
                  <c:v>46188</c:v>
                </c:pt>
                <c:pt idx="242">
                  <c:v>46189</c:v>
                </c:pt>
                <c:pt idx="243">
                  <c:v>46190</c:v>
                </c:pt>
                <c:pt idx="244">
                  <c:v>46191</c:v>
                </c:pt>
                <c:pt idx="245">
                  <c:v>46192</c:v>
                </c:pt>
                <c:pt idx="246">
                  <c:v>46195</c:v>
                </c:pt>
                <c:pt idx="247">
                  <c:v>46196</c:v>
                </c:pt>
                <c:pt idx="248">
                  <c:v>46197</c:v>
                </c:pt>
                <c:pt idx="249">
                  <c:v>46198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100.11489128390447</c:v>
                </c:pt>
                <c:pt idx="2">
                  <c:v>100.03455092629865</c:v>
                </c:pt>
                <c:pt idx="3">
                  <c:v>100.06122048666975</c:v>
                </c:pt>
                <c:pt idx="4">
                  <c:v>99.829701404875919</c:v>
                </c:pt>
                <c:pt idx="5">
                  <c:v>99.566581888079853</c:v>
                </c:pt>
                <c:pt idx="6">
                  <c:v>99.333021049509483</c:v>
                </c:pt>
                <c:pt idx="7">
                  <c:v>99.248465204776281</c:v>
                </c:pt>
                <c:pt idx="8">
                  <c:v>99.491071821181521</c:v>
                </c:pt>
                <c:pt idx="9">
                  <c:v>99.400003982551596</c:v>
                </c:pt>
                <c:pt idx="10">
                  <c:v>99.049682072983686</c:v>
                </c:pt>
                <c:pt idx="11">
                  <c:v>98.750825350370349</c:v>
                </c:pt>
                <c:pt idx="12">
                  <c:v>98.963845271780457</c:v>
                </c:pt>
                <c:pt idx="13">
                  <c:v>98.811133286616169</c:v>
                </c:pt>
                <c:pt idx="14">
                  <c:v>98.812350128809243</c:v>
                </c:pt>
                <c:pt idx="15">
                  <c:v>98.839908192320195</c:v>
                </c:pt>
                <c:pt idx="16">
                  <c:v>98.940818180878452</c:v>
                </c:pt>
                <c:pt idx="17">
                  <c:v>99.023239576626366</c:v>
                </c:pt>
                <c:pt idx="18">
                  <c:v>98.940956693471037</c:v>
                </c:pt>
                <c:pt idx="19">
                  <c:v>98.994405299944106</c:v>
                </c:pt>
                <c:pt idx="20">
                  <c:v>99.304836315311192</c:v>
                </c:pt>
                <c:pt idx="21">
                  <c:v>99.332984633025504</c:v>
                </c:pt>
                <c:pt idx="22">
                  <c:v>99.20682875892301</c:v>
                </c:pt>
                <c:pt idx="23">
                  <c:v>99.48939140571224</c:v>
                </c:pt>
                <c:pt idx="24">
                  <c:v>99.572866841590695</c:v>
                </c:pt>
                <c:pt idx="25">
                  <c:v>99.512939143056443</c:v>
                </c:pt>
                <c:pt idx="26">
                  <c:v>99.574263633786799</c:v>
                </c:pt>
                <c:pt idx="27">
                  <c:v>100.0746667343754</c:v>
                </c:pt>
                <c:pt idx="28">
                  <c:v>100.16598902764949</c:v>
                </c:pt>
                <c:pt idx="29">
                  <c:v>100.32998876425002</c:v>
                </c:pt>
                <c:pt idx="30">
                  <c:v>100.29240633253036</c:v>
                </c:pt>
                <c:pt idx="31">
                  <c:v>100.37470191567606</c:v>
                </c:pt>
                <c:pt idx="32">
                  <c:v>100.48894713039627</c:v>
                </c:pt>
                <c:pt idx="33">
                  <c:v>100.43952447993858</c:v>
                </c:pt>
                <c:pt idx="34">
                  <c:v>100.18304260424622</c:v>
                </c:pt>
                <c:pt idx="35">
                  <c:v>99.41924603330196</c:v>
                </c:pt>
                <c:pt idx="36">
                  <c:v>99.299278232458221</c:v>
                </c:pt>
                <c:pt idx="37">
                  <c:v>99.101152375376273</c:v>
                </c:pt>
                <c:pt idx="38">
                  <c:v>99.559128570897343</c:v>
                </c:pt>
                <c:pt idx="39">
                  <c:v>99.812494979464972</c:v>
                </c:pt>
                <c:pt idx="40">
                  <c:v>99.893256775913841</c:v>
                </c:pt>
                <c:pt idx="41">
                  <c:v>99.922081400603432</c:v>
                </c:pt>
                <c:pt idx="42">
                  <c:v>100.21787305437937</c:v>
                </c:pt>
                <c:pt idx="43">
                  <c:v>100.03579467475049</c:v>
                </c:pt>
                <c:pt idx="44">
                  <c:v>99.642308315558338</c:v>
                </c:pt>
                <c:pt idx="45">
                  <c:v>99.550399861612675</c:v>
                </c:pt>
                <c:pt idx="46">
                  <c:v>99.384080539702182</c:v>
                </c:pt>
                <c:pt idx="47">
                  <c:v>99.35417655169195</c:v>
                </c:pt>
                <c:pt idx="48">
                  <c:v>99.575391050326857</c:v>
                </c:pt>
                <c:pt idx="49">
                  <c:v>99.804527844300154</c:v>
                </c:pt>
                <c:pt idx="50">
                  <c:v>99.89298755974599</c:v>
                </c:pt>
                <c:pt idx="51">
                  <c:v>100.19135633691556</c:v>
                </c:pt>
                <c:pt idx="52">
                  <c:v>100.3221367382537</c:v>
                </c:pt>
                <c:pt idx="53">
                  <c:v>100.38914243085993</c:v>
                </c:pt>
                <c:pt idx="54">
                  <c:v>100.55072424287631</c:v>
                </c:pt>
                <c:pt idx="55">
                  <c:v>100.84928903110647</c:v>
                </c:pt>
                <c:pt idx="56">
                  <c:v>101.06366651650985</c:v>
                </c:pt>
                <c:pt idx="57">
                  <c:v>100.85069223827443</c:v>
                </c:pt>
                <c:pt idx="58">
                  <c:v>100.66190622582749</c:v>
                </c:pt>
                <c:pt idx="59">
                  <c:v>100.37414901125835</c:v>
                </c:pt>
                <c:pt idx="60">
                  <c:v>100.76430789618428</c:v>
                </c:pt>
                <c:pt idx="61">
                  <c:v>100.81114187511756</c:v>
                </c:pt>
                <c:pt idx="62">
                  <c:v>100.77235199329071</c:v>
                </c:pt>
                <c:pt idx="63">
                  <c:v>100.84831647765827</c:v>
                </c:pt>
                <c:pt idx="64">
                  <c:v>100.63053615092954</c:v>
                </c:pt>
                <c:pt idx="65">
                  <c:v>100.57378605496125</c:v>
                </c:pt>
                <c:pt idx="66">
                  <c:v>100.68772624544775</c:v>
                </c:pt>
                <c:pt idx="67">
                  <c:v>100.47583197439295</c:v>
                </c:pt>
                <c:pt idx="68">
                  <c:v>100.47574472250565</c:v>
                </c:pt>
                <c:pt idx="69">
                  <c:v>100.5034048584973</c:v>
                </c:pt>
                <c:pt idx="70">
                  <c:v>100.24402564835194</c:v>
                </c:pt>
                <c:pt idx="71">
                  <c:v>100.35446321693767</c:v>
                </c:pt>
                <c:pt idx="72">
                  <c:v>100.40037593856988</c:v>
                </c:pt>
                <c:pt idx="73">
                  <c:v>100.19627108551242</c:v>
                </c:pt>
                <c:pt idx="74">
                  <c:v>100.08594984293147</c:v>
                </c:pt>
                <c:pt idx="75">
                  <c:v>100.10180482397242</c:v>
                </c:pt>
                <c:pt idx="76">
                  <c:v>100.37136594718372</c:v>
                </c:pt>
                <c:pt idx="77">
                  <c:v>100.26165770655631</c:v>
                </c:pt>
                <c:pt idx="78">
                  <c:v>100.15712050033132</c:v>
                </c:pt>
                <c:pt idx="79">
                  <c:v>100.45282726500886</c:v>
                </c:pt>
                <c:pt idx="80">
                  <c:v>100.58968201266877</c:v>
                </c:pt>
                <c:pt idx="81">
                  <c:v>100.9837932113869</c:v>
                </c:pt>
                <c:pt idx="82">
                  <c:v>101.2730301106939</c:v>
                </c:pt>
                <c:pt idx="83">
                  <c:v>101.69788249260102</c:v>
                </c:pt>
                <c:pt idx="84">
                  <c:v>101.7600616217993</c:v>
                </c:pt>
                <c:pt idx="85">
                  <c:v>101.60617383017822</c:v>
                </c:pt>
                <c:pt idx="86">
                  <c:v>101.51449800461423</c:v>
                </c:pt>
                <c:pt idx="87">
                  <c:v>101.41317906455227</c:v>
                </c:pt>
                <c:pt idx="88">
                  <c:v>101.62532234402281</c:v>
                </c:pt>
                <c:pt idx="89">
                  <c:v>101.57846774975633</c:v>
                </c:pt>
                <c:pt idx="90">
                  <c:v>101.48923966717248</c:v>
                </c:pt>
                <c:pt idx="91">
                  <c:v>101.64987154353746</c:v>
                </c:pt>
                <c:pt idx="92">
                  <c:v>101.88429733414928</c:v>
                </c:pt>
                <c:pt idx="93">
                  <c:v>102.07442839371532</c:v>
                </c:pt>
                <c:pt idx="94">
                  <c:v>102.26675003622405</c:v>
                </c:pt>
                <c:pt idx="95">
                  <c:v>102.76739066798127</c:v>
                </c:pt>
                <c:pt idx="96">
                  <c:v>103.05739985665585</c:v>
                </c:pt>
                <c:pt idx="97">
                  <c:v>102.93511549487197</c:v>
                </c:pt>
                <c:pt idx="98">
                  <c:v>103.08452556523903</c:v>
                </c:pt>
                <c:pt idx="99">
                  <c:v>102.91025222754911</c:v>
                </c:pt>
                <c:pt idx="100">
                  <c:v>102.95848702132662</c:v>
                </c:pt>
                <c:pt idx="101">
                  <c:v>103.20189951414369</c:v>
                </c:pt>
                <c:pt idx="102">
                  <c:v>103.20189951414369</c:v>
                </c:pt>
                <c:pt idx="103">
                  <c:v>103.23517775964046</c:v>
                </c:pt>
                <c:pt idx="104">
                  <c:v>103.27606211206435</c:v>
                </c:pt>
                <c:pt idx="105">
                  <c:v>103.58898223103137</c:v>
                </c:pt>
                <c:pt idx="106">
                  <c:v>103.7784681251799</c:v>
                </c:pt>
                <c:pt idx="107">
                  <c:v>103.78640791697012</c:v>
                </c:pt>
                <c:pt idx="108">
                  <c:v>103.69968811792518</c:v>
                </c:pt>
                <c:pt idx="109">
                  <c:v>103.59928985037403</c:v>
                </c:pt>
                <c:pt idx="110">
                  <c:v>104.03370342298081</c:v>
                </c:pt>
                <c:pt idx="111">
                  <c:v>104.33850738568675</c:v>
                </c:pt>
                <c:pt idx="112">
                  <c:v>104.58276694423328</c:v>
                </c:pt>
                <c:pt idx="113">
                  <c:v>103.45861195077742</c:v>
                </c:pt>
                <c:pt idx="114">
                  <c:v>103.52896395498442</c:v>
                </c:pt>
                <c:pt idx="115">
                  <c:v>103.20352933048861</c:v>
                </c:pt>
                <c:pt idx="116">
                  <c:v>103.14422209441385</c:v>
                </c:pt>
                <c:pt idx="117">
                  <c:v>103.63645877040743</c:v>
                </c:pt>
                <c:pt idx="118">
                  <c:v>103.86999671946026</c:v>
                </c:pt>
                <c:pt idx="119">
                  <c:v>104.01256454892534</c:v>
                </c:pt>
                <c:pt idx="120">
                  <c:v>103.69912620537474</c:v>
                </c:pt>
                <c:pt idx="121">
                  <c:v>102.86077825731641</c:v>
                </c:pt>
                <c:pt idx="122">
                  <c:v>102.96824669810822</c:v>
                </c:pt>
                <c:pt idx="123">
                  <c:v>103.3977503835563</c:v>
                </c:pt>
                <c:pt idx="124">
                  <c:v>103.11791197330491</c:v>
                </c:pt>
                <c:pt idx="125">
                  <c:v>103.28827009298847</c:v>
                </c:pt>
                <c:pt idx="126">
                  <c:v>103.28827009298847</c:v>
                </c:pt>
                <c:pt idx="127">
                  <c:v>103.64220124530652</c:v>
                </c:pt>
                <c:pt idx="128">
                  <c:v>103.86507970849298</c:v>
                </c:pt>
                <c:pt idx="129">
                  <c:v>103.96903699180909</c:v>
                </c:pt>
                <c:pt idx="130">
                  <c:v>103.96903699180909</c:v>
                </c:pt>
                <c:pt idx="131">
                  <c:v>104.21683609674004</c:v>
                </c:pt>
                <c:pt idx="132">
                  <c:v>103.98482802987533</c:v>
                </c:pt>
                <c:pt idx="133">
                  <c:v>103.72387402092473</c:v>
                </c:pt>
                <c:pt idx="134">
                  <c:v>103.7173294028202</c:v>
                </c:pt>
                <c:pt idx="135">
                  <c:v>103.82468763723053</c:v>
                </c:pt>
                <c:pt idx="136">
                  <c:v>103.65635954307659</c:v>
                </c:pt>
                <c:pt idx="137">
                  <c:v>103.66996907130951</c:v>
                </c:pt>
                <c:pt idx="138">
                  <c:v>103.65985276698451</c:v>
                </c:pt>
                <c:pt idx="139">
                  <c:v>103.22083129526898</c:v>
                </c:pt>
                <c:pt idx="140">
                  <c:v>103.31992052460397</c:v>
                </c:pt>
                <c:pt idx="141">
                  <c:v>103.25349522155742</c:v>
                </c:pt>
                <c:pt idx="142">
                  <c:v>103.24677236647183</c:v>
                </c:pt>
                <c:pt idx="143">
                  <c:v>103.18561461775448</c:v>
                </c:pt>
                <c:pt idx="144">
                  <c:v>103.38065442443357</c:v>
                </c:pt>
                <c:pt idx="145">
                  <c:v>103.72150415546687</c:v>
                </c:pt>
                <c:pt idx="146">
                  <c:v>104.08906328349222</c:v>
                </c:pt>
                <c:pt idx="147">
                  <c:v>104.28405557448643</c:v>
                </c:pt>
                <c:pt idx="148">
                  <c:v>104.58366339815782</c:v>
                </c:pt>
                <c:pt idx="149">
                  <c:v>104.7813806227126</c:v>
                </c:pt>
                <c:pt idx="150">
                  <c:v>105.05593706562243</c:v>
                </c:pt>
                <c:pt idx="151">
                  <c:v>105.0558472028534</c:v>
                </c:pt>
                <c:pt idx="152">
                  <c:v>104.91598385701091</c:v>
                </c:pt>
                <c:pt idx="153">
                  <c:v>104.94696317387972</c:v>
                </c:pt>
                <c:pt idx="154">
                  <c:v>104.8398979312006</c:v>
                </c:pt>
                <c:pt idx="155">
                  <c:v>104.86414497136309</c:v>
                </c:pt>
                <c:pt idx="156">
                  <c:v>104.73726910822545</c:v>
                </c:pt>
                <c:pt idx="157">
                  <c:v>104.79914495574681</c:v>
                </c:pt>
                <c:pt idx="158">
                  <c:v>104.88088693154506</c:v>
                </c:pt>
                <c:pt idx="159">
                  <c:v>105.02086108628022</c:v>
                </c:pt>
                <c:pt idx="160">
                  <c:v>105.22970355555735</c:v>
                </c:pt>
                <c:pt idx="161">
                  <c:v>105.5014278415461</c:v>
                </c:pt>
                <c:pt idx="162">
                  <c:v>105.71379170508185</c:v>
                </c:pt>
                <c:pt idx="163">
                  <c:v>105.62504255390209</c:v>
                </c:pt>
                <c:pt idx="164">
                  <c:v>105.9288129441364</c:v>
                </c:pt>
                <c:pt idx="165">
                  <c:v>105.99572745671877</c:v>
                </c:pt>
                <c:pt idx="166">
                  <c:v>106.29957726028816</c:v>
                </c:pt>
                <c:pt idx="167">
                  <c:v>106.54747441505168</c:v>
                </c:pt>
                <c:pt idx="168">
                  <c:v>107.08648168225919</c:v>
                </c:pt>
                <c:pt idx="169">
                  <c:v>106.94045702764927</c:v>
                </c:pt>
                <c:pt idx="170">
                  <c:v>107.05950517198144</c:v>
                </c:pt>
                <c:pt idx="171">
                  <c:v>106.6531043638895</c:v>
                </c:pt>
                <c:pt idx="172">
                  <c:v>106.61859131309699</c:v>
                </c:pt>
                <c:pt idx="173">
                  <c:v>105.91268491330257</c:v>
                </c:pt>
                <c:pt idx="174">
                  <c:v>105.62973394806379</c:v>
                </c:pt>
                <c:pt idx="175">
                  <c:v>106.00338518467647</c:v>
                </c:pt>
                <c:pt idx="176">
                  <c:v>106.40715151267413</c:v>
                </c:pt>
                <c:pt idx="177">
                  <c:v>106.4036502670979</c:v>
                </c:pt>
                <c:pt idx="178">
                  <c:v>105.932131817851</c:v>
                </c:pt>
                <c:pt idx="179">
                  <c:v>104.64700922526164</c:v>
                </c:pt>
                <c:pt idx="180">
                  <c:v>106.27687447988433</c:v>
                </c:pt>
                <c:pt idx="181">
                  <c:v>106.43693525245</c:v>
                </c:pt>
                <c:pt idx="182">
                  <c:v>106.47252285238075</c:v>
                </c:pt>
                <c:pt idx="183">
                  <c:v>106.58404172768101</c:v>
                </c:pt>
                <c:pt idx="184">
                  <c:v>106.20916798408884</c:v>
                </c:pt>
                <c:pt idx="185">
                  <c:v>106.45599145213205</c:v>
                </c:pt>
                <c:pt idx="186">
                  <c:v>106.24134993688246</c:v>
                </c:pt>
                <c:pt idx="187">
                  <c:v>106.37744111386587</c:v>
                </c:pt>
                <c:pt idx="188">
                  <c:v>106.08223160992735</c:v>
                </c:pt>
                <c:pt idx="189">
                  <c:v>106.2934266963033</c:v>
                </c:pt>
                <c:pt idx="190">
                  <c:v>106.48634741212499</c:v>
                </c:pt>
                <c:pt idx="191">
                  <c:v>107.11794622145757</c:v>
                </c:pt>
                <c:pt idx="192">
                  <c:v>107.37549353773697</c:v>
                </c:pt>
                <c:pt idx="193">
                  <c:v>107.4126233713349</c:v>
                </c:pt>
                <c:pt idx="194">
                  <c:v>107.56017328888065</c:v>
                </c:pt>
                <c:pt idx="195">
                  <c:v>107.55065703251901</c:v>
                </c:pt>
                <c:pt idx="196">
                  <c:v>108.19193801325015</c:v>
                </c:pt>
                <c:pt idx="197">
                  <c:v>108.39820616494545</c:v>
                </c:pt>
                <c:pt idx="198">
                  <c:v>108.80842442474585</c:v>
                </c:pt>
                <c:pt idx="199">
                  <c:v>109.09263875549125</c:v>
                </c:pt>
                <c:pt idx="200">
                  <c:v>109.2284315890266</c:v>
                </c:pt>
                <c:pt idx="201">
                  <c:v>109.31937053752173</c:v>
                </c:pt>
                <c:pt idx="202">
                  <c:v>109.3253564210269</c:v>
                </c:pt>
                <c:pt idx="203">
                  <c:v>109.3253564210269</c:v>
                </c:pt>
                <c:pt idx="204">
                  <c:v>109.65893199925334</c:v>
                </c:pt>
                <c:pt idx="205">
                  <c:v>109.45848327258484</c:v>
                </c:pt>
                <c:pt idx="206">
                  <c:v>109.03770835549122</c:v>
                </c:pt>
                <c:pt idx="207">
                  <c:v>109.19969825068634</c:v>
                </c:pt>
                <c:pt idx="208">
                  <c:v>109.12022426279532</c:v>
                </c:pt>
                <c:pt idx="209">
                  <c:v>109.08533025364066</c:v>
                </c:pt>
                <c:pt idx="210">
                  <c:v>108.66991205071558</c:v>
                </c:pt>
                <c:pt idx="211">
                  <c:v>109.0615391372253</c:v>
                </c:pt>
                <c:pt idx="212">
                  <c:v>108.81570122387623</c:v>
                </c:pt>
                <c:pt idx="213">
                  <c:v>108.99774164530137</c:v>
                </c:pt>
                <c:pt idx="214">
                  <c:v>109.32277128777886</c:v>
                </c:pt>
                <c:pt idx="215">
                  <c:v>109.33898410729256</c:v>
                </c:pt>
                <c:pt idx="216">
                  <c:v>109.56645628104039</c:v>
                </c:pt>
                <c:pt idx="217">
                  <c:v>109.42182356900236</c:v>
                </c:pt>
                <c:pt idx="218">
                  <c:v>109.32649874676491</c:v>
                </c:pt>
                <c:pt idx="219">
                  <c:v>108.77646448550472</c:v>
                </c:pt>
                <c:pt idx="220">
                  <c:v>109.07441486592195</c:v>
                </c:pt>
                <c:pt idx="221">
                  <c:v>108.60804329156096</c:v>
                </c:pt>
                <c:pt idx="222">
                  <c:v>108.77331263733781</c:v>
                </c:pt>
                <c:pt idx="223">
                  <c:v>108.47981239261414</c:v>
                </c:pt>
                <c:pt idx="224">
                  <c:v>108.66717474204819</c:v>
                </c:pt>
                <c:pt idx="225">
                  <c:v>108.81203125154434</c:v>
                </c:pt>
                <c:pt idx="226">
                  <c:v>108.8962772460475</c:v>
                </c:pt>
                <c:pt idx="227">
                  <c:v>109.05378596440984</c:v>
                </c:pt>
                <c:pt idx="228">
                  <c:v>109.17644474553758</c:v>
                </c:pt>
                <c:pt idx="229">
                  <c:v>109.38475408694009</c:v>
                </c:pt>
                <c:pt idx="230">
                  <c:v>109.47769166540728</c:v>
                </c:pt>
                <c:pt idx="231">
                  <c:v>109.40185745340602</c:v>
                </c:pt>
                <c:pt idx="232">
                  <c:v>109.13390052209392</c:v>
                </c:pt>
                <c:pt idx="233">
                  <c:v>108.91570199354295</c:v>
                </c:pt>
                <c:pt idx="234">
                  <c:v>108.20277556479542</c:v>
                </c:pt>
                <c:pt idx="235">
                  <c:v>107.23746389329402</c:v>
                </c:pt>
                <c:pt idx="236">
                  <c:v>106.89043061964969</c:v>
                </c:pt>
                <c:pt idx="237">
                  <c:v>106.95810716118883</c:v>
                </c:pt>
                <c:pt idx="238">
                  <c:v>107.40720497656199</c:v>
                </c:pt>
                <c:pt idx="239">
                  <c:v>108.91598968672002</c:v>
                </c:pt>
                <c:pt idx="240">
                  <c:v>109.27669445273629</c:v>
                </c:pt>
                <c:pt idx="241">
                  <c:v>109.11936317391377</c:v>
                </c:pt>
                <c:pt idx="242">
                  <c:v>108.78662619672551</c:v>
                </c:pt>
                <c:pt idx="243">
                  <c:v>108.27034835627371</c:v>
                </c:pt>
                <c:pt idx="244">
                  <c:v>108.13887148155698</c:v>
                </c:pt>
                <c:pt idx="245">
                  <c:v>107.70125953156278</c:v>
                </c:pt>
                <c:pt idx="246">
                  <c:v>107.99017749571641</c:v>
                </c:pt>
                <c:pt idx="247">
                  <c:v>108.03598847565837</c:v>
                </c:pt>
                <c:pt idx="248">
                  <c:v>108.19053364240862</c:v>
                </c:pt>
                <c:pt idx="249">
                  <c:v>108.41410626934753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6EBD72F-9E7F-4547-8C51-240C914652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48D4ACF-027D-41E2-8366-A306E3EE8C0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2C09889-07AE-43F4-82F4-6C620CB3E7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9160BFC-5644-4D46-9F1A-55B70224206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FFA605A-BAD3-4A6A-B7C3-6491FCA10D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981601E-8E4D-4EFC-94A1-287FEEC7002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B5D7FC5-C474-43AB-BD19-5CB0FA98D2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1.1536104970570285</c:v>
                </c:pt>
                <c:pt idx="1">
                  <c:v>0.83466658863468768</c:v>
                </c:pt>
                <c:pt idx="2">
                  <c:v>0.59454389239559624</c:v>
                </c:pt>
                <c:pt idx="3">
                  <c:v>0.66221475505868288</c:v>
                </c:pt>
                <c:pt idx="4">
                  <c:v>0.6353601446395104</c:v>
                </c:pt>
                <c:pt idx="5">
                  <c:v>0.7911118805426387</c:v>
                </c:pt>
                <c:pt idx="6">
                  <c:v>0.86348541937404544</c:v>
                </c:pt>
                <c:pt idx="7">
                  <c:v>0.6834413441518733</c:v>
                </c:pt>
                <c:pt idx="8">
                  <c:v>0.69823603858915761</c:v>
                </c:pt>
                <c:pt idx="9">
                  <c:v>0.79448383385223131</c:v>
                </c:pt>
                <c:pt idx="10">
                  <c:v>0.57166457164846363</c:v>
                </c:pt>
                <c:pt idx="11">
                  <c:v>0.58590271783591552</c:v>
                </c:pt>
                <c:pt idx="12">
                  <c:v>0.62035950166742881</c:v>
                </c:pt>
                <c:pt idx="13">
                  <c:v>0.4885026688013428</c:v>
                </c:pt>
                <c:pt idx="14">
                  <c:v>0.52068371568423577</c:v>
                </c:pt>
                <c:pt idx="15">
                  <c:v>0.57257777369498608</c:v>
                </c:pt>
                <c:pt idx="16">
                  <c:v>0.39753736121096284</c:v>
                </c:pt>
                <c:pt idx="17">
                  <c:v>0.49416083416624929</c:v>
                </c:pt>
                <c:pt idx="18">
                  <c:v>0.45327002199487382</c:v>
                </c:pt>
                <c:pt idx="19">
                  <c:v>0.30329809407435077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1.5151515151515155E-2</c:v>
                </c:pt>
                <c:pt idx="1">
                  <c:v>0.19650000000000004</c:v>
                </c:pt>
                <c:pt idx="2">
                  <c:v>0.11406844106463879</c:v>
                </c:pt>
                <c:pt idx="3">
                  <c:v>6.7274001403279396E-2</c:v>
                </c:pt>
                <c:pt idx="4">
                  <c:v>0.16274864376130196</c:v>
                </c:pt>
                <c:pt idx="5">
                  <c:v>0.13464655279890289</c:v>
                </c:pt>
                <c:pt idx="6">
                  <c:v>8.0144574526064133E-2</c:v>
                </c:pt>
                <c:pt idx="7">
                  <c:v>9.4363195414125078E-2</c:v>
                </c:pt>
                <c:pt idx="8">
                  <c:v>0.14278159703860394</c:v>
                </c:pt>
                <c:pt idx="9">
                  <c:v>6.7560854446100355E-2</c:v>
                </c:pt>
                <c:pt idx="10">
                  <c:v>9.7726501528573387E-2</c:v>
                </c:pt>
                <c:pt idx="11">
                  <c:v>0.12852276170531038</c:v>
                </c:pt>
                <c:pt idx="12">
                  <c:v>0.11735378715244488</c:v>
                </c:pt>
                <c:pt idx="13">
                  <c:v>0.10020876826722337</c:v>
                </c:pt>
                <c:pt idx="14">
                  <c:v>0.11694794390719301</c:v>
                </c:pt>
                <c:pt idx="15">
                  <c:v>0.1068702290076336</c:v>
                </c:pt>
                <c:pt idx="16">
                  <c:v>0.15138772077375948</c:v>
                </c:pt>
                <c:pt idx="17">
                  <c:v>0</c:v>
                </c:pt>
                <c:pt idx="18">
                  <c:v>5.8715596330275226E-2</c:v>
                </c:pt>
                <c:pt idx="19">
                  <c:v>4.8745287580645162E-2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2E48AD8-3BA2-4A0C-B901-91D8AC63FC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9767DAC-C4CC-419A-B981-ED9B42AD0C1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AE30B95-2698-4E4F-9982-572D9C29B5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987A06C-F617-4CDD-A1CA-A64CB67EFF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7324D40-91A8-464E-BD61-D6CBF7501B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A246944-F8BB-49D1-B53C-66284AF932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45537C5-FB7C-4E84-AE52-2313955E1B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0.75158461130216192</c:v>
                </c:pt>
                <c:pt idx="1">
                  <c:v>0.90540177283247902</c:v>
                </c:pt>
                <c:pt idx="2">
                  <c:v>0.99847557962595601</c:v>
                </c:pt>
                <c:pt idx="3">
                  <c:v>0.98416548813712079</c:v>
                </c:pt>
                <c:pt idx="4">
                  <c:v>0.8874190687111102</c:v>
                </c:pt>
                <c:pt idx="5">
                  <c:v>0.87355315418878932</c:v>
                </c:pt>
                <c:pt idx="6">
                  <c:v>0.91015734728546305</c:v>
                </c:pt>
                <c:pt idx="7">
                  <c:v>0.85730345118581186</c:v>
                </c:pt>
                <c:pt idx="8">
                  <c:v>0.7915068778944554</c:v>
                </c:pt>
                <c:pt idx="9">
                  <c:v>0.78341313146761848</c:v>
                </c:pt>
                <c:pt idx="10">
                  <c:v>0.821765286678796</c:v>
                </c:pt>
                <c:pt idx="11">
                  <c:v>0.7625044877672339</c:v>
                </c:pt>
                <c:pt idx="12">
                  <c:v>0.78121805287599799</c:v>
                </c:pt>
                <c:pt idx="13">
                  <c:v>0.81575403370814115</c:v>
                </c:pt>
                <c:pt idx="14">
                  <c:v>0.79679764721915336</c:v>
                </c:pt>
                <c:pt idx="15">
                  <c:v>0.86837101141974249</c:v>
                </c:pt>
                <c:pt idx="16">
                  <c:v>0.66403664657640604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8.0898876404494377E-2</c:v>
                </c:pt>
                <c:pt idx="1">
                  <c:v>8.7824351297405207E-2</c:v>
                </c:pt>
                <c:pt idx="2">
                  <c:v>9.5070422535479301E-2</c:v>
                </c:pt>
                <c:pt idx="3">
                  <c:v>0.10009658442210351</c:v>
                </c:pt>
                <c:pt idx="4">
                  <c:v>0.12257405515598732</c:v>
                </c:pt>
                <c:pt idx="5">
                  <c:v>0.1070263215134501</c:v>
                </c:pt>
                <c:pt idx="6">
                  <c:v>0.21587301587301591</c:v>
                </c:pt>
                <c:pt idx="7">
                  <c:v>8.7150188822791311E-2</c:v>
                </c:pt>
                <c:pt idx="8">
                  <c:v>0.10246942072653907</c:v>
                </c:pt>
                <c:pt idx="9">
                  <c:v>0.11764705882352944</c:v>
                </c:pt>
                <c:pt idx="10">
                  <c:v>0.10709621244946865</c:v>
                </c:pt>
                <c:pt idx="11">
                  <c:v>9.2307692307692313E-2</c:v>
                </c:pt>
                <c:pt idx="12">
                  <c:v>0.16414547795300932</c:v>
                </c:pt>
                <c:pt idx="13">
                  <c:v>0.16721311475409834</c:v>
                </c:pt>
                <c:pt idx="14">
                  <c:v>9.2142308676734064E-2</c:v>
                </c:pt>
                <c:pt idx="15">
                  <c:v>0</c:v>
                </c:pt>
                <c:pt idx="16">
                  <c:v>0.15111398127219891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66F511-8801-4DD9-8994-DFDD30C7033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A37E968-CBFA-4EB2-85E6-A3079ABAEC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C5C9FD1-1BC4-48ED-AEB9-CD74F742F0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E451005-4774-47B0-8BE3-1353BA14DB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9ABBA6C-7D2C-4952-B8C0-826053868E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6636413-1E01-4CE6-B207-EBCEA7BBF2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B7E46F4-0FF2-4371-96E1-3E7A910738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7908E1F-BD3D-488E-BDFC-AFED7B3EEC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5467819-E7EB-44FC-8195-0F5BE61C795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971514E-F27F-4B45-ADDB-64C2E5652B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A7F832A-5ED2-4542-A22D-8274045D09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0.88686987657774363</c:v>
                </c:pt>
                <c:pt idx="1">
                  <c:v>0.94945034832635045</c:v>
                </c:pt>
                <c:pt idx="2">
                  <c:v>0.95047703142390372</c:v>
                </c:pt>
                <c:pt idx="3">
                  <c:v>0.90646685260886528</c:v>
                </c:pt>
                <c:pt idx="4">
                  <c:v>0.88584170782933347</c:v>
                </c:pt>
                <c:pt idx="5">
                  <c:v>0.86523403250504427</c:v>
                </c:pt>
                <c:pt idx="6">
                  <c:v>0.82075013129042518</c:v>
                </c:pt>
                <c:pt idx="7">
                  <c:v>0.64815861765269323</c:v>
                </c:pt>
                <c:pt idx="8">
                  <c:v>0.64964832315859133</c:v>
                </c:pt>
                <c:pt idx="9">
                  <c:v>0.96754528050518152</c:v>
                </c:pt>
                <c:pt idx="10">
                  <c:v>0.70190264782281397</c:v>
                </c:pt>
                <c:pt idx="11">
                  <c:v>0.68736202980889005</c:v>
                </c:pt>
                <c:pt idx="12">
                  <c:v>0.47361962215253967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6.9130434782608705E-2</c:v>
                </c:pt>
                <c:pt idx="1">
                  <c:v>0.1054263565891473</c:v>
                </c:pt>
                <c:pt idx="2">
                  <c:v>0.10618447629044379</c:v>
                </c:pt>
                <c:pt idx="3">
                  <c:v>9.6009143727974089E-2</c:v>
                </c:pt>
                <c:pt idx="4">
                  <c:v>0.1161103047935676</c:v>
                </c:pt>
                <c:pt idx="5">
                  <c:v>0.13186813187241028</c:v>
                </c:pt>
                <c:pt idx="6">
                  <c:v>0.10523854069338956</c:v>
                </c:pt>
                <c:pt idx="7">
                  <c:v>0.13526570048309181</c:v>
                </c:pt>
                <c:pt idx="8">
                  <c:v>9.1653936953200954E-2</c:v>
                </c:pt>
                <c:pt idx="9">
                  <c:v>7.5208250694168977E-2</c:v>
                </c:pt>
                <c:pt idx="10">
                  <c:v>0.11707317073170732</c:v>
                </c:pt>
                <c:pt idx="11">
                  <c:v>0.12965355255431593</c:v>
                </c:pt>
                <c:pt idx="12">
                  <c:v>0.12224108658743633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6538E07-9078-48FF-BC55-10C5AC0FF6B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6E28FA-9CBB-40B5-A8B2-90B9B1840C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7861A88-E04F-474A-A28E-0EB1AE6001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360DDAF-9EEA-419F-AB56-0E2EC76203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72DD751-CED9-45D7-8EE4-7DFB3F9E80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FE8838B-BE0C-4E9E-AADF-BD9D646B05C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A2A048C-D685-4C3E-96D2-752716B17C9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AB37D70-F32A-481F-815A-3BC908C23F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28926EC-9F2B-4DA8-958B-A933B0DC90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5A7B043-9EA8-4B0B-B574-DC668378D35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94F17EC-8294-456B-ADB1-ADC0F9EF53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B32264B-4E3E-4E58-A03C-00671DD97C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1F15392-47B9-4F39-B534-594562B09C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1.0518534722427166</c:v>
                </c:pt>
                <c:pt idx="1">
                  <c:v>0.99182957828760587</c:v>
                </c:pt>
                <c:pt idx="2">
                  <c:v>1.0392547130586867</c:v>
                </c:pt>
                <c:pt idx="3">
                  <c:v>1.0109837343571031</c:v>
                </c:pt>
                <c:pt idx="4">
                  <c:v>0.84520640237378275</c:v>
                </c:pt>
                <c:pt idx="5">
                  <c:v>1.0399527420783883</c:v>
                </c:pt>
                <c:pt idx="6">
                  <c:v>0.91752267025268719</c:v>
                </c:pt>
                <c:pt idx="7">
                  <c:v>1.0465692796246389</c:v>
                </c:pt>
                <c:pt idx="8">
                  <c:v>0.99926694110539516</c:v>
                </c:pt>
                <c:pt idx="9">
                  <c:v>0.92903402636730781</c:v>
                </c:pt>
                <c:pt idx="10">
                  <c:v>0.98403694715817835</c:v>
                </c:pt>
                <c:pt idx="11">
                  <c:v>0.84805911008983759</c:v>
                </c:pt>
                <c:pt idx="12">
                  <c:v>0.84178313055816256</c:v>
                </c:pt>
                <c:pt idx="13">
                  <c:v>0.88434886178916128</c:v>
                </c:pt>
                <c:pt idx="14">
                  <c:v>0.80598230524977776</c:v>
                </c:pt>
                <c:pt idx="15">
                  <c:v>0.83767596626958274</c:v>
                </c:pt>
                <c:pt idx="16">
                  <c:v>0.88485509892104919</c:v>
                </c:pt>
                <c:pt idx="17">
                  <c:v>0.71782327680775282</c:v>
                </c:pt>
                <c:pt idx="18">
                  <c:v>0.87419949688567322</c:v>
                </c:pt>
                <c:pt idx="19">
                  <c:v>0.88238251217433239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0.122574055160238</c:v>
                </c:pt>
                <c:pt idx="1">
                  <c:v>0.16188214979407661</c:v>
                </c:pt>
                <c:pt idx="2">
                  <c:v>0.12320328542204388</c:v>
                </c:pt>
                <c:pt idx="3">
                  <c:v>0.15623435152478124</c:v>
                </c:pt>
                <c:pt idx="4">
                  <c:v>0.14535666218088814</c:v>
                </c:pt>
                <c:pt idx="5">
                  <c:v>0.13316892725030824</c:v>
                </c:pt>
                <c:pt idx="6">
                  <c:v>0.16536423024775057</c:v>
                </c:pt>
                <c:pt idx="7">
                  <c:v>0.13086150491083526</c:v>
                </c:pt>
                <c:pt idx="8">
                  <c:v>0.12662234884299547</c:v>
                </c:pt>
                <c:pt idx="9">
                  <c:v>0.124617402709208</c:v>
                </c:pt>
                <c:pt idx="10">
                  <c:v>0.14937759335887466</c:v>
                </c:pt>
                <c:pt idx="11">
                  <c:v>0.13558461343049763</c:v>
                </c:pt>
                <c:pt idx="12">
                  <c:v>0.14516745192352867</c:v>
                </c:pt>
                <c:pt idx="13">
                  <c:v>0.13440860214582181</c:v>
                </c:pt>
                <c:pt idx="14">
                  <c:v>0.15896145184792684</c:v>
                </c:pt>
                <c:pt idx="15">
                  <c:v>0.14529914529914531</c:v>
                </c:pt>
                <c:pt idx="16">
                  <c:v>0.1466666666666667</c:v>
                </c:pt>
                <c:pt idx="17">
                  <c:v>0.13976705490848584</c:v>
                </c:pt>
                <c:pt idx="18">
                  <c:v>0.15769712140175221</c:v>
                </c:pt>
                <c:pt idx="19">
                  <c:v>0.13953488372093023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AC33C22-FBBB-40CE-957A-87AA386B546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78121E0-D222-440A-918F-E80754DC37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0.78854107748341751</c:v>
                </c:pt>
                <c:pt idx="1">
                  <c:v>0.85781305358460047</c:v>
                </c:pt>
                <c:pt idx="2">
                  <c:v>0.86941379240391992</c:v>
                </c:pt>
                <c:pt idx="3">
                  <c:v>0.84569624427570256</c:v>
                </c:pt>
                <c:pt idx="4">
                  <c:v>0.78637912532101528</c:v>
                </c:pt>
                <c:pt idx="5">
                  <c:v>0.81709259824674652</c:v>
                </c:pt>
                <c:pt idx="6">
                  <c:v>0.7617641063462488</c:v>
                </c:pt>
                <c:pt idx="7">
                  <c:v>0.83887721034325646</c:v>
                </c:pt>
                <c:pt idx="8">
                  <c:v>0.7948674408327101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0.13114754098360656</c:v>
                </c:pt>
                <c:pt idx="1">
                  <c:v>0.1219357297091325</c:v>
                </c:pt>
                <c:pt idx="2">
                  <c:v>0.1166497117667006</c:v>
                </c:pt>
                <c:pt idx="3">
                  <c:v>0.11900826446280992</c:v>
                </c:pt>
                <c:pt idx="4">
                  <c:v>0.13228346456692916</c:v>
                </c:pt>
                <c:pt idx="5">
                  <c:v>0.12342857142857144</c:v>
                </c:pt>
                <c:pt idx="6">
                  <c:v>0.11689691818115949</c:v>
                </c:pt>
                <c:pt idx="7">
                  <c:v>0.11042944785276072</c:v>
                </c:pt>
                <c:pt idx="8">
                  <c:v>0.13418530351437699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35C780-A858-494F-B314-77391A425F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BBBB35C-A3F0-450A-B3E1-EF7E273C5E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90140E4-9895-4364-8134-0C1DC1AA04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0.93407441550882098</c:v>
                </c:pt>
                <c:pt idx="1">
                  <c:v>0.94311541660944609</c:v>
                </c:pt>
                <c:pt idx="2">
                  <c:v>0.91650561948427767</c:v>
                </c:pt>
                <c:pt idx="3">
                  <c:v>1.0152686442495706</c:v>
                </c:pt>
                <c:pt idx="4">
                  <c:v>0.87428256447561181</c:v>
                </c:pt>
                <c:pt idx="5">
                  <c:v>0.91634958689180435</c:v>
                </c:pt>
                <c:pt idx="6">
                  <c:v>0.53621123739480081</c:v>
                </c:pt>
                <c:pt idx="7">
                  <c:v>0.8435338338707935</c:v>
                </c:pt>
                <c:pt idx="8">
                  <c:v>0.49543619530219185</c:v>
                </c:pt>
                <c:pt idx="9">
                  <c:v>0.58383071373380913</c:v>
                </c:pt>
                <c:pt idx="10">
                  <c:v>0.62098155624647644</c:v>
                </c:pt>
                <c:pt idx="11">
                  <c:v>2.940434527994451E-2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0.12150244964616222</c:v>
                </c:pt>
                <c:pt idx="1">
                  <c:v>0.10235996588001138</c:v>
                </c:pt>
                <c:pt idx="2">
                  <c:v>0.10251533742203854</c:v>
                </c:pt>
                <c:pt idx="3">
                  <c:v>8.7109345151104356E-2</c:v>
                </c:pt>
                <c:pt idx="4">
                  <c:v>0.13861386138613865</c:v>
                </c:pt>
                <c:pt idx="5">
                  <c:v>8.8294314381270916E-2</c:v>
                </c:pt>
                <c:pt idx="6">
                  <c:v>0.21081081081081082</c:v>
                </c:pt>
                <c:pt idx="7">
                  <c:v>0.11986681465038847</c:v>
                </c:pt>
                <c:pt idx="8">
                  <c:v>0.160296846013605</c:v>
                </c:pt>
                <c:pt idx="9">
                  <c:v>0.10225820195989882</c:v>
                </c:pt>
                <c:pt idx="10">
                  <c:v>8.7866915023444028E-2</c:v>
                </c:pt>
                <c:pt idx="11">
                  <c:v>3.925233644859813E-2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RZAT11</c:v>
                </c:pt>
                <c:pt idx="1">
                  <c:v>XPIN11</c:v>
                </c:pt>
                <c:pt idx="2">
                  <c:v>TRBL11</c:v>
                </c:pt>
                <c:pt idx="3">
                  <c:v>BLMG11</c:v>
                </c:pt>
                <c:pt idx="4">
                  <c:v>GGRC11</c:v>
                </c:pt>
                <c:pt idx="5">
                  <c:v>NEWL11</c:v>
                </c:pt>
                <c:pt idx="6">
                  <c:v>VILG11</c:v>
                </c:pt>
                <c:pt idx="7">
                  <c:v>XPLG11</c:v>
                </c:pt>
                <c:pt idx="8">
                  <c:v>HSLG11</c:v>
                </c:pt>
                <c:pt idx="9">
                  <c:v>BRCO11</c:v>
                </c:pt>
                <c:pt idx="10">
                  <c:v>BTLG11</c:v>
                </c:pt>
                <c:pt idx="11">
                  <c:v>HLOG11</c:v>
                </c:pt>
                <c:pt idx="12">
                  <c:v>RBRL11</c:v>
                </c:pt>
                <c:pt idx="13">
                  <c:v>HGLG11</c:v>
                </c:pt>
                <c:pt idx="14">
                  <c:v>LVBI11</c:v>
                </c:pt>
                <c:pt idx="15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0.21587301587301591</c:v>
                </c:pt>
                <c:pt idx="1">
                  <c:v>0.16721311475409834</c:v>
                </c:pt>
                <c:pt idx="2">
                  <c:v>0.16414547795300932</c:v>
                </c:pt>
                <c:pt idx="3">
                  <c:v>0.15111398127219891</c:v>
                </c:pt>
                <c:pt idx="4">
                  <c:v>0.12257405515598732</c:v>
                </c:pt>
                <c:pt idx="5">
                  <c:v>0.11764705882352944</c:v>
                </c:pt>
                <c:pt idx="6">
                  <c:v>0.10709621244946865</c:v>
                </c:pt>
                <c:pt idx="7">
                  <c:v>0.1070263215134501</c:v>
                </c:pt>
                <c:pt idx="8">
                  <c:v>0.10246942072653907</c:v>
                </c:pt>
                <c:pt idx="9">
                  <c:v>0.10009658442210351</c:v>
                </c:pt>
                <c:pt idx="10">
                  <c:v>9.5070422535479301E-2</c:v>
                </c:pt>
                <c:pt idx="11">
                  <c:v>9.2307692307692313E-2</c:v>
                </c:pt>
                <c:pt idx="12">
                  <c:v>9.2142308676734064E-2</c:v>
                </c:pt>
                <c:pt idx="13">
                  <c:v>8.7824351297405207E-2</c:v>
                </c:pt>
                <c:pt idx="14">
                  <c:v>8.7150188822791311E-2</c:v>
                </c:pt>
                <c:pt idx="15">
                  <c:v>8.0898876404494377E-2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RZAT11</c:v>
              </c:pt>
              <c:pt idx="1">
                <c:v>XPIN11</c:v>
              </c:pt>
              <c:pt idx="2">
                <c:v>TRBL11</c:v>
              </c:pt>
              <c:pt idx="3">
                <c:v>BLMG11</c:v>
              </c:pt>
              <c:pt idx="4">
                <c:v>GGRC11</c:v>
              </c:pt>
              <c:pt idx="5">
                <c:v>NEWL11</c:v>
              </c:pt>
              <c:pt idx="6">
                <c:v>VILG11</c:v>
              </c:pt>
              <c:pt idx="7">
                <c:v>XPLG11</c:v>
              </c:pt>
              <c:pt idx="8">
                <c:v>HSLG11</c:v>
              </c:pt>
              <c:pt idx="9">
                <c:v>BRCO11</c:v>
              </c:pt>
              <c:pt idx="10">
                <c:v>BTLG11</c:v>
              </c:pt>
              <c:pt idx="11">
                <c:v>HLOG11</c:v>
              </c:pt>
              <c:pt idx="12">
                <c:v>RBRL11</c:v>
              </c:pt>
              <c:pt idx="13">
                <c:v>HGLG11</c:v>
              </c:pt>
              <c:pt idx="14">
                <c:v>LVBI11</c:v>
              </c:pt>
              <c:pt idx="15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0.10178625200663458</c:v>
                </c:pt>
                <c:pt idx="1">
                  <c:v>0.10178625200663458</c:v>
                </c:pt>
                <c:pt idx="2">
                  <c:v>0.10178625200663458</c:v>
                </c:pt>
                <c:pt idx="3">
                  <c:v>0.10178625200663458</c:v>
                </c:pt>
                <c:pt idx="4">
                  <c:v>0.10178625200663458</c:v>
                </c:pt>
                <c:pt idx="5">
                  <c:v>0.10178625200663458</c:v>
                </c:pt>
                <c:pt idx="6">
                  <c:v>0.10178625200663458</c:v>
                </c:pt>
                <c:pt idx="7">
                  <c:v>0.10178625200663458</c:v>
                </c:pt>
                <c:pt idx="8">
                  <c:v>0.10178625200663458</c:v>
                </c:pt>
                <c:pt idx="9">
                  <c:v>0.10178625200663458</c:v>
                </c:pt>
                <c:pt idx="10">
                  <c:v>0.10178625200663458</c:v>
                </c:pt>
                <c:pt idx="11">
                  <c:v>0.10178625200663458</c:v>
                </c:pt>
                <c:pt idx="12">
                  <c:v>0.10178625200663458</c:v>
                </c:pt>
                <c:pt idx="13">
                  <c:v>0.10178625200663458</c:v>
                </c:pt>
                <c:pt idx="14">
                  <c:v>0.10178625200663458</c:v>
                </c:pt>
                <c:pt idx="15">
                  <c:v>0.10178625200663458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OUJP11</c:v>
                </c:pt>
                <c:pt idx="1">
                  <c:v>LIFE11</c:v>
                </c:pt>
                <c:pt idx="2">
                  <c:v>RECR11</c:v>
                </c:pt>
                <c:pt idx="3">
                  <c:v>KNIP11</c:v>
                </c:pt>
                <c:pt idx="4">
                  <c:v>VCJR11</c:v>
                </c:pt>
                <c:pt idx="5">
                  <c:v>VGIP11</c:v>
                </c:pt>
                <c:pt idx="6">
                  <c:v>BCRI11</c:v>
                </c:pt>
                <c:pt idx="7">
                  <c:v>HABT11</c:v>
                </c:pt>
                <c:pt idx="8">
                  <c:v>RZAK11</c:v>
                </c:pt>
                <c:pt idx="9">
                  <c:v>KNHY11</c:v>
                </c:pt>
                <c:pt idx="10">
                  <c:v>MANA11</c:v>
                </c:pt>
                <c:pt idx="11">
                  <c:v>CLIN11</c:v>
                </c:pt>
                <c:pt idx="12">
                  <c:v>VGIR11</c:v>
                </c:pt>
                <c:pt idx="13">
                  <c:v>KCRE11</c:v>
                </c:pt>
                <c:pt idx="14">
                  <c:v>MCRE11</c:v>
                </c:pt>
                <c:pt idx="15">
                  <c:v>CPTS11</c:v>
                </c:pt>
                <c:pt idx="16">
                  <c:v>VRTA11</c:v>
                </c:pt>
                <c:pt idx="17">
                  <c:v>RBRR11</c:v>
                </c:pt>
                <c:pt idx="18">
                  <c:v>URPR11</c:v>
                </c:pt>
                <c:pt idx="19">
                  <c:v>CYCR11</c:v>
                </c:pt>
                <c:pt idx="20">
                  <c:v>VGHF11</c:v>
                </c:pt>
                <c:pt idx="21">
                  <c:v>ICRI11</c:v>
                </c:pt>
                <c:pt idx="22">
                  <c:v>BTCI11</c:v>
                </c:pt>
                <c:pt idx="23">
                  <c:v>SNCI11</c:v>
                </c:pt>
                <c:pt idx="24">
                  <c:v>PCIP11</c:v>
                </c:pt>
                <c:pt idx="25">
                  <c:v>RBRY11</c:v>
                </c:pt>
                <c:pt idx="26">
                  <c:v>KNUQ11</c:v>
                </c:pt>
                <c:pt idx="27">
                  <c:v>XPCI11</c:v>
                </c:pt>
                <c:pt idx="28">
                  <c:v>KNSC11</c:v>
                </c:pt>
                <c:pt idx="29">
                  <c:v>WHGR11</c:v>
                </c:pt>
                <c:pt idx="30">
                  <c:v>AFHI11</c:v>
                </c:pt>
                <c:pt idx="31">
                  <c:v>MCCI11</c:v>
                </c:pt>
                <c:pt idx="32">
                  <c:v>HGCR11</c:v>
                </c:pt>
                <c:pt idx="33">
                  <c:v>MXRF11</c:v>
                </c:pt>
                <c:pt idx="34">
                  <c:v>KNCR11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0.23961661341853033</c:v>
                </c:pt>
                <c:pt idx="1">
                  <c:v>0.20425531914893616</c:v>
                </c:pt>
                <c:pt idx="2">
                  <c:v>0.16536423024775057</c:v>
                </c:pt>
                <c:pt idx="3">
                  <c:v>0.16188214979407661</c:v>
                </c:pt>
                <c:pt idx="4">
                  <c:v>0.15896145184792684</c:v>
                </c:pt>
                <c:pt idx="5">
                  <c:v>0.15769712140175221</c:v>
                </c:pt>
                <c:pt idx="6">
                  <c:v>0.15754923413566738</c:v>
                </c:pt>
                <c:pt idx="7">
                  <c:v>0.15737161789066811</c:v>
                </c:pt>
                <c:pt idx="8">
                  <c:v>0.15736230798051706</c:v>
                </c:pt>
                <c:pt idx="9">
                  <c:v>0.15623435152478124</c:v>
                </c:pt>
                <c:pt idx="10">
                  <c:v>0.15483870967741933</c:v>
                </c:pt>
                <c:pt idx="11">
                  <c:v>0.15080319090809746</c:v>
                </c:pt>
                <c:pt idx="12">
                  <c:v>0.14937759335887466</c:v>
                </c:pt>
                <c:pt idx="13">
                  <c:v>0.14715719063545152</c:v>
                </c:pt>
                <c:pt idx="14">
                  <c:v>0.1466666666666667</c:v>
                </c:pt>
                <c:pt idx="15">
                  <c:v>0.14535666218088814</c:v>
                </c:pt>
                <c:pt idx="16">
                  <c:v>0.14529914529914531</c:v>
                </c:pt>
                <c:pt idx="17">
                  <c:v>0.14516745192352867</c:v>
                </c:pt>
                <c:pt idx="18">
                  <c:v>0.1451209341117598</c:v>
                </c:pt>
                <c:pt idx="19">
                  <c:v>0.14244120940649496</c:v>
                </c:pt>
                <c:pt idx="20">
                  <c:v>0.13976705490848584</c:v>
                </c:pt>
                <c:pt idx="21">
                  <c:v>0.13968253968253969</c:v>
                </c:pt>
                <c:pt idx="22">
                  <c:v>0.13953488372093023</c:v>
                </c:pt>
                <c:pt idx="23">
                  <c:v>0.13837638376383765</c:v>
                </c:pt>
                <c:pt idx="24">
                  <c:v>0.13558461343049763</c:v>
                </c:pt>
                <c:pt idx="25">
                  <c:v>0.13440860214582181</c:v>
                </c:pt>
                <c:pt idx="26">
                  <c:v>0.13316892725030824</c:v>
                </c:pt>
                <c:pt idx="27">
                  <c:v>0.13129411764732513</c:v>
                </c:pt>
                <c:pt idx="28">
                  <c:v>0.13086150491083526</c:v>
                </c:pt>
                <c:pt idx="29">
                  <c:v>0.12944983818836181</c:v>
                </c:pt>
                <c:pt idx="30">
                  <c:v>0.12928870292887026</c:v>
                </c:pt>
                <c:pt idx="31">
                  <c:v>0.12662234884299547</c:v>
                </c:pt>
                <c:pt idx="32">
                  <c:v>0.124617402709208</c:v>
                </c:pt>
                <c:pt idx="33">
                  <c:v>0.12320328542204388</c:v>
                </c:pt>
                <c:pt idx="34">
                  <c:v>0.122574055160238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OUJP11</c:v>
              </c:pt>
              <c:pt idx="1">
                <c:v>LIFE11</c:v>
              </c:pt>
              <c:pt idx="2">
                <c:v>RECR11</c:v>
              </c:pt>
              <c:pt idx="3">
                <c:v>KNIP11</c:v>
              </c:pt>
              <c:pt idx="4">
                <c:v>VCJR11</c:v>
              </c:pt>
              <c:pt idx="5">
                <c:v>VGIP11</c:v>
              </c:pt>
              <c:pt idx="6">
                <c:v>BCRI11</c:v>
              </c:pt>
              <c:pt idx="7">
                <c:v>HABT11</c:v>
              </c:pt>
              <c:pt idx="8">
                <c:v>RZAK11</c:v>
              </c:pt>
              <c:pt idx="9">
                <c:v>KNHY11</c:v>
              </c:pt>
              <c:pt idx="10">
                <c:v>MANA11</c:v>
              </c:pt>
              <c:pt idx="11">
                <c:v>CLIN11</c:v>
              </c:pt>
              <c:pt idx="12">
                <c:v>VGIR11</c:v>
              </c:pt>
              <c:pt idx="13">
                <c:v>KCRE11</c:v>
              </c:pt>
              <c:pt idx="14">
                <c:v>MCRE11</c:v>
              </c:pt>
              <c:pt idx="15">
                <c:v>CPTS11</c:v>
              </c:pt>
              <c:pt idx="16">
                <c:v>VRTA11</c:v>
              </c:pt>
              <c:pt idx="17">
                <c:v>RBRR11</c:v>
              </c:pt>
              <c:pt idx="18">
                <c:v>URPR11</c:v>
              </c:pt>
              <c:pt idx="19">
                <c:v>CYCR11</c:v>
              </c:pt>
              <c:pt idx="20">
                <c:v>VGHF11</c:v>
              </c:pt>
              <c:pt idx="21">
                <c:v>ICRI11</c:v>
              </c:pt>
              <c:pt idx="22">
                <c:v>BTCI11</c:v>
              </c:pt>
              <c:pt idx="23">
                <c:v>SNCI11</c:v>
              </c:pt>
              <c:pt idx="24">
                <c:v>PCIP11</c:v>
              </c:pt>
              <c:pt idx="25">
                <c:v>RBRY11</c:v>
              </c:pt>
              <c:pt idx="26">
                <c:v>KNUQ11</c:v>
              </c:pt>
              <c:pt idx="27">
                <c:v>XPCI11</c:v>
              </c:pt>
              <c:pt idx="28">
                <c:v>KNSC11</c:v>
              </c:pt>
              <c:pt idx="29">
                <c:v>WHGR11</c:v>
              </c:pt>
              <c:pt idx="30">
                <c:v>AFHI11</c:v>
              </c:pt>
              <c:pt idx="31">
                <c:v>MCCI11</c:v>
              </c:pt>
              <c:pt idx="32">
                <c:v>HGCR11</c:v>
              </c:pt>
              <c:pt idx="33">
                <c:v>MXRF11</c:v>
              </c:pt>
              <c:pt idx="34">
                <c:v>KNCR11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0.14093111206413811</c:v>
                </c:pt>
                <c:pt idx="1">
                  <c:v>0.14093111206413811</c:v>
                </c:pt>
                <c:pt idx="2">
                  <c:v>0.14093111206413811</c:v>
                </c:pt>
                <c:pt idx="3">
                  <c:v>0.14093111206413811</c:v>
                </c:pt>
                <c:pt idx="4">
                  <c:v>0.14093111206413811</c:v>
                </c:pt>
                <c:pt idx="5">
                  <c:v>0.14093111206413811</c:v>
                </c:pt>
                <c:pt idx="6">
                  <c:v>0.14093111206413811</c:v>
                </c:pt>
                <c:pt idx="7">
                  <c:v>0.14093111206413811</c:v>
                </c:pt>
                <c:pt idx="8">
                  <c:v>0.14093111206413811</c:v>
                </c:pt>
                <c:pt idx="9">
                  <c:v>0.14093111206413811</c:v>
                </c:pt>
                <c:pt idx="10">
                  <c:v>0.14093111206413811</c:v>
                </c:pt>
                <c:pt idx="11">
                  <c:v>0.14093111206413811</c:v>
                </c:pt>
                <c:pt idx="12">
                  <c:v>0.14093111206413811</c:v>
                </c:pt>
                <c:pt idx="13">
                  <c:v>0.14093111206413811</c:v>
                </c:pt>
                <c:pt idx="14">
                  <c:v>0.14093111206413811</c:v>
                </c:pt>
                <c:pt idx="15">
                  <c:v>0.14093111206413811</c:v>
                </c:pt>
                <c:pt idx="16">
                  <c:v>0.14093111206413811</c:v>
                </c:pt>
                <c:pt idx="17">
                  <c:v>0.14093111206413811</c:v>
                </c:pt>
                <c:pt idx="18">
                  <c:v>0.14093111206413811</c:v>
                </c:pt>
                <c:pt idx="19">
                  <c:v>0.14093111206413811</c:v>
                </c:pt>
                <c:pt idx="20">
                  <c:v>0.14093111206413811</c:v>
                </c:pt>
                <c:pt idx="21">
                  <c:v>0.14093111206413811</c:v>
                </c:pt>
                <c:pt idx="22">
                  <c:v>0.14093111206413811</c:v>
                </c:pt>
                <c:pt idx="23">
                  <c:v>0.14093111206413811</c:v>
                </c:pt>
                <c:pt idx="24">
                  <c:v>0.14093111206413811</c:v>
                </c:pt>
                <c:pt idx="25">
                  <c:v>0.14093111206413811</c:v>
                </c:pt>
                <c:pt idx="26">
                  <c:v>0.14093111206413811</c:v>
                </c:pt>
                <c:pt idx="27">
                  <c:v>0.14093111206413811</c:v>
                </c:pt>
                <c:pt idx="28">
                  <c:v>0.14093111206413811</c:v>
                </c:pt>
                <c:pt idx="29">
                  <c:v>0.14093111206413811</c:v>
                </c:pt>
                <c:pt idx="30">
                  <c:v>0.14093111206413811</c:v>
                </c:pt>
                <c:pt idx="31">
                  <c:v>0.14093111206413811</c:v>
                </c:pt>
                <c:pt idx="32">
                  <c:v>0.14093111206413811</c:v>
                </c:pt>
                <c:pt idx="33">
                  <c:v>0.14093111206413811</c:v>
                </c:pt>
                <c:pt idx="34">
                  <c:v>0.14093111206413811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VGRI11</c:v>
                </c:pt>
                <c:pt idx="2">
                  <c:v>RECT11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RNGO11</c:v>
                </c:pt>
                <c:pt idx="7">
                  <c:v>BRCR11</c:v>
                </c:pt>
                <c:pt idx="8">
                  <c:v>KORE11</c:v>
                </c:pt>
                <c:pt idx="9">
                  <c:v>BROF11</c:v>
                </c:pt>
                <c:pt idx="10">
                  <c:v>VINO11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0.19650000000000004</c:v>
                </c:pt>
                <c:pt idx="1">
                  <c:v>0.16274864376130196</c:v>
                </c:pt>
                <c:pt idx="2">
                  <c:v>0.15138772077375948</c:v>
                </c:pt>
                <c:pt idx="3">
                  <c:v>0.14278159703860394</c:v>
                </c:pt>
                <c:pt idx="4">
                  <c:v>0.13464655279890289</c:v>
                </c:pt>
                <c:pt idx="5">
                  <c:v>0.12852276170531038</c:v>
                </c:pt>
                <c:pt idx="6">
                  <c:v>0.11735378715244488</c:v>
                </c:pt>
                <c:pt idx="7">
                  <c:v>0.11694794390719301</c:v>
                </c:pt>
                <c:pt idx="8">
                  <c:v>0.11406844106463879</c:v>
                </c:pt>
                <c:pt idx="9">
                  <c:v>0.1068702290076336</c:v>
                </c:pt>
                <c:pt idx="10">
                  <c:v>0.10020876826722337</c:v>
                </c:pt>
                <c:pt idx="11">
                  <c:v>9.4363195414125078E-2</c:v>
                </c:pt>
                <c:pt idx="12">
                  <c:v>8.0144574526064133E-2</c:v>
                </c:pt>
                <c:pt idx="13">
                  <c:v>6.7560854446100355E-2</c:v>
                </c:pt>
                <c:pt idx="14">
                  <c:v>6.7274001403279396E-2</c:v>
                </c:pt>
                <c:pt idx="15">
                  <c:v>5.8715596330275226E-2</c:v>
                </c:pt>
                <c:pt idx="16">
                  <c:v>4.8745287580645162E-2</c:v>
                </c:pt>
                <c:pt idx="17">
                  <c:v>1.5151515151515155E-2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VGRI11</c:v>
              </c:pt>
              <c:pt idx="2">
                <c:v>RECT11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RNGO11</c:v>
              </c:pt>
              <c:pt idx="7">
                <c:v>BRCR11</c:v>
              </c:pt>
              <c:pt idx="8">
                <c:v>KORE11</c:v>
              </c:pt>
              <c:pt idx="9">
                <c:v>BROF11</c:v>
              </c:pt>
              <c:pt idx="10">
                <c:v>VINO11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9.9919204417162566E-2</c:v>
                </c:pt>
                <c:pt idx="1">
                  <c:v>9.9919204417162566E-2</c:v>
                </c:pt>
                <c:pt idx="2">
                  <c:v>9.9919204417162566E-2</c:v>
                </c:pt>
                <c:pt idx="3">
                  <c:v>9.9919204417162566E-2</c:v>
                </c:pt>
                <c:pt idx="4">
                  <c:v>9.9919204417162566E-2</c:v>
                </c:pt>
                <c:pt idx="5">
                  <c:v>9.9919204417162566E-2</c:v>
                </c:pt>
                <c:pt idx="6">
                  <c:v>9.9919204417162566E-2</c:v>
                </c:pt>
                <c:pt idx="7">
                  <c:v>9.9919204417162566E-2</c:v>
                </c:pt>
                <c:pt idx="8">
                  <c:v>9.9919204417162566E-2</c:v>
                </c:pt>
                <c:pt idx="9">
                  <c:v>9.9919204417162566E-2</c:v>
                </c:pt>
                <c:pt idx="10">
                  <c:v>9.9919204417162566E-2</c:v>
                </c:pt>
                <c:pt idx="11">
                  <c:v>9.9919204417162566E-2</c:v>
                </c:pt>
                <c:pt idx="12">
                  <c:v>9.9919204417162566E-2</c:v>
                </c:pt>
                <c:pt idx="13">
                  <c:v>9.9919204417162566E-2</c:v>
                </c:pt>
                <c:pt idx="14">
                  <c:v>9.9919204417162566E-2</c:v>
                </c:pt>
                <c:pt idx="15">
                  <c:v>9.9919204417162566E-2</c:v>
                </c:pt>
                <c:pt idx="16">
                  <c:v>9.9919204417162566E-2</c:v>
                </c:pt>
                <c:pt idx="17">
                  <c:v>9.9919204417162566E-2</c:v>
                </c:pt>
                <c:pt idx="18">
                  <c:v>9.9919204417162566E-2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BBIG11</c:v>
                </c:pt>
                <c:pt idx="1">
                  <c:v>CPSH11</c:v>
                </c:pt>
                <c:pt idx="2">
                  <c:v>BPML11</c:v>
                </c:pt>
                <c:pt idx="3">
                  <c:v>GZIT11</c:v>
                </c:pt>
                <c:pt idx="4">
                  <c:v>FIGS11</c:v>
                </c:pt>
                <c:pt idx="5">
                  <c:v>PMLL11</c:v>
                </c:pt>
                <c:pt idx="6">
                  <c:v>XPML11</c:v>
                </c:pt>
                <c:pt idx="7">
                  <c:v>HGBS11</c:v>
                </c:pt>
                <c:pt idx="8">
                  <c:v>HSML11</c:v>
                </c:pt>
                <c:pt idx="9">
                  <c:v>VISC11</c:v>
                </c:pt>
                <c:pt idx="10">
                  <c:v>ABCP11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0.13526570048309181</c:v>
                </c:pt>
                <c:pt idx="1">
                  <c:v>0.13186813187241028</c:v>
                </c:pt>
                <c:pt idx="2">
                  <c:v>0.12965355255431593</c:v>
                </c:pt>
                <c:pt idx="3">
                  <c:v>0.12224108658743633</c:v>
                </c:pt>
                <c:pt idx="4">
                  <c:v>0.11707317073170732</c:v>
                </c:pt>
                <c:pt idx="5">
                  <c:v>0.1161103047935676</c:v>
                </c:pt>
                <c:pt idx="6">
                  <c:v>0.10618447629044379</c:v>
                </c:pt>
                <c:pt idx="7">
                  <c:v>0.1054263565891473</c:v>
                </c:pt>
                <c:pt idx="8">
                  <c:v>0.10523854069338956</c:v>
                </c:pt>
                <c:pt idx="9">
                  <c:v>9.6009143727974089E-2</c:v>
                </c:pt>
                <c:pt idx="10">
                  <c:v>9.1653936953200954E-2</c:v>
                </c:pt>
                <c:pt idx="11">
                  <c:v>7.5208250694168977E-2</c:v>
                </c:pt>
                <c:pt idx="12">
                  <c:v>6.9130434782608705E-2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0.10696693122284569</c:v>
                </c:pt>
                <c:pt idx="1">
                  <c:v>0.10696693122284569</c:v>
                </c:pt>
                <c:pt idx="2">
                  <c:v>0.10696693122284569</c:v>
                </c:pt>
                <c:pt idx="3">
                  <c:v>0.10696693122284569</c:v>
                </c:pt>
                <c:pt idx="4">
                  <c:v>0.10696693122284569</c:v>
                </c:pt>
                <c:pt idx="5">
                  <c:v>0.10696693122284569</c:v>
                </c:pt>
                <c:pt idx="6">
                  <c:v>0.10696693122284569</c:v>
                </c:pt>
                <c:pt idx="7">
                  <c:v>0.10696693122284569</c:v>
                </c:pt>
                <c:pt idx="8">
                  <c:v>0.10696693122284569</c:v>
                </c:pt>
                <c:pt idx="9">
                  <c:v>0.10696693122284569</c:v>
                </c:pt>
                <c:pt idx="10">
                  <c:v>0.10696693122284569</c:v>
                </c:pt>
                <c:pt idx="11">
                  <c:v>0.10696693122284569</c:v>
                </c:pt>
                <c:pt idx="12">
                  <c:v>0.10696693122284569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KISU11</c:v>
                </c:pt>
                <c:pt idx="2">
                  <c:v>JSAF11</c:v>
                </c:pt>
                <c:pt idx="3">
                  <c:v>RBFM11</c:v>
                </c:pt>
                <c:pt idx="4">
                  <c:v>KFOF11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0.13418530351437699</c:v>
                </c:pt>
                <c:pt idx="1">
                  <c:v>0.13228346456692916</c:v>
                </c:pt>
                <c:pt idx="2">
                  <c:v>0.13114754098360656</c:v>
                </c:pt>
                <c:pt idx="3">
                  <c:v>0.12342857142857144</c:v>
                </c:pt>
                <c:pt idx="4">
                  <c:v>0.1219357297091325</c:v>
                </c:pt>
                <c:pt idx="5">
                  <c:v>0.11900826446280992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11,9%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KISU11</c:v>
              </c:pt>
              <c:pt idx="2">
                <c:v>JSAF11</c:v>
              </c:pt>
              <c:pt idx="3">
                <c:v>RBFM11</c:v>
              </c:pt>
              <c:pt idx="4">
                <c:v>KFOF11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0.11940288958162329</c:v>
                </c:pt>
                <c:pt idx="1">
                  <c:v>0.11940288958162329</c:v>
                </c:pt>
                <c:pt idx="2">
                  <c:v>0.11940288958162329</c:v>
                </c:pt>
                <c:pt idx="3">
                  <c:v>0.11940288958162329</c:v>
                </c:pt>
                <c:pt idx="4">
                  <c:v>0.11940288958162329</c:v>
                </c:pt>
                <c:pt idx="5">
                  <c:v>0.11940288958162329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CRAA11</c:v>
                </c:pt>
                <c:pt idx="3">
                  <c:v>RZAG11</c:v>
                </c:pt>
                <c:pt idx="4">
                  <c:v>EGAF11</c:v>
                </c:pt>
                <c:pt idx="5">
                  <c:v>FGAA11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CPTR11</c:v>
                </c:pt>
                <c:pt idx="11">
                  <c:v>LSAG11</c:v>
                </c:pt>
                <c:pt idx="12">
                  <c:v>PLCA11</c:v>
                </c:pt>
                <c:pt idx="13">
                  <c:v>FZDA11</c:v>
                </c:pt>
                <c:pt idx="14">
                  <c:v>JGPX11</c:v>
                </c:pt>
                <c:pt idx="15">
                  <c:v>DCRA11</c:v>
                </c:pt>
                <c:pt idx="16">
                  <c:v>HGAG11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0.9996305436912698</c:v>
                </c:pt>
                <c:pt idx="1">
                  <c:v>0.96943792845600418</c:v>
                </c:pt>
                <c:pt idx="2">
                  <c:v>0.96161373577715781</c:v>
                </c:pt>
                <c:pt idx="3">
                  <c:v>0.90582089736071114</c:v>
                </c:pt>
                <c:pt idx="4">
                  <c:v>0.89707601414029259</c:v>
                </c:pt>
                <c:pt idx="5">
                  <c:v>0.8958686977605832</c:v>
                </c:pt>
                <c:pt idx="6">
                  <c:v>0.87576012215152443</c:v>
                </c:pt>
                <c:pt idx="7">
                  <c:v>0.84272982983870082</c:v>
                </c:pt>
                <c:pt idx="8">
                  <c:v>0.81919929150090476</c:v>
                </c:pt>
                <c:pt idx="9">
                  <c:v>0.81573462391947582</c:v>
                </c:pt>
                <c:pt idx="10">
                  <c:v>0.80168580343441065</c:v>
                </c:pt>
                <c:pt idx="11">
                  <c:v>0.79290884230043224</c:v>
                </c:pt>
                <c:pt idx="12">
                  <c:v>0.77572453765536198</c:v>
                </c:pt>
                <c:pt idx="13">
                  <c:v>0.69942277324556779</c:v>
                </c:pt>
                <c:pt idx="14">
                  <c:v>0.6382291344347848</c:v>
                </c:pt>
                <c:pt idx="15">
                  <c:v>0.63745541406994188</c:v>
                </c:pt>
                <c:pt idx="16">
                  <c:v>0.63380558259086595</c:v>
                </c:pt>
                <c:pt idx="17">
                  <c:v>0.6121465554735267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CRAA11</c:v>
              </c:pt>
              <c:pt idx="3">
                <c:v>RZAG11</c:v>
              </c:pt>
              <c:pt idx="4">
                <c:v>EGAF11</c:v>
              </c:pt>
              <c:pt idx="5">
                <c:v>FGAA11</c:v>
              </c:pt>
              <c:pt idx="6">
                <c:v>KNCA11</c:v>
              </c:pt>
              <c:pt idx="7">
                <c:v>OIAG11</c:v>
              </c:pt>
              <c:pt idx="8">
                <c:v>XPCA11</c:v>
              </c:pt>
              <c:pt idx="9">
                <c:v>RURA11</c:v>
              </c:pt>
              <c:pt idx="10">
                <c:v>CPTR11</c:v>
              </c:pt>
              <c:pt idx="11">
                <c:v>LSAG11</c:v>
              </c:pt>
              <c:pt idx="12">
                <c:v>PLCA11</c:v>
              </c:pt>
              <c:pt idx="13">
                <c:v>FZDA11</c:v>
              </c:pt>
              <c:pt idx="14">
                <c:v>JGPX11</c:v>
              </c:pt>
              <c:pt idx="15">
                <c:v>DCRA11</c:v>
              </c:pt>
              <c:pt idx="16">
                <c:v>HGAG11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0.85166657630537435</c:v>
                </c:pt>
                <c:pt idx="1">
                  <c:v>0.85166657630537435</c:v>
                </c:pt>
                <c:pt idx="2">
                  <c:v>0.85166657630537435</c:v>
                </c:pt>
                <c:pt idx="3">
                  <c:v>0.85166657630537435</c:v>
                </c:pt>
                <c:pt idx="4">
                  <c:v>0.85166657630537435</c:v>
                </c:pt>
                <c:pt idx="5">
                  <c:v>0.85166657630537435</c:v>
                </c:pt>
                <c:pt idx="6">
                  <c:v>0.85166657630537435</c:v>
                </c:pt>
                <c:pt idx="7">
                  <c:v>0.85166657630537435</c:v>
                </c:pt>
                <c:pt idx="8">
                  <c:v>0.85166657630537435</c:v>
                </c:pt>
                <c:pt idx="9">
                  <c:v>0.85166657630537435</c:v>
                </c:pt>
                <c:pt idx="10">
                  <c:v>0.85166657630537435</c:v>
                </c:pt>
                <c:pt idx="11">
                  <c:v>0.85166657630537435</c:v>
                </c:pt>
                <c:pt idx="12">
                  <c:v>0.85166657630537435</c:v>
                </c:pt>
                <c:pt idx="13">
                  <c:v>0.85166657630537435</c:v>
                </c:pt>
                <c:pt idx="14">
                  <c:v>0.85166657630537435</c:v>
                </c:pt>
                <c:pt idx="15">
                  <c:v>0.85166657630537435</c:v>
                </c:pt>
                <c:pt idx="16">
                  <c:v>0.85166657630537435</c:v>
                </c:pt>
                <c:pt idx="17">
                  <c:v>0.85166657630537435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EGAF11</c:v>
                </c:pt>
                <c:pt idx="2">
                  <c:v>DCRA11</c:v>
                </c:pt>
                <c:pt idx="3">
                  <c:v>OIAG11</c:v>
                </c:pt>
                <c:pt idx="4">
                  <c:v>PLCA11</c:v>
                </c:pt>
                <c:pt idx="5">
                  <c:v>CPTR11</c:v>
                </c:pt>
                <c:pt idx="6">
                  <c:v>RZAG11</c:v>
                </c:pt>
                <c:pt idx="7">
                  <c:v>LSAG11</c:v>
                </c:pt>
                <c:pt idx="8">
                  <c:v>VGIA11</c:v>
                </c:pt>
                <c:pt idx="9">
                  <c:v>GCRA11</c:v>
                </c:pt>
                <c:pt idx="10">
                  <c:v>RURA11</c:v>
                </c:pt>
                <c:pt idx="11">
                  <c:v>FGAA11</c:v>
                </c:pt>
                <c:pt idx="12">
                  <c:v>XPCA11</c:v>
                </c:pt>
                <c:pt idx="13">
                  <c:v>KNCA11</c:v>
                </c:pt>
                <c:pt idx="14">
                  <c:v>SNAG11</c:v>
                </c:pt>
                <c:pt idx="15">
                  <c:v>CRAA11</c:v>
                </c:pt>
                <c:pt idx="16">
                  <c:v>HGAG11</c:v>
                </c:pt>
                <c:pt idx="17">
                  <c:v>JGPX11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0.19221528111484862</c:v>
                </c:pt>
                <c:pt idx="1">
                  <c:v>0.17827799662352281</c:v>
                </c:pt>
                <c:pt idx="2">
                  <c:v>0.17475728155339809</c:v>
                </c:pt>
                <c:pt idx="3">
                  <c:v>0.17433414043583534</c:v>
                </c:pt>
                <c:pt idx="4">
                  <c:v>0.17027027027027028</c:v>
                </c:pt>
                <c:pt idx="5">
                  <c:v>0.16687737041719344</c:v>
                </c:pt>
                <c:pt idx="6">
                  <c:v>0.16513761467889906</c:v>
                </c:pt>
                <c:pt idx="7">
                  <c:v>0.16174582798459564</c:v>
                </c:pt>
                <c:pt idx="8">
                  <c:v>0.16149068322981366</c:v>
                </c:pt>
                <c:pt idx="9">
                  <c:v>0.16047197640117994</c:v>
                </c:pt>
                <c:pt idx="10">
                  <c:v>0.15808383233532936</c:v>
                </c:pt>
                <c:pt idx="11">
                  <c:v>0.15658362989323846</c:v>
                </c:pt>
                <c:pt idx="12">
                  <c:v>0.15189873417721519</c:v>
                </c:pt>
                <c:pt idx="13">
                  <c:v>0.1468134801468135</c:v>
                </c:pt>
                <c:pt idx="14">
                  <c:v>0.14399999999999999</c:v>
                </c:pt>
                <c:pt idx="15">
                  <c:v>0.14051522248243559</c:v>
                </c:pt>
                <c:pt idx="16">
                  <c:v>0.11282740094022835</c:v>
                </c:pt>
                <c:pt idx="17">
                  <c:v>9.7751710654936458E-2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EGAF11</c:v>
              </c:pt>
              <c:pt idx="2">
                <c:v>DCRA11</c:v>
              </c:pt>
              <c:pt idx="3">
                <c:v>OIAG11</c:v>
              </c:pt>
              <c:pt idx="4">
                <c:v>PLCA11</c:v>
              </c:pt>
              <c:pt idx="5">
                <c:v>CPTR11</c:v>
              </c:pt>
              <c:pt idx="6">
                <c:v>RZAG11</c:v>
              </c:pt>
              <c:pt idx="7">
                <c:v>LSAG11</c:v>
              </c:pt>
              <c:pt idx="8">
                <c:v>VGIA11</c:v>
              </c:pt>
              <c:pt idx="9">
                <c:v>GCRA11</c:v>
              </c:pt>
              <c:pt idx="10">
                <c:v>RURA11</c:v>
              </c:pt>
              <c:pt idx="11">
                <c:v>FGAA11</c:v>
              </c:pt>
              <c:pt idx="12">
                <c:v>XPCA11</c:v>
              </c:pt>
              <c:pt idx="13">
                <c:v>KNCA11</c:v>
              </c:pt>
              <c:pt idx="14">
                <c:v>SNAG11</c:v>
              </c:pt>
              <c:pt idx="15">
                <c:v>CRAA11</c:v>
              </c:pt>
              <c:pt idx="16">
                <c:v>HGAG11</c:v>
              </c:pt>
              <c:pt idx="17">
                <c:v>JGPX11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0.14810802385998703</c:v>
                </c:pt>
                <c:pt idx="1">
                  <c:v>0.14810802385998703</c:v>
                </c:pt>
                <c:pt idx="2">
                  <c:v>0.14810802385998703</c:v>
                </c:pt>
                <c:pt idx="3">
                  <c:v>0.14810802385998703</c:v>
                </c:pt>
                <c:pt idx="4">
                  <c:v>0.14810802385998703</c:v>
                </c:pt>
                <c:pt idx="5">
                  <c:v>0.14810802385998703</c:v>
                </c:pt>
                <c:pt idx="6">
                  <c:v>0.14810802385998703</c:v>
                </c:pt>
                <c:pt idx="7">
                  <c:v>0.14810802385998703</c:v>
                </c:pt>
                <c:pt idx="8">
                  <c:v>0.14810802385998703</c:v>
                </c:pt>
                <c:pt idx="9">
                  <c:v>0.14810802385998703</c:v>
                </c:pt>
                <c:pt idx="10">
                  <c:v>0.14810802385998703</c:v>
                </c:pt>
                <c:pt idx="11">
                  <c:v>0.14810802385998703</c:v>
                </c:pt>
                <c:pt idx="12">
                  <c:v>0.14810802385998703</c:v>
                </c:pt>
                <c:pt idx="13">
                  <c:v>0.14810802385998703</c:v>
                </c:pt>
                <c:pt idx="14">
                  <c:v>0.14810802385998703</c:v>
                </c:pt>
                <c:pt idx="15">
                  <c:v>0.14810802385998703</c:v>
                </c:pt>
                <c:pt idx="16">
                  <c:v>0.14810802385998703</c:v>
                </c:pt>
                <c:pt idx="17">
                  <c:v>0.14810802385998703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AA7FDBC-7FBC-457E-B2DD-E93174BBE9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5948D47-15B0-4FFB-9042-7AA5D49202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92C9997-2AC6-493C-8324-73FA2EC1974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1BC1AEC-32BD-45A1-BCC3-D9BBB8D7DE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5F265AC-BBAC-4209-AB22-01E0D2B45F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0.9996305436912698</c:v>
                </c:pt>
                <c:pt idx="1">
                  <c:v>0.96943792845600418</c:v>
                </c:pt>
                <c:pt idx="2">
                  <c:v>0.96161373577715781</c:v>
                </c:pt>
                <c:pt idx="3">
                  <c:v>0.90582089736071114</c:v>
                </c:pt>
                <c:pt idx="4">
                  <c:v>0.89707601414029259</c:v>
                </c:pt>
                <c:pt idx="5">
                  <c:v>0.8958686977605832</c:v>
                </c:pt>
                <c:pt idx="6">
                  <c:v>0.87576012215152443</c:v>
                </c:pt>
                <c:pt idx="7">
                  <c:v>0.84272982983870082</c:v>
                </c:pt>
                <c:pt idx="8">
                  <c:v>0.81919929150090476</c:v>
                </c:pt>
                <c:pt idx="9">
                  <c:v>0.81573462391947582</c:v>
                </c:pt>
                <c:pt idx="10">
                  <c:v>0.80168580343441065</c:v>
                </c:pt>
                <c:pt idx="11">
                  <c:v>0.79290884230043224</c:v>
                </c:pt>
                <c:pt idx="12">
                  <c:v>0.77572453765536198</c:v>
                </c:pt>
                <c:pt idx="13">
                  <c:v>0.69942277324556779</c:v>
                </c:pt>
                <c:pt idx="14">
                  <c:v>0.6382291344347848</c:v>
                </c:pt>
                <c:pt idx="15">
                  <c:v>0.63745541406994188</c:v>
                </c:pt>
                <c:pt idx="16">
                  <c:v>0.63380558259086595</c:v>
                </c:pt>
                <c:pt idx="17">
                  <c:v>0.6121465554735267</c:v>
                </c:pt>
                <c:pt idx="18">
                  <c:v>0.59725240912910571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0.19221528111484862</c:v>
                </c:pt>
                <c:pt idx="1">
                  <c:v>0.17827799662352281</c:v>
                </c:pt>
                <c:pt idx="2">
                  <c:v>0.17475728155339809</c:v>
                </c:pt>
                <c:pt idx="3">
                  <c:v>0.17433414043583534</c:v>
                </c:pt>
                <c:pt idx="4">
                  <c:v>0.17027027027027028</c:v>
                </c:pt>
                <c:pt idx="5">
                  <c:v>0.16687737041719344</c:v>
                </c:pt>
                <c:pt idx="6">
                  <c:v>0.16513761467889906</c:v>
                </c:pt>
                <c:pt idx="7">
                  <c:v>0.16174582798459564</c:v>
                </c:pt>
                <c:pt idx="8">
                  <c:v>0.16149068322981366</c:v>
                </c:pt>
                <c:pt idx="9">
                  <c:v>0.16047197640117994</c:v>
                </c:pt>
                <c:pt idx="10">
                  <c:v>0.15808383233532936</c:v>
                </c:pt>
                <c:pt idx="11">
                  <c:v>0.15658362989323846</c:v>
                </c:pt>
                <c:pt idx="12">
                  <c:v>0.15189873417721519</c:v>
                </c:pt>
                <c:pt idx="13">
                  <c:v>0.1468134801468135</c:v>
                </c:pt>
                <c:pt idx="14">
                  <c:v>0.14399999999999999</c:v>
                </c:pt>
                <c:pt idx="15">
                  <c:v>0.14051522248243559</c:v>
                </c:pt>
                <c:pt idx="16">
                  <c:v>0.11282740094022835</c:v>
                </c:pt>
                <c:pt idx="17">
                  <c:v>9.7751710654936458E-2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RZAG11</c:v>
                  </c:pt>
                  <c:pt idx="4">
                    <c:v>EGAF11</c:v>
                  </c:pt>
                  <c:pt idx="5">
                    <c:v>FGAA11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PLCA11</c:v>
                  </c:pt>
                  <c:pt idx="13">
                    <c:v>FZDA11</c:v>
                  </c:pt>
                  <c:pt idx="14">
                    <c:v>JGPX11</c:v>
                  </c:pt>
                  <c:pt idx="15">
                    <c:v>DCRA11</c:v>
                  </c:pt>
                  <c:pt idx="16">
                    <c:v>HGAG11</c:v>
                  </c:pt>
                  <c:pt idx="17">
                    <c:v>VCRA11</c:v>
                  </c:pt>
                  <c:pt idx="18">
                    <c:v>GCRA11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0.93407441550882098</c:v>
                </c:pt>
                <c:pt idx="1">
                  <c:v>0.94311541660944609</c:v>
                </c:pt>
                <c:pt idx="2">
                  <c:v>0.91650561948427767</c:v>
                </c:pt>
                <c:pt idx="3">
                  <c:v>1.0152686442495706</c:v>
                </c:pt>
                <c:pt idx="4">
                  <c:v>0.87428256447561181</c:v>
                </c:pt>
                <c:pt idx="5">
                  <c:v>0.91634958689180435</c:v>
                </c:pt>
                <c:pt idx="6">
                  <c:v>0.53621123739480081</c:v>
                </c:pt>
                <c:pt idx="7">
                  <c:v>0.8435338338707935</c:v>
                </c:pt>
                <c:pt idx="8">
                  <c:v>0.49543619530219185</c:v>
                </c:pt>
                <c:pt idx="9">
                  <c:v>0.58383071373380913</c:v>
                </c:pt>
                <c:pt idx="10">
                  <c:v>0.62098155624647644</c:v>
                </c:pt>
                <c:pt idx="11">
                  <c:v>2.940434527994451E-2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0.12150244964616222</c:v>
                </c:pt>
                <c:pt idx="1">
                  <c:v>0.10235996588001138</c:v>
                </c:pt>
                <c:pt idx="2">
                  <c:v>0.10251533742203854</c:v>
                </c:pt>
                <c:pt idx="3">
                  <c:v>8.7109345151104356E-2</c:v>
                </c:pt>
                <c:pt idx="4">
                  <c:v>0.13861386138613865</c:v>
                </c:pt>
                <c:pt idx="5">
                  <c:v>8.8294314381270916E-2</c:v>
                </c:pt>
                <c:pt idx="6">
                  <c:v>0.21081081081081082</c:v>
                </c:pt>
                <c:pt idx="7">
                  <c:v>0.11986681465038847</c:v>
                </c:pt>
                <c:pt idx="8">
                  <c:v>0.160296846013605</c:v>
                </c:pt>
                <c:pt idx="9">
                  <c:v>0.10225820195989882</c:v>
                </c:pt>
                <c:pt idx="10">
                  <c:v>8.7866915023444028E-2</c:v>
                </c:pt>
                <c:pt idx="11">
                  <c:v>3.925233644859813E-2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0.93407441550882098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0.12150244964616222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0.94311541660944609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0.10235996588001138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0.91650561948427767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0.10251533742203854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1.0152686442495706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8.7109345151104356E-2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0.87428256447561181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0.13861386138613865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0.91634958689180435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8.8294314381270916E-2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0.53621123739480081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0.21081081081081082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0.8435338338707935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0.11986681465038847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0.49543619530219185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0.160296846013605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0.58383071373380913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0.10225820195989882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0.62098155624647644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8.7866915023444028E-2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2.940434527994451E-2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3.925233644859813E-2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HGRE11</c:v>
                </c:pt>
                <c:pt idx="2">
                  <c:v>TEPP11</c:v>
                </c:pt>
                <c:pt idx="3">
                  <c:v>AIEC11</c:v>
                </c:pt>
                <c:pt idx="4">
                  <c:v>GTWR11</c:v>
                </c:pt>
                <c:pt idx="5">
                  <c:v>SPTW11</c:v>
                </c:pt>
                <c:pt idx="6">
                  <c:v>RCRB11</c:v>
                </c:pt>
                <c:pt idx="7">
                  <c:v>PVBI11</c:v>
                </c:pt>
                <c:pt idx="8">
                  <c:v>VGRI11</c:v>
                </c:pt>
                <c:pt idx="9">
                  <c:v>RNGO11</c:v>
                </c:pt>
                <c:pt idx="10">
                  <c:v>KORE11</c:v>
                </c:pt>
                <c:pt idx="11">
                  <c:v>BROF11</c:v>
                </c:pt>
                <c:pt idx="12">
                  <c:v>JSRE11</c:v>
                </c:pt>
                <c:pt idx="13">
                  <c:v>BRCR11</c:v>
                </c:pt>
                <c:pt idx="14">
                  <c:v>VPPR11</c:v>
                </c:pt>
                <c:pt idx="15">
                  <c:v>VINO11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1.1536104970570285</c:v>
                </c:pt>
                <c:pt idx="1">
                  <c:v>0.86348541937404544</c:v>
                </c:pt>
                <c:pt idx="2">
                  <c:v>0.83466658863468768</c:v>
                </c:pt>
                <c:pt idx="3">
                  <c:v>0.79448383385223131</c:v>
                </c:pt>
                <c:pt idx="4">
                  <c:v>0.7911118805426387</c:v>
                </c:pt>
                <c:pt idx="5">
                  <c:v>0.69823603858915761</c:v>
                </c:pt>
                <c:pt idx="6">
                  <c:v>0.6834413441518733</c:v>
                </c:pt>
                <c:pt idx="7">
                  <c:v>0.66221475505868288</c:v>
                </c:pt>
                <c:pt idx="8">
                  <c:v>0.6353601446395104</c:v>
                </c:pt>
                <c:pt idx="9">
                  <c:v>0.62035950166742881</c:v>
                </c:pt>
                <c:pt idx="10">
                  <c:v>0.59454389239559624</c:v>
                </c:pt>
                <c:pt idx="11">
                  <c:v>0.57257777369498608</c:v>
                </c:pt>
                <c:pt idx="12">
                  <c:v>0.57166457164846363</c:v>
                </c:pt>
                <c:pt idx="13">
                  <c:v>0.52068371568423577</c:v>
                </c:pt>
                <c:pt idx="14">
                  <c:v>0.49416083416624929</c:v>
                </c:pt>
                <c:pt idx="15">
                  <c:v>0.4885026688013428</c:v>
                </c:pt>
                <c:pt idx="16">
                  <c:v>0.45327002199487382</c:v>
                </c:pt>
                <c:pt idx="17">
                  <c:v>0.39753736121096284</c:v>
                </c:pt>
                <c:pt idx="18">
                  <c:v>0.30329809407435077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HGRE11</c:v>
              </c:pt>
              <c:pt idx="2">
                <c:v>TEPP11</c:v>
              </c:pt>
              <c:pt idx="3">
                <c:v>AIEC11</c:v>
              </c:pt>
              <c:pt idx="4">
                <c:v>GTWR11</c:v>
              </c:pt>
              <c:pt idx="5">
                <c:v>SPTW11</c:v>
              </c:pt>
              <c:pt idx="6">
                <c:v>RCRB11</c:v>
              </c:pt>
              <c:pt idx="7">
                <c:v>PVBI11</c:v>
              </c:pt>
              <c:pt idx="8">
                <c:v>VGRI11</c:v>
              </c:pt>
              <c:pt idx="9">
                <c:v>RNGO11</c:v>
              </c:pt>
              <c:pt idx="10">
                <c:v>KORE11</c:v>
              </c:pt>
              <c:pt idx="11">
                <c:v>BROF11</c:v>
              </c:pt>
              <c:pt idx="12">
                <c:v>JSRE11</c:v>
              </c:pt>
              <c:pt idx="13">
                <c:v>BRCR11</c:v>
              </c:pt>
              <c:pt idx="14">
                <c:v>VPPR11</c:v>
              </c:pt>
              <c:pt idx="15">
                <c:v>VINO11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0.63354347687719526</c:v>
                </c:pt>
                <c:pt idx="1">
                  <c:v>0.63354347687719526</c:v>
                </c:pt>
                <c:pt idx="2">
                  <c:v>0.63354347687719526</c:v>
                </c:pt>
                <c:pt idx="3">
                  <c:v>0.63354347687719526</c:v>
                </c:pt>
                <c:pt idx="4">
                  <c:v>0.63354347687719526</c:v>
                </c:pt>
                <c:pt idx="5">
                  <c:v>0.63354347687719526</c:v>
                </c:pt>
                <c:pt idx="6">
                  <c:v>0.63354347687719526</c:v>
                </c:pt>
                <c:pt idx="7">
                  <c:v>0.63354347687719526</c:v>
                </c:pt>
                <c:pt idx="8">
                  <c:v>0.63354347687719526</c:v>
                </c:pt>
                <c:pt idx="9">
                  <c:v>0.63354347687719526</c:v>
                </c:pt>
                <c:pt idx="10">
                  <c:v>0.63354347687719526</c:v>
                </c:pt>
                <c:pt idx="11">
                  <c:v>0.63354347687719526</c:v>
                </c:pt>
                <c:pt idx="12">
                  <c:v>0.63354347687719526</c:v>
                </c:pt>
                <c:pt idx="13">
                  <c:v>0.63354347687719526</c:v>
                </c:pt>
                <c:pt idx="14">
                  <c:v>0.63354347687719526</c:v>
                </c:pt>
                <c:pt idx="15">
                  <c:v>0.63354347687719526</c:v>
                </c:pt>
                <c:pt idx="16">
                  <c:v>0.63354347687719526</c:v>
                </c:pt>
                <c:pt idx="17">
                  <c:v>0.63354347687719526</c:v>
                </c:pt>
                <c:pt idx="18">
                  <c:v>0.63354347687719526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1.5151515151515155E-2</c:v>
                </c:pt>
                <c:pt idx="1">
                  <c:v>0.19650000000000004</c:v>
                </c:pt>
                <c:pt idx="2">
                  <c:v>0.11406844106463879</c:v>
                </c:pt>
                <c:pt idx="3">
                  <c:v>6.7274001403279396E-2</c:v>
                </c:pt>
                <c:pt idx="4">
                  <c:v>0.16274864376130196</c:v>
                </c:pt>
                <c:pt idx="5">
                  <c:v>0.13464655279890289</c:v>
                </c:pt>
                <c:pt idx="6">
                  <c:v>8.0144574526064133E-2</c:v>
                </c:pt>
                <c:pt idx="7">
                  <c:v>9.4363195414125078E-2</c:v>
                </c:pt>
                <c:pt idx="8">
                  <c:v>0.14278159703860394</c:v>
                </c:pt>
                <c:pt idx="9">
                  <c:v>6.7560854446100355E-2</c:v>
                </c:pt>
                <c:pt idx="10">
                  <c:v>9.7726501528573387E-2</c:v>
                </c:pt>
                <c:pt idx="11">
                  <c:v>0.12852276170531038</c:v>
                </c:pt>
                <c:pt idx="12">
                  <c:v>0.11735378715244488</c:v>
                </c:pt>
                <c:pt idx="13">
                  <c:v>0.10020876826722337</c:v>
                </c:pt>
                <c:pt idx="14">
                  <c:v>0.11694794390719301</c:v>
                </c:pt>
                <c:pt idx="15">
                  <c:v>0.1068702290076336</c:v>
                </c:pt>
                <c:pt idx="16">
                  <c:v>0.15138772077375948</c:v>
                </c:pt>
                <c:pt idx="17">
                  <c:v>0</c:v>
                </c:pt>
                <c:pt idx="18">
                  <c:v>5.8715596330275226E-2</c:v>
                </c:pt>
                <c:pt idx="19">
                  <c:v>4.8745287580645162E-2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9.9919204417162566E-2</c:v>
                </c:pt>
                <c:pt idx="1">
                  <c:v>9.9919204417162566E-2</c:v>
                </c:pt>
                <c:pt idx="2">
                  <c:v>9.9919204417162566E-2</c:v>
                </c:pt>
                <c:pt idx="3">
                  <c:v>9.9919204417162566E-2</c:v>
                </c:pt>
                <c:pt idx="4">
                  <c:v>9.9919204417162566E-2</c:v>
                </c:pt>
                <c:pt idx="5">
                  <c:v>9.9919204417162566E-2</c:v>
                </c:pt>
                <c:pt idx="6">
                  <c:v>9.9919204417162566E-2</c:v>
                </c:pt>
                <c:pt idx="7">
                  <c:v>9.9919204417162566E-2</c:v>
                </c:pt>
                <c:pt idx="8">
                  <c:v>9.9919204417162566E-2</c:v>
                </c:pt>
                <c:pt idx="9">
                  <c:v>9.9919204417162566E-2</c:v>
                </c:pt>
                <c:pt idx="10">
                  <c:v>9.9919204417162566E-2</c:v>
                </c:pt>
                <c:pt idx="11">
                  <c:v>9.9919204417162566E-2</c:v>
                </c:pt>
                <c:pt idx="12">
                  <c:v>9.9919204417162566E-2</c:v>
                </c:pt>
                <c:pt idx="13">
                  <c:v>9.9919204417162566E-2</c:v>
                </c:pt>
                <c:pt idx="14">
                  <c:v>9.9919204417162566E-2</c:v>
                </c:pt>
                <c:pt idx="15">
                  <c:v>9.9919204417162566E-2</c:v>
                </c:pt>
                <c:pt idx="16">
                  <c:v>9.9919204417162566E-2</c:v>
                </c:pt>
                <c:pt idx="17">
                  <c:v>9.9919204417162566E-2</c:v>
                </c:pt>
                <c:pt idx="18">
                  <c:v>9.9919204417162566E-2</c:v>
                </c:pt>
                <c:pt idx="19">
                  <c:v>9.9919204417162566E-2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BTLG11</c:v>
                </c:pt>
                <c:pt idx="1">
                  <c:v>BRCO11</c:v>
                </c:pt>
                <c:pt idx="2">
                  <c:v>RZAT11</c:v>
                </c:pt>
                <c:pt idx="3">
                  <c:v>HGLG11</c:v>
                </c:pt>
                <c:pt idx="4">
                  <c:v>GGRC11</c:v>
                </c:pt>
                <c:pt idx="5">
                  <c:v>XPLG11</c:v>
                </c:pt>
                <c:pt idx="6">
                  <c:v>TRUE11</c:v>
                </c:pt>
                <c:pt idx="7">
                  <c:v>LVBI11</c:v>
                </c:pt>
                <c:pt idx="8">
                  <c:v>VILG11</c:v>
                </c:pt>
                <c:pt idx="9">
                  <c:v>XPIN11</c:v>
                </c:pt>
                <c:pt idx="10">
                  <c:v>RBRL11</c:v>
                </c:pt>
                <c:pt idx="11">
                  <c:v>HSLG11</c:v>
                </c:pt>
                <c:pt idx="12">
                  <c:v>NEWL11</c:v>
                </c:pt>
                <c:pt idx="13">
                  <c:v>TRBL11</c:v>
                </c:pt>
                <c:pt idx="14">
                  <c:v>HLOG11</c:v>
                </c:pt>
                <c:pt idx="15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0.99847557962595601</c:v>
                </c:pt>
                <c:pt idx="1">
                  <c:v>0.98416548813712079</c:v>
                </c:pt>
                <c:pt idx="2">
                  <c:v>0.91015734728546305</c:v>
                </c:pt>
                <c:pt idx="3">
                  <c:v>0.90540177283247902</c:v>
                </c:pt>
                <c:pt idx="4">
                  <c:v>0.8874190687111102</c:v>
                </c:pt>
                <c:pt idx="5">
                  <c:v>0.87355315418878932</c:v>
                </c:pt>
                <c:pt idx="6">
                  <c:v>0.86837101141974249</c:v>
                </c:pt>
                <c:pt idx="7">
                  <c:v>0.85730345118581186</c:v>
                </c:pt>
                <c:pt idx="8">
                  <c:v>0.821765286678796</c:v>
                </c:pt>
                <c:pt idx="9">
                  <c:v>0.81575403370814115</c:v>
                </c:pt>
                <c:pt idx="10">
                  <c:v>0.79679764721915336</c:v>
                </c:pt>
                <c:pt idx="11">
                  <c:v>0.7915068778944554</c:v>
                </c:pt>
                <c:pt idx="12">
                  <c:v>0.78341313146761848</c:v>
                </c:pt>
                <c:pt idx="13">
                  <c:v>0.78121805287599799</c:v>
                </c:pt>
                <c:pt idx="14">
                  <c:v>0.7625044877672339</c:v>
                </c:pt>
                <c:pt idx="15">
                  <c:v>0.75158461130216192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BTLG11</c:v>
              </c:pt>
              <c:pt idx="1">
                <c:v>BRCO11</c:v>
              </c:pt>
              <c:pt idx="2">
                <c:v>RZAT11</c:v>
              </c:pt>
              <c:pt idx="3">
                <c:v>HGLG11</c:v>
              </c:pt>
              <c:pt idx="4">
                <c:v>GGRC11</c:v>
              </c:pt>
              <c:pt idx="5">
                <c:v>XPLG11</c:v>
              </c:pt>
              <c:pt idx="6">
                <c:v>TRUE11</c:v>
              </c:pt>
              <c:pt idx="7">
                <c:v>LVBI11</c:v>
              </c:pt>
              <c:pt idx="8">
                <c:v>VILG11</c:v>
              </c:pt>
              <c:pt idx="9">
                <c:v>XPIN11</c:v>
              </c:pt>
              <c:pt idx="10">
                <c:v>RBRL11</c:v>
              </c:pt>
              <c:pt idx="11">
                <c:v>HSLG11</c:v>
              </c:pt>
              <c:pt idx="12">
                <c:v>NEWL11</c:v>
              </c:pt>
              <c:pt idx="13">
                <c:v>TRBL11</c:v>
              </c:pt>
              <c:pt idx="14">
                <c:v>HLOG11</c:v>
              </c:pt>
              <c:pt idx="15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0.89913922080310837</c:v>
                </c:pt>
                <c:pt idx="1">
                  <c:v>0.89913922080310837</c:v>
                </c:pt>
                <c:pt idx="2">
                  <c:v>0.89913922080310837</c:v>
                </c:pt>
                <c:pt idx="3">
                  <c:v>0.89913922080310837</c:v>
                </c:pt>
                <c:pt idx="4">
                  <c:v>0.89913922080310837</c:v>
                </c:pt>
                <c:pt idx="5">
                  <c:v>0.89913922080310837</c:v>
                </c:pt>
                <c:pt idx="6">
                  <c:v>0.89913922080310837</c:v>
                </c:pt>
                <c:pt idx="7">
                  <c:v>0.89913922080310837</c:v>
                </c:pt>
                <c:pt idx="8">
                  <c:v>0.89913922080310837</c:v>
                </c:pt>
                <c:pt idx="9">
                  <c:v>0.89913922080310837</c:v>
                </c:pt>
                <c:pt idx="10">
                  <c:v>0.89913922080310837</c:v>
                </c:pt>
                <c:pt idx="11">
                  <c:v>0.89913922080310837</c:v>
                </c:pt>
                <c:pt idx="12">
                  <c:v>0.89913922080310837</c:v>
                </c:pt>
                <c:pt idx="13">
                  <c:v>0.89913922080310837</c:v>
                </c:pt>
                <c:pt idx="14">
                  <c:v>0.89913922080310837</c:v>
                </c:pt>
                <c:pt idx="15">
                  <c:v>0.89913922080310837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PQDP11</c:v>
                </c:pt>
                <c:pt idx="1">
                  <c:v>XPML11</c:v>
                </c:pt>
                <c:pt idx="2">
                  <c:v>HGBS11</c:v>
                </c:pt>
                <c:pt idx="3">
                  <c:v>VISC11</c:v>
                </c:pt>
                <c:pt idx="4">
                  <c:v>SHPH11</c:v>
                </c:pt>
                <c:pt idx="5">
                  <c:v>PMLL11</c:v>
                </c:pt>
                <c:pt idx="6">
                  <c:v>CPSH11</c:v>
                </c:pt>
                <c:pt idx="7">
                  <c:v>HSML11</c:v>
                </c:pt>
                <c:pt idx="8">
                  <c:v>FIGS11</c:v>
                </c:pt>
                <c:pt idx="9">
                  <c:v>BPML11</c:v>
                </c:pt>
                <c:pt idx="10">
                  <c:v>ABCP11</c:v>
                </c:pt>
                <c:pt idx="11">
                  <c:v>BBIG11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0.96754528050518152</c:v>
                </c:pt>
                <c:pt idx="1">
                  <c:v>0.95047703142390372</c:v>
                </c:pt>
                <c:pt idx="2">
                  <c:v>0.94945034832635045</c:v>
                </c:pt>
                <c:pt idx="3">
                  <c:v>0.90646685260886528</c:v>
                </c:pt>
                <c:pt idx="4">
                  <c:v>0.88686987657774363</c:v>
                </c:pt>
                <c:pt idx="5">
                  <c:v>0.88584170782933347</c:v>
                </c:pt>
                <c:pt idx="6">
                  <c:v>0.86523403250504427</c:v>
                </c:pt>
                <c:pt idx="7">
                  <c:v>0.82075013129042518</c:v>
                </c:pt>
                <c:pt idx="8">
                  <c:v>0.70190264782281397</c:v>
                </c:pt>
                <c:pt idx="9">
                  <c:v>0.68736202980889005</c:v>
                </c:pt>
                <c:pt idx="10">
                  <c:v>0.64964832315859133</c:v>
                </c:pt>
                <c:pt idx="11">
                  <c:v>0.64815861765269323</c:v>
                </c:pt>
                <c:pt idx="12">
                  <c:v>0.47361962215253967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0.85253423388552751</c:v>
                </c:pt>
                <c:pt idx="1">
                  <c:v>0.85253423388552751</c:v>
                </c:pt>
                <c:pt idx="2">
                  <c:v>0.85253423388552751</c:v>
                </c:pt>
                <c:pt idx="3">
                  <c:v>0.85253423388552751</c:v>
                </c:pt>
                <c:pt idx="4">
                  <c:v>0.85253423388552751</c:v>
                </c:pt>
                <c:pt idx="5">
                  <c:v>0.85253423388552751</c:v>
                </c:pt>
                <c:pt idx="6">
                  <c:v>0.85253423388552751</c:v>
                </c:pt>
                <c:pt idx="7">
                  <c:v>0.85253423388552751</c:v>
                </c:pt>
                <c:pt idx="8">
                  <c:v>0.85253423388552751</c:v>
                </c:pt>
                <c:pt idx="9">
                  <c:v>0.85253423388552751</c:v>
                </c:pt>
                <c:pt idx="10">
                  <c:v>0.85253423388552751</c:v>
                </c:pt>
                <c:pt idx="11">
                  <c:v>0.85253423388552751</c:v>
                </c:pt>
                <c:pt idx="12">
                  <c:v>0.85253423388552751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KNSC11</c:v>
                </c:pt>
                <c:pt idx="2">
                  <c:v>KNUQ11</c:v>
                </c:pt>
                <c:pt idx="3">
                  <c:v>MXRF11</c:v>
                </c:pt>
                <c:pt idx="4">
                  <c:v>KNHY11</c:v>
                </c:pt>
                <c:pt idx="5">
                  <c:v>AFHI11</c:v>
                </c:pt>
                <c:pt idx="6">
                  <c:v>MCCI11</c:v>
                </c:pt>
                <c:pt idx="7">
                  <c:v>MANA11</c:v>
                </c:pt>
                <c:pt idx="8">
                  <c:v>KNIP11</c:v>
                </c:pt>
                <c:pt idx="9">
                  <c:v>VGIR11</c:v>
                </c:pt>
                <c:pt idx="10">
                  <c:v>XPCI11</c:v>
                </c:pt>
                <c:pt idx="11">
                  <c:v>KCRE11</c:v>
                </c:pt>
                <c:pt idx="12">
                  <c:v>WHGR11</c:v>
                </c:pt>
                <c:pt idx="13">
                  <c:v>CYCR11</c:v>
                </c:pt>
                <c:pt idx="14">
                  <c:v>HGCR11</c:v>
                </c:pt>
                <c:pt idx="15">
                  <c:v>ICRI11</c:v>
                </c:pt>
                <c:pt idx="16">
                  <c:v>CLIN11</c:v>
                </c:pt>
                <c:pt idx="17">
                  <c:v>RECR11</c:v>
                </c:pt>
                <c:pt idx="18">
                  <c:v>RZAK11</c:v>
                </c:pt>
                <c:pt idx="19">
                  <c:v>SNCI11</c:v>
                </c:pt>
                <c:pt idx="20">
                  <c:v>MCRE11</c:v>
                </c:pt>
                <c:pt idx="21">
                  <c:v>RBRY11</c:v>
                </c:pt>
                <c:pt idx="22">
                  <c:v>BTCI11</c:v>
                </c:pt>
                <c:pt idx="23">
                  <c:v>VGIP11</c:v>
                </c:pt>
                <c:pt idx="24">
                  <c:v>PCIP11</c:v>
                </c:pt>
                <c:pt idx="25">
                  <c:v>CPTS11</c:v>
                </c:pt>
                <c:pt idx="26">
                  <c:v>RBRR11</c:v>
                </c:pt>
                <c:pt idx="27">
                  <c:v>VRTA11</c:v>
                </c:pt>
                <c:pt idx="28">
                  <c:v>VCJR11</c:v>
                </c:pt>
                <c:pt idx="29">
                  <c:v>HABT11</c:v>
                </c:pt>
                <c:pt idx="30">
                  <c:v>OUJP11</c:v>
                </c:pt>
                <c:pt idx="31">
                  <c:v>LIFE11</c:v>
                </c:pt>
                <c:pt idx="32">
                  <c:v>VGHF11</c:v>
                </c:pt>
                <c:pt idx="33">
                  <c:v>BCRI11</c:v>
                </c:pt>
                <c:pt idx="34">
                  <c:v>URPR11</c:v>
                </c:pt>
                <c:pt idx="35">
                  <c:v>CACR11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1.0518534722427166</c:v>
                </c:pt>
                <c:pt idx="1">
                  <c:v>1.0465692796246389</c:v>
                </c:pt>
                <c:pt idx="2">
                  <c:v>1.0399527420783883</c:v>
                </c:pt>
                <c:pt idx="3">
                  <c:v>1.0392547130586867</c:v>
                </c:pt>
                <c:pt idx="4">
                  <c:v>1.0109837343571031</c:v>
                </c:pt>
                <c:pt idx="5">
                  <c:v>1.0028281213074226</c:v>
                </c:pt>
                <c:pt idx="6">
                  <c:v>0.99926694110539516</c:v>
                </c:pt>
                <c:pt idx="7">
                  <c:v>0.99382305792517434</c:v>
                </c:pt>
                <c:pt idx="8">
                  <c:v>0.99182957828760587</c:v>
                </c:pt>
                <c:pt idx="9">
                  <c:v>0.98403694715817835</c:v>
                </c:pt>
                <c:pt idx="10">
                  <c:v>0.95984015170365655</c:v>
                </c:pt>
                <c:pt idx="11">
                  <c:v>0.95199905648792127</c:v>
                </c:pt>
                <c:pt idx="12">
                  <c:v>0.95011142912375102</c:v>
                </c:pt>
                <c:pt idx="13">
                  <c:v>0.9459028157247491</c:v>
                </c:pt>
                <c:pt idx="14">
                  <c:v>0.92903402636730781</c:v>
                </c:pt>
                <c:pt idx="15">
                  <c:v>0.92748249958997542</c:v>
                </c:pt>
                <c:pt idx="16">
                  <c:v>0.92740619977069139</c:v>
                </c:pt>
                <c:pt idx="17">
                  <c:v>0.91752267025268719</c:v>
                </c:pt>
                <c:pt idx="18">
                  <c:v>0.90693456275692597</c:v>
                </c:pt>
                <c:pt idx="19">
                  <c:v>0.89466338735915862</c:v>
                </c:pt>
                <c:pt idx="20">
                  <c:v>0.88485509892104919</c:v>
                </c:pt>
                <c:pt idx="21">
                  <c:v>0.88434886178916128</c:v>
                </c:pt>
                <c:pt idx="22">
                  <c:v>0.88238251217433239</c:v>
                </c:pt>
                <c:pt idx="23">
                  <c:v>0.87419949688567322</c:v>
                </c:pt>
                <c:pt idx="24">
                  <c:v>0.84805911008983759</c:v>
                </c:pt>
                <c:pt idx="25">
                  <c:v>0.84520640237378275</c:v>
                </c:pt>
                <c:pt idx="26">
                  <c:v>0.84178313055816256</c:v>
                </c:pt>
                <c:pt idx="27">
                  <c:v>0.83767596626958274</c:v>
                </c:pt>
                <c:pt idx="28">
                  <c:v>0.80598230524977776</c:v>
                </c:pt>
                <c:pt idx="29">
                  <c:v>0.76167075677539531</c:v>
                </c:pt>
                <c:pt idx="30">
                  <c:v>0.75135988644639329</c:v>
                </c:pt>
                <c:pt idx="31">
                  <c:v>0.73043796600515287</c:v>
                </c:pt>
                <c:pt idx="32">
                  <c:v>0.71782327680775282</c:v>
                </c:pt>
                <c:pt idx="33">
                  <c:v>0.70269402114118729</c:v>
                </c:pt>
                <c:pt idx="34">
                  <c:v>0.28602927544796408</c:v>
                </c:pt>
                <c:pt idx="35">
                  <c:v>0.28100128599643814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0.93879447627329071</c:v>
                </c:pt>
                <c:pt idx="1">
                  <c:v>0.93879447627329071</c:v>
                </c:pt>
                <c:pt idx="2">
                  <c:v>0.93879447627329071</c:v>
                </c:pt>
                <c:pt idx="3">
                  <c:v>0.93879447627329071</c:v>
                </c:pt>
                <c:pt idx="4">
                  <c:v>0.93879447627329071</c:v>
                </c:pt>
                <c:pt idx="5">
                  <c:v>0.93879447627329071</c:v>
                </c:pt>
                <c:pt idx="6">
                  <c:v>0.93879447627329071</c:v>
                </c:pt>
                <c:pt idx="7">
                  <c:v>0.93879447627329071</c:v>
                </c:pt>
                <c:pt idx="8">
                  <c:v>0.93879447627329071</c:v>
                </c:pt>
                <c:pt idx="9">
                  <c:v>0.93879447627329071</c:v>
                </c:pt>
                <c:pt idx="10">
                  <c:v>0.93879447627329071</c:v>
                </c:pt>
                <c:pt idx="11">
                  <c:v>0.93879447627329071</c:v>
                </c:pt>
                <c:pt idx="12">
                  <c:v>0.93879447627329071</c:v>
                </c:pt>
                <c:pt idx="13">
                  <c:v>0.93879447627329071</c:v>
                </c:pt>
                <c:pt idx="14">
                  <c:v>0.93879447627329071</c:v>
                </c:pt>
                <c:pt idx="15">
                  <c:v>0.93879447627329071</c:v>
                </c:pt>
                <c:pt idx="16">
                  <c:v>0.93879447627329071</c:v>
                </c:pt>
                <c:pt idx="17">
                  <c:v>0.93879447627329071</c:v>
                </c:pt>
                <c:pt idx="18">
                  <c:v>0.93879447627329071</c:v>
                </c:pt>
                <c:pt idx="19">
                  <c:v>0.93879447627329071</c:v>
                </c:pt>
                <c:pt idx="20">
                  <c:v>0.93879447627329071</c:v>
                </c:pt>
                <c:pt idx="21">
                  <c:v>0.93879447627329071</c:v>
                </c:pt>
                <c:pt idx="22">
                  <c:v>0.93879447627329071</c:v>
                </c:pt>
                <c:pt idx="23">
                  <c:v>0.93879447627329071</c:v>
                </c:pt>
                <c:pt idx="24">
                  <c:v>0.93879447627329071</c:v>
                </c:pt>
                <c:pt idx="25">
                  <c:v>0.93879447627329071</c:v>
                </c:pt>
                <c:pt idx="26">
                  <c:v>0.93879447627329071</c:v>
                </c:pt>
                <c:pt idx="27">
                  <c:v>0.93879447627329071</c:v>
                </c:pt>
                <c:pt idx="28">
                  <c:v>0.93879447627329071</c:v>
                </c:pt>
                <c:pt idx="29">
                  <c:v>0.93879447627329071</c:v>
                </c:pt>
                <c:pt idx="30">
                  <c:v>0.93879447627329071</c:v>
                </c:pt>
                <c:pt idx="31">
                  <c:v>0.93879447627329071</c:v>
                </c:pt>
                <c:pt idx="32">
                  <c:v>0.93879447627329071</c:v>
                </c:pt>
                <c:pt idx="33">
                  <c:v>0.93879447627329071</c:v>
                </c:pt>
                <c:pt idx="34">
                  <c:v>0.93879447627329071</c:v>
                </c:pt>
                <c:pt idx="35">
                  <c:v>0.93879447627329071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RBFM11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0.86941379240391992</c:v>
                </c:pt>
                <c:pt idx="1">
                  <c:v>0.85781305358460047</c:v>
                </c:pt>
                <c:pt idx="2">
                  <c:v>0.84569624427570256</c:v>
                </c:pt>
                <c:pt idx="3">
                  <c:v>0.83887721034325646</c:v>
                </c:pt>
                <c:pt idx="4">
                  <c:v>0.81709259824674652</c:v>
                </c:pt>
                <c:pt idx="5">
                  <c:v>0.7948674408327101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RBFM11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0.81357400864470075</c:v>
                </c:pt>
                <c:pt idx="1">
                  <c:v>0.81357400864470075</c:v>
                </c:pt>
                <c:pt idx="2">
                  <c:v>0.81357400864470075</c:v>
                </c:pt>
                <c:pt idx="3">
                  <c:v>0.81357400864470075</c:v>
                </c:pt>
                <c:pt idx="4">
                  <c:v>0.81357400864470075</c:v>
                </c:pt>
                <c:pt idx="5">
                  <c:v>0.81357400864470075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HTMX11</c:v>
                </c:pt>
                <c:pt idx="2">
                  <c:v>TRXF11</c:v>
                </c:pt>
                <c:pt idx="3">
                  <c:v>ALZR11</c:v>
                </c:pt>
                <c:pt idx="4">
                  <c:v>KNRI11</c:v>
                </c:pt>
                <c:pt idx="5">
                  <c:v>TVRI11</c:v>
                </c:pt>
                <c:pt idx="6">
                  <c:v>RBVA11</c:v>
                </c:pt>
                <c:pt idx="7">
                  <c:v>FLMA11</c:v>
                </c:pt>
                <c:pt idx="8">
                  <c:v>RBRP11</c:v>
                </c:pt>
                <c:pt idx="9">
                  <c:v>MFII11</c:v>
                </c:pt>
                <c:pt idx="10">
                  <c:v>TGAR11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1.0152686442495706</c:v>
                </c:pt>
                <c:pt idx="1">
                  <c:v>0.94311541660944609</c:v>
                </c:pt>
                <c:pt idx="2">
                  <c:v>0.93407441550882098</c:v>
                </c:pt>
                <c:pt idx="3">
                  <c:v>0.91650561948427767</c:v>
                </c:pt>
                <c:pt idx="4">
                  <c:v>0.91634958689180435</c:v>
                </c:pt>
                <c:pt idx="5">
                  <c:v>0.87428256447561181</c:v>
                </c:pt>
                <c:pt idx="6">
                  <c:v>0.8435338338707935</c:v>
                </c:pt>
                <c:pt idx="7">
                  <c:v>0.62098155624647644</c:v>
                </c:pt>
                <c:pt idx="8">
                  <c:v>0.58383071373380913</c:v>
                </c:pt>
                <c:pt idx="9">
                  <c:v>0.53621123739480081</c:v>
                </c:pt>
                <c:pt idx="10">
                  <c:v>0.49543619530219185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0.8447157971310485</c:v>
                </c:pt>
                <c:pt idx="1">
                  <c:v>0.8447157971310485</c:v>
                </c:pt>
                <c:pt idx="2">
                  <c:v>0.8447157971310485</c:v>
                </c:pt>
                <c:pt idx="3">
                  <c:v>0.8447157971310485</c:v>
                </c:pt>
                <c:pt idx="4">
                  <c:v>0.8447157971310485</c:v>
                </c:pt>
                <c:pt idx="5">
                  <c:v>0.8447157971310485</c:v>
                </c:pt>
                <c:pt idx="6">
                  <c:v>0.8447157971310485</c:v>
                </c:pt>
                <c:pt idx="7">
                  <c:v>0.8447157971310485</c:v>
                </c:pt>
                <c:pt idx="8">
                  <c:v>0.8447157971310485</c:v>
                </c:pt>
                <c:pt idx="9">
                  <c:v>0.8447157971310485</c:v>
                </c:pt>
                <c:pt idx="10">
                  <c:v>0.8447157971310485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26/06/2026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13671" y="177390"/>
          <a:ext cx="460380" cy="429084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FIIs/Resumo%20Semanal/Planilhas/One%20Pager.xlsx" TargetMode="External"/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zoomScale="40" zoomScaleNormal="4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N28" sqref="N28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646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09" t="s">
        <v>1</v>
      </c>
      <c r="E6" s="211"/>
      <c r="F6" s="209" t="s">
        <v>303</v>
      </c>
      <c r="G6" s="211"/>
      <c r="H6" s="209" t="s">
        <v>7</v>
      </c>
      <c r="I6" s="209"/>
      <c r="J6" s="209"/>
      <c r="K6" s="209"/>
      <c r="L6" s="211"/>
      <c r="M6" s="209" t="s">
        <v>216</v>
      </c>
      <c r="N6" s="209"/>
      <c r="O6" s="209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0.93879447627329071</v>
      </c>
      <c r="I7" s="138">
        <v>8.1239388888888886</v>
      </c>
      <c r="J7" s="138">
        <v>0.69136111111111109</v>
      </c>
      <c r="K7" s="139">
        <v>0.13356948763882395</v>
      </c>
      <c r="L7" s="174">
        <v>0.14093111206413811</v>
      </c>
      <c r="M7" s="139">
        <v>-1.4774970104316668E-2</v>
      </c>
      <c r="N7" s="139">
        <v>7.5270520398111086E-3</v>
      </c>
      <c r="O7" s="139">
        <v>8.7751937132233337E-2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3</v>
      </c>
      <c r="C9" s="37">
        <v>27</v>
      </c>
      <c r="D9" s="127" t="s">
        <v>450</v>
      </c>
      <c r="E9" s="158">
        <v>21484.73</v>
      </c>
      <c r="F9" s="15">
        <v>2265135.0839</v>
      </c>
      <c r="G9" s="158">
        <v>2178113.4778999998</v>
      </c>
      <c r="H9" s="17">
        <v>1.0399527420783883</v>
      </c>
      <c r="I9" s="10">
        <v>15.22</v>
      </c>
      <c r="J9" s="10">
        <v>1.17</v>
      </c>
      <c r="K9" s="8">
        <v>0.14436118751778432</v>
      </c>
      <c r="L9" s="160">
        <v>0.13316892725030824</v>
      </c>
      <c r="M9" s="8">
        <v>1.2095612941000001E-2</v>
      </c>
      <c r="N9" s="8">
        <v>7.3560790801000003E-2</v>
      </c>
      <c r="O9" s="8">
        <v>0.17065358345000001</v>
      </c>
      <c r="R9" s="38">
        <v>0.93879447627329071</v>
      </c>
      <c r="S9" s="39">
        <v>0.14093111206413811</v>
      </c>
      <c r="T9" s="37">
        <v>1</v>
      </c>
      <c r="U9" s="39" t="s">
        <v>15</v>
      </c>
      <c r="V9" s="38">
        <v>1.0518534722427166</v>
      </c>
      <c r="W9" s="37">
        <v>1</v>
      </c>
      <c r="X9" s="99" t="s">
        <v>68</v>
      </c>
      <c r="Y9" s="99">
        <v>0.23961661341853033</v>
      </c>
      <c r="Z9" s="37">
        <v>1</v>
      </c>
      <c r="AA9" s="99" t="s">
        <v>15</v>
      </c>
      <c r="AB9" s="38">
        <v>1.0518534722427166</v>
      </c>
      <c r="AC9" s="99">
        <v>0.122574055160238</v>
      </c>
    </row>
    <row r="10" spans="1:50" ht="16.2" customHeight="1" x14ac:dyDescent="0.3">
      <c r="A10" s="37">
        <v>24</v>
      </c>
      <c r="B10" s="37">
        <v>6</v>
      </c>
      <c r="C10" s="37">
        <v>31</v>
      </c>
      <c r="D10" s="140" t="s">
        <v>384</v>
      </c>
      <c r="E10" s="157">
        <v>4789.1899999999996</v>
      </c>
      <c r="F10" s="14">
        <v>457846.56400000001</v>
      </c>
      <c r="G10" s="157">
        <v>456555.37002999999</v>
      </c>
      <c r="H10" s="16">
        <v>1.0028281213074226</v>
      </c>
      <c r="I10" s="9">
        <v>12.13</v>
      </c>
      <c r="J10" s="9">
        <v>1.03</v>
      </c>
      <c r="K10" s="6">
        <v>0.12688284518828452</v>
      </c>
      <c r="L10" s="159">
        <v>0.12928870292887026</v>
      </c>
      <c r="M10" s="6">
        <v>3.7833083479E-3</v>
      </c>
      <c r="N10" s="6">
        <v>6.2862249741999998E-2</v>
      </c>
      <c r="O10" s="6">
        <v>0.18322993330999998</v>
      </c>
      <c r="R10" s="38">
        <v>0.93879447627329071</v>
      </c>
      <c r="S10" s="39">
        <v>0.14093111206413811</v>
      </c>
      <c r="T10" s="37">
        <v>2</v>
      </c>
      <c r="U10" s="39" t="s">
        <v>236</v>
      </c>
      <c r="V10" s="38">
        <v>1.0465692796246389</v>
      </c>
      <c r="W10" s="37">
        <v>2</v>
      </c>
      <c r="X10" s="99" t="s">
        <v>415</v>
      </c>
      <c r="Y10" s="99">
        <v>0.20425531914893616</v>
      </c>
      <c r="Z10" s="37">
        <v>2</v>
      </c>
      <c r="AA10" s="99" t="s">
        <v>13</v>
      </c>
      <c r="AB10" s="38">
        <v>0.99182957828760587</v>
      </c>
      <c r="AC10" s="99">
        <v>0.16188214979407661</v>
      </c>
    </row>
    <row r="11" spans="1:50" ht="16.2" customHeight="1" x14ac:dyDescent="0.3">
      <c r="A11" s="37">
        <v>4</v>
      </c>
      <c r="B11" s="37">
        <v>5</v>
      </c>
      <c r="C11" s="37">
        <v>10</v>
      </c>
      <c r="D11" s="127" t="s">
        <v>35</v>
      </c>
      <c r="E11" s="158">
        <v>31173.082999999999</v>
      </c>
      <c r="F11" s="15">
        <v>3112632.3376000002</v>
      </c>
      <c r="G11" s="158">
        <v>3078815.4465999999</v>
      </c>
      <c r="H11" s="17">
        <v>1.0109837343571031</v>
      </c>
      <c r="I11" s="10">
        <v>13.28</v>
      </c>
      <c r="J11" s="10">
        <v>1.3</v>
      </c>
      <c r="K11" s="8">
        <v>0.13299949924673685</v>
      </c>
      <c r="L11" s="160">
        <v>0.15623435152478124</v>
      </c>
      <c r="M11" s="8">
        <v>6.0453400491999997E-3</v>
      </c>
      <c r="N11" s="8">
        <v>5.8839392263000001E-2</v>
      </c>
      <c r="O11" s="8">
        <v>0.11450100472000001</v>
      </c>
      <c r="R11" s="38">
        <v>0.93879447627329071</v>
      </c>
      <c r="S11" s="39">
        <v>0.14093111206413811</v>
      </c>
      <c r="T11" s="37">
        <v>3</v>
      </c>
      <c r="U11" s="39" t="s">
        <v>450</v>
      </c>
      <c r="V11" s="38">
        <v>1.0399527420783883</v>
      </c>
      <c r="W11" s="37">
        <v>3</v>
      </c>
      <c r="X11" s="99" t="s">
        <v>39</v>
      </c>
      <c r="Y11" s="99">
        <v>0.16536423024775057</v>
      </c>
      <c r="Z11" s="37">
        <v>3</v>
      </c>
      <c r="AA11" s="99" t="s">
        <v>23</v>
      </c>
      <c r="AB11" s="38">
        <v>1.0392547130586867</v>
      </c>
      <c r="AC11" s="99">
        <v>0.12320328542204388</v>
      </c>
    </row>
    <row r="12" spans="1:50" ht="16.2" customHeight="1" x14ac:dyDescent="0.3">
      <c r="A12" s="37">
        <v>8</v>
      </c>
      <c r="B12" s="37">
        <v>2</v>
      </c>
      <c r="C12" s="37">
        <v>29</v>
      </c>
      <c r="D12" s="140" t="s">
        <v>236</v>
      </c>
      <c r="E12" s="157">
        <v>202202.38500000001</v>
      </c>
      <c r="F12" s="14">
        <v>1854195.8703999999</v>
      </c>
      <c r="G12" s="157">
        <v>1771689.5637000001</v>
      </c>
      <c r="H12" s="16">
        <v>1.0465692796246389</v>
      </c>
      <c r="I12" s="9">
        <v>1.1299999999999999</v>
      </c>
      <c r="J12" s="9">
        <v>0.1</v>
      </c>
      <c r="K12" s="6">
        <v>0.12322791712436984</v>
      </c>
      <c r="L12" s="159">
        <v>0.13086150491083526</v>
      </c>
      <c r="M12" s="6">
        <v>6.5861690454999998E-3</v>
      </c>
      <c r="N12" s="6">
        <v>0.10845348357000001</v>
      </c>
      <c r="O12" s="6">
        <v>0.17362294667</v>
      </c>
      <c r="R12" s="38">
        <v>0.93879447627329071</v>
      </c>
      <c r="S12" s="39">
        <v>0.14093111206413811</v>
      </c>
      <c r="T12" s="37">
        <v>4</v>
      </c>
      <c r="U12" s="39" t="s">
        <v>23</v>
      </c>
      <c r="V12" s="38">
        <v>1.0392547130586867</v>
      </c>
      <c r="W12" s="37">
        <v>4</v>
      </c>
      <c r="X12" s="99" t="s">
        <v>13</v>
      </c>
      <c r="Y12" s="99">
        <v>0.16188214979407661</v>
      </c>
      <c r="Z12" s="37">
        <v>4</v>
      </c>
      <c r="AA12" s="99" t="s">
        <v>35</v>
      </c>
      <c r="AB12" s="38">
        <v>1.0109837343571031</v>
      </c>
      <c r="AC12" s="99">
        <v>0.15623435152478124</v>
      </c>
    </row>
    <row r="13" spans="1:50" ht="16.2" customHeight="1" x14ac:dyDescent="0.3">
      <c r="A13" s="37">
        <v>1</v>
      </c>
      <c r="B13" s="37">
        <v>1</v>
      </c>
      <c r="C13" s="37">
        <v>35</v>
      </c>
      <c r="D13" s="127" t="s">
        <v>15</v>
      </c>
      <c r="E13" s="158">
        <v>107089.622</v>
      </c>
      <c r="F13" s="15">
        <v>11532481.392999999</v>
      </c>
      <c r="G13" s="158">
        <v>10963961.899</v>
      </c>
      <c r="H13" s="17">
        <v>1.0518534722427166</v>
      </c>
      <c r="I13" s="10">
        <v>14.54</v>
      </c>
      <c r="J13" s="10">
        <v>1.1000000000000001</v>
      </c>
      <c r="K13" s="8">
        <v>0.13501717894165607</v>
      </c>
      <c r="L13" s="160">
        <v>0.122574055160238</v>
      </c>
      <c r="M13" s="8">
        <v>1.6902738431E-2</v>
      </c>
      <c r="N13" s="8">
        <v>6.8324979266000008E-2</v>
      </c>
      <c r="O13" s="8">
        <v>0.18893926978</v>
      </c>
      <c r="R13" s="38">
        <v>0.93879447627329071</v>
      </c>
      <c r="S13" s="39">
        <v>0.14093111206413811</v>
      </c>
      <c r="T13" s="37">
        <v>5</v>
      </c>
      <c r="U13" s="39" t="s">
        <v>35</v>
      </c>
      <c r="V13" s="38">
        <v>1.0109837343571031</v>
      </c>
      <c r="W13" s="37">
        <v>5</v>
      </c>
      <c r="X13" s="99" t="s">
        <v>224</v>
      </c>
      <c r="Y13" s="99">
        <v>0.15896145184792684</v>
      </c>
      <c r="Z13" s="37">
        <v>5</v>
      </c>
      <c r="AA13" s="99" t="s">
        <v>41</v>
      </c>
      <c r="AB13" s="38">
        <v>0.84520640237378275</v>
      </c>
      <c r="AC13" s="99">
        <v>0.14535666218088814</v>
      </c>
    </row>
    <row r="14" spans="1:50" ht="16.2" customHeight="1" x14ac:dyDescent="0.3">
      <c r="A14" s="37">
        <v>10</v>
      </c>
      <c r="B14" s="37">
        <v>15</v>
      </c>
      <c r="C14" s="37">
        <v>33</v>
      </c>
      <c r="D14" s="140" t="s">
        <v>34</v>
      </c>
      <c r="E14" s="157">
        <v>15418.106</v>
      </c>
      <c r="F14" s="14">
        <v>1410448.3369</v>
      </c>
      <c r="G14" s="157">
        <v>1518188.0285</v>
      </c>
      <c r="H14" s="16">
        <v>0.92903402636730781</v>
      </c>
      <c r="I14" s="9">
        <v>11.95</v>
      </c>
      <c r="J14" s="9">
        <v>0.95</v>
      </c>
      <c r="K14" s="6">
        <v>0.13062964582237155</v>
      </c>
      <c r="L14" s="159">
        <v>0.124617402709208</v>
      </c>
      <c r="M14" s="6">
        <v>-5.2413507354000001E-2</v>
      </c>
      <c r="N14" s="6">
        <v>-1.0126146306999999E-2</v>
      </c>
      <c r="O14" s="6">
        <v>9.5073737686000012E-2</v>
      </c>
      <c r="R14" s="38">
        <v>0.93879447627329071</v>
      </c>
      <c r="S14" s="39">
        <v>0.14093111206413811</v>
      </c>
      <c r="T14" s="37">
        <v>6</v>
      </c>
      <c r="U14" s="39" t="s">
        <v>384</v>
      </c>
      <c r="V14" s="38">
        <v>1.0028281213074226</v>
      </c>
      <c r="W14" s="37">
        <v>6</v>
      </c>
      <c r="X14" s="99" t="s">
        <v>226</v>
      </c>
      <c r="Y14" s="99">
        <v>0.15769712140175221</v>
      </c>
      <c r="Z14" s="37">
        <v>6</v>
      </c>
      <c r="AA14" s="99" t="s">
        <v>450</v>
      </c>
      <c r="AB14" s="38">
        <v>1.0399527420783883</v>
      </c>
      <c r="AC14" s="99">
        <v>0.13316892725030824</v>
      </c>
    </row>
    <row r="15" spans="1:50" ht="16.2" customHeight="1" x14ac:dyDescent="0.3">
      <c r="A15" s="37">
        <v>2</v>
      </c>
      <c r="B15" s="37">
        <v>9</v>
      </c>
      <c r="C15" s="37">
        <v>4</v>
      </c>
      <c r="D15" s="127" t="s">
        <v>13</v>
      </c>
      <c r="E15" s="158">
        <v>80078.186000000002</v>
      </c>
      <c r="F15" s="15">
        <v>7420044.7148000002</v>
      </c>
      <c r="G15" s="158">
        <v>7481169.0206000004</v>
      </c>
      <c r="H15" s="17">
        <v>0.99182957828760587</v>
      </c>
      <c r="I15" s="10">
        <v>9.69</v>
      </c>
      <c r="J15" s="10">
        <v>1.25</v>
      </c>
      <c r="K15" s="8">
        <v>0.10457586876697349</v>
      </c>
      <c r="L15" s="160">
        <v>0.16188214979407661</v>
      </c>
      <c r="M15" s="8">
        <v>9.6981584392999993E-3</v>
      </c>
      <c r="N15" s="8">
        <v>8.5795610743000003E-2</v>
      </c>
      <c r="O15" s="8">
        <v>0.13929021301</v>
      </c>
      <c r="R15" s="38">
        <v>0.93879447627329071</v>
      </c>
      <c r="S15" s="39">
        <v>0.14093111206413811</v>
      </c>
      <c r="T15" s="37">
        <v>7</v>
      </c>
      <c r="U15" s="39" t="s">
        <v>47</v>
      </c>
      <c r="V15" s="38">
        <v>0.99926694110539516</v>
      </c>
      <c r="W15" s="37">
        <v>7</v>
      </c>
      <c r="X15" s="99" t="s">
        <v>60</v>
      </c>
      <c r="Y15" s="99">
        <v>0.15754923413566738</v>
      </c>
      <c r="Z15" s="37">
        <v>7</v>
      </c>
      <c r="AA15" s="99" t="s">
        <v>39</v>
      </c>
      <c r="AB15" s="38">
        <v>0.91752267025268719</v>
      </c>
      <c r="AC15" s="99">
        <v>0.16536423024775057</v>
      </c>
    </row>
    <row r="16" spans="1:50" ht="16.2" customHeight="1" x14ac:dyDescent="0.3">
      <c r="A16" s="37">
        <v>3</v>
      </c>
      <c r="B16" s="37">
        <v>4</v>
      </c>
      <c r="C16" s="37">
        <v>34</v>
      </c>
      <c r="D16" s="140" t="s">
        <v>23</v>
      </c>
      <c r="E16" s="157">
        <v>460269.53100000002</v>
      </c>
      <c r="F16" s="14">
        <v>4483025.2319</v>
      </c>
      <c r="G16" s="157">
        <v>4313692.4716999996</v>
      </c>
      <c r="H16" s="16">
        <v>1.0392547130586867</v>
      </c>
      <c r="I16" s="9">
        <v>1.1950000000000001</v>
      </c>
      <c r="J16" s="9">
        <v>0.1</v>
      </c>
      <c r="K16" s="6">
        <v>0.122689938399452</v>
      </c>
      <c r="L16" s="159">
        <v>0.12320328542204388</v>
      </c>
      <c r="M16" s="6">
        <v>-1.3402666292000001E-2</v>
      </c>
      <c r="N16" s="6">
        <v>8.5888170927999996E-2</v>
      </c>
      <c r="O16" s="6">
        <v>0.16831162342</v>
      </c>
      <c r="R16" s="38">
        <v>0.93879447627329071</v>
      </c>
      <c r="S16" s="39">
        <v>0.14093111206413811</v>
      </c>
      <c r="T16" s="37">
        <v>8</v>
      </c>
      <c r="U16" s="39" t="s">
        <v>416</v>
      </c>
      <c r="V16" s="38">
        <v>0.99382305792517434</v>
      </c>
      <c r="W16" s="37">
        <v>8</v>
      </c>
      <c r="X16" s="99" t="s">
        <v>51</v>
      </c>
      <c r="Y16" s="99">
        <v>0.15737161789066811</v>
      </c>
      <c r="Z16" s="37">
        <v>8</v>
      </c>
      <c r="AA16" s="99" t="s">
        <v>236</v>
      </c>
      <c r="AB16" s="38">
        <v>1.0465692796246389</v>
      </c>
      <c r="AC16" s="99">
        <v>0.13086150491083526</v>
      </c>
    </row>
    <row r="17" spans="1:29" ht="16.2" customHeight="1" x14ac:dyDescent="0.3">
      <c r="A17" s="37">
        <v>36</v>
      </c>
      <c r="B17" s="37">
        <v>36</v>
      </c>
      <c r="C17" s="37">
        <v>36</v>
      </c>
      <c r="D17" s="127" t="s">
        <v>391</v>
      </c>
      <c r="E17" s="158">
        <v>4836.3239999999996</v>
      </c>
      <c r="F17" s="15">
        <v>132612.00408000001</v>
      </c>
      <c r="G17" s="158">
        <v>471926.68037000002</v>
      </c>
      <c r="H17" s="17">
        <v>0.28100128599643814</v>
      </c>
      <c r="I17" s="10">
        <v>13.3</v>
      </c>
      <c r="J17" s="10">
        <v>0.23</v>
      </c>
      <c r="K17" s="8">
        <v>0.48504741064916113</v>
      </c>
      <c r="L17" s="160">
        <v>0.10065645514223194</v>
      </c>
      <c r="M17" s="8">
        <v>0.1550126369</v>
      </c>
      <c r="N17" s="8">
        <v>-0.63194061961000003</v>
      </c>
      <c r="O17" s="8">
        <v>-0.67626253788000001</v>
      </c>
      <c r="R17" s="38">
        <v>0.93879447627329071</v>
      </c>
      <c r="S17" s="39">
        <v>0.14093111206413811</v>
      </c>
      <c r="T17" s="37">
        <v>9</v>
      </c>
      <c r="U17" s="39" t="s">
        <v>13</v>
      </c>
      <c r="V17" s="38">
        <v>0.99182957828760587</v>
      </c>
      <c r="W17" s="37">
        <v>9</v>
      </c>
      <c r="X17" s="99" t="s">
        <v>240</v>
      </c>
      <c r="Y17" s="99">
        <v>0.15736230798051706</v>
      </c>
      <c r="Z17" s="37">
        <v>9</v>
      </c>
      <c r="AA17" s="99" t="s">
        <v>47</v>
      </c>
      <c r="AB17" s="38">
        <v>0.99926694110539516</v>
      </c>
      <c r="AC17" s="99">
        <v>0.12662234884299547</v>
      </c>
    </row>
    <row r="18" spans="1:29" ht="16.2" customHeight="1" x14ac:dyDescent="0.3">
      <c r="A18" s="37">
        <v>31</v>
      </c>
      <c r="B18" s="37">
        <v>12</v>
      </c>
      <c r="C18" s="37">
        <v>14</v>
      </c>
      <c r="D18" s="140" t="s">
        <v>392</v>
      </c>
      <c r="E18" s="157">
        <v>36000</v>
      </c>
      <c r="F18" s="14">
        <v>322920</v>
      </c>
      <c r="G18" s="157">
        <v>339202.01685000001</v>
      </c>
      <c r="H18" s="16">
        <v>0.95199905648792127</v>
      </c>
      <c r="I18" s="9">
        <v>1.1299999999999999</v>
      </c>
      <c r="J18" s="9">
        <v>0.11</v>
      </c>
      <c r="K18" s="6">
        <v>0.12597547380156074</v>
      </c>
      <c r="L18" s="159">
        <v>0.14715719063545152</v>
      </c>
      <c r="M18" s="6">
        <v>-3.2362459548000003E-2</v>
      </c>
      <c r="N18" s="6">
        <v>8.6602905522999998E-2</v>
      </c>
      <c r="O18" s="6">
        <v>0.14234151225</v>
      </c>
      <c r="R18" s="38">
        <v>0.93879447627329071</v>
      </c>
      <c r="S18" s="39">
        <v>0.14093111206413811</v>
      </c>
      <c r="T18" s="37">
        <v>10</v>
      </c>
      <c r="U18" s="39" t="s">
        <v>59</v>
      </c>
      <c r="V18" s="38">
        <v>0.98403694715817835</v>
      </c>
      <c r="W18" s="37">
        <v>10</v>
      </c>
      <c r="X18" s="99" t="s">
        <v>35</v>
      </c>
      <c r="Y18" s="99">
        <v>0.15623435152478124</v>
      </c>
      <c r="Z18" s="37">
        <v>10</v>
      </c>
      <c r="AA18" s="99" t="s">
        <v>34</v>
      </c>
      <c r="AB18" s="38">
        <v>0.92903402636730781</v>
      </c>
      <c r="AC18" s="99">
        <v>0.124617402709208</v>
      </c>
    </row>
    <row r="19" spans="1:29" ht="16.2" customHeight="1" x14ac:dyDescent="0.3">
      <c r="A19" s="37">
        <v>11</v>
      </c>
      <c r="B19" s="37">
        <v>10</v>
      </c>
      <c r="C19" s="37">
        <v>13</v>
      </c>
      <c r="D19" s="127" t="s">
        <v>59</v>
      </c>
      <c r="E19" s="158">
        <v>146101.28700000001</v>
      </c>
      <c r="F19" s="15">
        <v>1408416.4066999999</v>
      </c>
      <c r="G19" s="158">
        <v>1431263.7455</v>
      </c>
      <c r="H19" s="17">
        <v>0.98403694715817835</v>
      </c>
      <c r="I19" s="10">
        <v>1.53</v>
      </c>
      <c r="J19" s="10">
        <v>0.12</v>
      </c>
      <c r="K19" s="8">
        <v>0.15871369294380433</v>
      </c>
      <c r="L19" s="160">
        <v>0.14937759335887466</v>
      </c>
      <c r="M19" s="8">
        <v>1.1476846194000001E-2</v>
      </c>
      <c r="N19" s="8">
        <v>5.9234828597000001E-2</v>
      </c>
      <c r="O19" s="8">
        <v>0.18738839396999998</v>
      </c>
      <c r="R19" s="38">
        <v>0.93879447627329071</v>
      </c>
      <c r="S19" s="39">
        <v>0.14093111206413811</v>
      </c>
      <c r="T19" s="37">
        <v>11</v>
      </c>
      <c r="U19" s="39" t="s">
        <v>52</v>
      </c>
      <c r="V19" s="38">
        <v>0.95984015170365655</v>
      </c>
      <c r="W19" s="37">
        <v>11</v>
      </c>
      <c r="X19" s="99" t="s">
        <v>416</v>
      </c>
      <c r="Y19" s="99">
        <v>0.15483870967741933</v>
      </c>
      <c r="Z19" s="37">
        <v>11</v>
      </c>
      <c r="AA19" s="99" t="s">
        <v>59</v>
      </c>
      <c r="AB19" s="38">
        <v>0.98403694715817835</v>
      </c>
      <c r="AC19" s="99">
        <v>0.14937759335887466</v>
      </c>
    </row>
    <row r="20" spans="1:29" ht="16.2" customHeight="1" x14ac:dyDescent="0.3">
      <c r="A20" s="37">
        <v>14</v>
      </c>
      <c r="B20" s="37">
        <v>22</v>
      </c>
      <c r="C20" s="37">
        <v>26</v>
      </c>
      <c r="D20" s="140" t="s">
        <v>239</v>
      </c>
      <c r="E20" s="157">
        <v>12769.512000000001</v>
      </c>
      <c r="F20" s="14">
        <v>1140062.0314</v>
      </c>
      <c r="G20" s="157">
        <v>1289154.1795999999</v>
      </c>
      <c r="H20" s="16">
        <v>0.88434886178916128</v>
      </c>
      <c r="I20" s="9">
        <v>13.875</v>
      </c>
      <c r="J20" s="9">
        <v>1</v>
      </c>
      <c r="K20" s="6">
        <v>0.15540994623110649</v>
      </c>
      <c r="L20" s="159">
        <v>0.13440860214582181</v>
      </c>
      <c r="M20" s="6">
        <v>-3.9582802509000002E-2</v>
      </c>
      <c r="N20" s="6">
        <v>-2.2051058050000003E-2</v>
      </c>
      <c r="O20" s="6">
        <v>0.10159642387999999</v>
      </c>
      <c r="R20" s="38">
        <v>0.93879447627329071</v>
      </c>
      <c r="S20" s="39">
        <v>0.14093111206413811</v>
      </c>
      <c r="T20" s="37">
        <v>12</v>
      </c>
      <c r="U20" s="39" t="s">
        <v>392</v>
      </c>
      <c r="V20" s="38">
        <v>0.95199905648792127</v>
      </c>
      <c r="W20" s="37">
        <v>12</v>
      </c>
      <c r="X20" s="99" t="s">
        <v>447</v>
      </c>
      <c r="Y20" s="99">
        <v>0.15080319090809746</v>
      </c>
      <c r="Z20" s="37">
        <v>12</v>
      </c>
      <c r="AA20" s="99" t="s">
        <v>642</v>
      </c>
      <c r="AB20" s="38">
        <v>0.84805911008983759</v>
      </c>
      <c r="AC20" s="99">
        <v>0.13558461343049763</v>
      </c>
    </row>
    <row r="21" spans="1:29" ht="16.2" customHeight="1" x14ac:dyDescent="0.3">
      <c r="A21" s="37">
        <v>22</v>
      </c>
      <c r="B21" s="37">
        <v>19</v>
      </c>
      <c r="C21" s="37">
        <v>9</v>
      </c>
      <c r="D21" s="127" t="s">
        <v>240</v>
      </c>
      <c r="E21" s="158">
        <v>8807.8850000000002</v>
      </c>
      <c r="F21" s="15">
        <v>705247.35195000004</v>
      </c>
      <c r="G21" s="158">
        <v>777616.57886999997</v>
      </c>
      <c r="H21" s="17">
        <v>0.90693456275692597</v>
      </c>
      <c r="I21" s="10">
        <v>13.25</v>
      </c>
      <c r="J21" s="10">
        <v>1.05</v>
      </c>
      <c r="K21" s="8">
        <v>0.16548020482078182</v>
      </c>
      <c r="L21" s="160">
        <v>0.15736230798051706</v>
      </c>
      <c r="M21" s="8">
        <v>-3.1021766536999999E-2</v>
      </c>
      <c r="N21" s="8">
        <v>4.8404147621000003E-2</v>
      </c>
      <c r="O21" s="8">
        <v>0.16891928391</v>
      </c>
      <c r="R21" s="38">
        <v>0.93879447627329071</v>
      </c>
      <c r="S21" s="39">
        <v>0.14093111206413811</v>
      </c>
      <c r="T21" s="37">
        <v>13</v>
      </c>
      <c r="U21" s="39" t="s">
        <v>394</v>
      </c>
      <c r="V21" s="38">
        <v>0.95011142912375102</v>
      </c>
      <c r="W21" s="37">
        <v>13</v>
      </c>
      <c r="X21" s="99" t="s">
        <v>59</v>
      </c>
      <c r="Y21" s="99">
        <v>0.14937759335887466</v>
      </c>
      <c r="Z21" s="37">
        <v>13</v>
      </c>
      <c r="AA21" s="99" t="s">
        <v>46</v>
      </c>
      <c r="AB21" s="38">
        <v>0.84178313055816256</v>
      </c>
      <c r="AC21" s="99">
        <v>0.14516745192352867</v>
      </c>
    </row>
    <row r="22" spans="1:29" ht="16.2" customHeight="1" x14ac:dyDescent="0.3">
      <c r="A22" s="37">
        <v>30</v>
      </c>
      <c r="B22" s="37">
        <v>14</v>
      </c>
      <c r="C22" s="37">
        <v>20</v>
      </c>
      <c r="D22" s="128" t="s">
        <v>395</v>
      </c>
      <c r="E22" s="165">
        <v>36549.445</v>
      </c>
      <c r="F22" s="122">
        <v>326386.54385000002</v>
      </c>
      <c r="G22" s="165">
        <v>345052.93612000003</v>
      </c>
      <c r="H22" s="124">
        <v>0.9459028157247491</v>
      </c>
      <c r="I22" s="125">
        <v>1.282</v>
      </c>
      <c r="J22" s="125">
        <v>0.106</v>
      </c>
      <c r="K22" s="123">
        <v>0.14356103023516237</v>
      </c>
      <c r="L22" s="170">
        <v>0.14244120940649496</v>
      </c>
      <c r="M22" s="6">
        <v>8.5836909857000005E-3</v>
      </c>
      <c r="N22" s="6">
        <v>8.2827508226000005E-2</v>
      </c>
      <c r="O22" s="6">
        <v>0.16829809580999999</v>
      </c>
      <c r="R22" s="38">
        <v>0.93879447627329071</v>
      </c>
      <c r="S22" s="39">
        <v>0.14093111206413811</v>
      </c>
      <c r="T22" s="37">
        <v>14</v>
      </c>
      <c r="U22" s="39" t="s">
        <v>395</v>
      </c>
      <c r="V22" s="38">
        <v>0.9459028157247491</v>
      </c>
      <c r="W22" s="37">
        <v>14</v>
      </c>
      <c r="X22" s="99" t="s">
        <v>392</v>
      </c>
      <c r="Y22" s="99">
        <v>0.14715719063545152</v>
      </c>
      <c r="Z22" s="37">
        <v>14</v>
      </c>
      <c r="AA22" s="99" t="s">
        <v>239</v>
      </c>
      <c r="AB22" s="38">
        <v>0.88434886178916128</v>
      </c>
      <c r="AC22" s="99">
        <v>0.13440860214582181</v>
      </c>
    </row>
    <row r="23" spans="1:29" ht="16.2" customHeight="1" x14ac:dyDescent="0.3">
      <c r="A23" s="37">
        <v>29</v>
      </c>
      <c r="B23" s="37">
        <v>8</v>
      </c>
      <c r="C23" s="37">
        <v>11</v>
      </c>
      <c r="D23" s="127" t="s">
        <v>416</v>
      </c>
      <c r="E23" s="158">
        <v>37536.14</v>
      </c>
      <c r="F23" s="15">
        <v>349086.10200000001</v>
      </c>
      <c r="G23" s="158">
        <v>351255.78866000002</v>
      </c>
      <c r="H23" s="17">
        <v>0.99382305792517434</v>
      </c>
      <c r="I23" s="10">
        <v>1.33</v>
      </c>
      <c r="J23" s="10">
        <v>0.12</v>
      </c>
      <c r="K23" s="8">
        <v>0.14301075268817204</v>
      </c>
      <c r="L23" s="160">
        <v>0.15483870967741933</v>
      </c>
      <c r="M23" s="8">
        <v>1.7505470460999997E-2</v>
      </c>
      <c r="N23" s="8">
        <v>7.9441797058999994E-2</v>
      </c>
      <c r="O23" s="8">
        <v>0.23012816615999998</v>
      </c>
      <c r="R23" s="38">
        <v>0.93879447627329071</v>
      </c>
      <c r="S23" s="39">
        <v>0.14093111206413811</v>
      </c>
      <c r="T23" s="37">
        <v>15</v>
      </c>
      <c r="U23" s="39" t="s">
        <v>34</v>
      </c>
      <c r="V23" s="38">
        <v>0.92903402636730781</v>
      </c>
      <c r="W23" s="37">
        <v>15</v>
      </c>
      <c r="X23" s="99" t="s">
        <v>459</v>
      </c>
      <c r="Y23" s="99">
        <v>0.1466666666666667</v>
      </c>
      <c r="Z23" s="37">
        <v>15</v>
      </c>
      <c r="AA23" s="99" t="s">
        <v>224</v>
      </c>
      <c r="AB23" s="38">
        <v>0.80598230524977776</v>
      </c>
      <c r="AC23" s="99">
        <v>0.15896145184792684</v>
      </c>
    </row>
    <row r="24" spans="1:29" ht="16.2" customHeight="1" x14ac:dyDescent="0.3">
      <c r="A24" s="37">
        <v>28</v>
      </c>
      <c r="B24" s="37">
        <v>20</v>
      </c>
      <c r="C24" s="37">
        <v>24</v>
      </c>
      <c r="D24" s="128" t="s">
        <v>390</v>
      </c>
      <c r="E24" s="165">
        <v>4200</v>
      </c>
      <c r="F24" s="122">
        <v>364224</v>
      </c>
      <c r="G24" s="165">
        <v>407107.30443000002</v>
      </c>
      <c r="H24" s="124">
        <v>0.89466338735915862</v>
      </c>
      <c r="I24" s="125">
        <v>12</v>
      </c>
      <c r="J24" s="125">
        <v>1</v>
      </c>
      <c r="K24" s="123">
        <v>0.13837638376383765</v>
      </c>
      <c r="L24" s="170">
        <v>0.13837638376383765</v>
      </c>
      <c r="M24" s="6">
        <v>-1.3402442038E-2</v>
      </c>
      <c r="N24" s="6">
        <v>9.1511186767E-2</v>
      </c>
      <c r="O24" s="6">
        <v>0.13480980837000001</v>
      </c>
      <c r="R24" s="38">
        <v>0.93879447627329071</v>
      </c>
      <c r="S24" s="39">
        <v>0.14093111206413811</v>
      </c>
      <c r="T24" s="37">
        <v>16</v>
      </c>
      <c r="U24" s="39" t="s">
        <v>461</v>
      </c>
      <c r="V24" s="38">
        <v>0.92748249958997542</v>
      </c>
      <c r="W24" s="37">
        <v>16</v>
      </c>
      <c r="X24" s="99" t="s">
        <v>41</v>
      </c>
      <c r="Y24" s="99">
        <v>0.14535666218088814</v>
      </c>
      <c r="Z24" s="37">
        <v>16</v>
      </c>
      <c r="AA24" s="99" t="s">
        <v>36</v>
      </c>
      <c r="AB24" s="38">
        <v>0.83767596626958274</v>
      </c>
      <c r="AC24" s="99">
        <v>0.14529914529914531</v>
      </c>
    </row>
    <row r="25" spans="1:29" ht="16.2" customHeight="1" x14ac:dyDescent="0.3">
      <c r="A25" s="37">
        <v>12</v>
      </c>
      <c r="B25" s="37">
        <v>25</v>
      </c>
      <c r="C25" s="37">
        <v>25</v>
      </c>
      <c r="D25" s="127" t="s">
        <v>642</v>
      </c>
      <c r="E25" s="158">
        <v>17011.706999999999</v>
      </c>
      <c r="F25" s="15">
        <v>1340012.1603999999</v>
      </c>
      <c r="G25" s="158">
        <v>1580092.8785000001</v>
      </c>
      <c r="H25" s="17">
        <v>0.84805911008983759</v>
      </c>
      <c r="I25" s="10">
        <v>10.87</v>
      </c>
      <c r="J25" s="10">
        <v>0.89</v>
      </c>
      <c r="K25" s="8">
        <v>0.13799669924995403</v>
      </c>
      <c r="L25" s="160">
        <v>0.13558461343049763</v>
      </c>
      <c r="M25" s="8">
        <v>-4.7734266242000001E-2</v>
      </c>
      <c r="N25" s="8">
        <v>-1.0851215878E-2</v>
      </c>
      <c r="O25" s="8">
        <v>7.1586788728000006E-2</v>
      </c>
      <c r="R25" s="38">
        <v>0.93879447627329071</v>
      </c>
      <c r="S25" s="39">
        <v>0.14093111206413811</v>
      </c>
      <c r="T25" s="37">
        <v>17</v>
      </c>
      <c r="U25" s="39" t="s">
        <v>447</v>
      </c>
      <c r="V25" s="38">
        <v>0.92740619977069139</v>
      </c>
      <c r="W25" s="37">
        <v>17</v>
      </c>
      <c r="X25" s="99" t="s">
        <v>36</v>
      </c>
      <c r="Y25" s="99">
        <v>0.14529914529914531</v>
      </c>
      <c r="Z25" s="37">
        <v>17</v>
      </c>
      <c r="AA25" s="99" t="s">
        <v>459</v>
      </c>
      <c r="AB25" s="38">
        <v>0.88485509892104919</v>
      </c>
      <c r="AC25" s="99">
        <v>0.1466666666666667</v>
      </c>
    </row>
    <row r="26" spans="1:29" ht="16.2" customHeight="1" x14ac:dyDescent="0.3">
      <c r="A26" s="37">
        <v>32</v>
      </c>
      <c r="B26" s="37">
        <v>13</v>
      </c>
      <c r="C26" s="37">
        <v>30</v>
      </c>
      <c r="D26" s="128" t="s">
        <v>394</v>
      </c>
      <c r="E26" s="165">
        <v>30912.378998</v>
      </c>
      <c r="F26" s="122">
        <v>286557.75331</v>
      </c>
      <c r="G26" s="165">
        <v>301604.364</v>
      </c>
      <c r="H26" s="124">
        <v>0.95011142912375102</v>
      </c>
      <c r="I26" s="125">
        <v>1.2350000000000001</v>
      </c>
      <c r="J26" s="125">
        <v>0.1</v>
      </c>
      <c r="K26" s="123">
        <v>0.1332254584688557</v>
      </c>
      <c r="L26" s="170">
        <v>0.12944983818836181</v>
      </c>
      <c r="M26" s="6">
        <v>-3.2258064512E-3</v>
      </c>
      <c r="N26" s="6">
        <v>5.6541692453000003E-2</v>
      </c>
      <c r="O26" s="6">
        <v>0.20803424997</v>
      </c>
      <c r="R26" s="38">
        <v>0.93879447627329071</v>
      </c>
      <c r="S26" s="39">
        <v>0.14093111206413811</v>
      </c>
      <c r="T26" s="37">
        <v>18</v>
      </c>
      <c r="U26" s="39" t="s">
        <v>39</v>
      </c>
      <c r="V26" s="38">
        <v>0.91752267025268719</v>
      </c>
      <c r="W26" s="37">
        <v>18</v>
      </c>
      <c r="X26" s="99" t="s">
        <v>46</v>
      </c>
      <c r="Y26" s="99">
        <v>0.14516745192352867</v>
      </c>
      <c r="Z26" s="37">
        <v>18</v>
      </c>
      <c r="AA26" s="99" t="s">
        <v>383</v>
      </c>
      <c r="AB26" s="38">
        <v>0.71782327680775282</v>
      </c>
      <c r="AC26" s="99">
        <v>0.13976705490848584</v>
      </c>
    </row>
    <row r="27" spans="1:29" ht="16.2" customHeight="1" x14ac:dyDescent="0.3">
      <c r="A27" s="37">
        <v>9</v>
      </c>
      <c r="B27" s="37">
        <v>7</v>
      </c>
      <c r="C27" s="37">
        <v>32</v>
      </c>
      <c r="D27" s="127" t="s">
        <v>47</v>
      </c>
      <c r="E27" s="158">
        <v>16960.024000000001</v>
      </c>
      <c r="F27" s="15">
        <v>1607301.4745</v>
      </c>
      <c r="G27" s="158">
        <v>1608480.5855</v>
      </c>
      <c r="H27" s="17">
        <v>0.99926694110539516</v>
      </c>
      <c r="I27" s="10">
        <v>11.9</v>
      </c>
      <c r="J27" s="10">
        <v>1</v>
      </c>
      <c r="K27" s="8">
        <v>0.1255671626026372</v>
      </c>
      <c r="L27" s="160">
        <v>0.12662234884299547</v>
      </c>
      <c r="M27" s="8">
        <v>-1.3676693234000001E-3</v>
      </c>
      <c r="N27" s="8">
        <v>0.10346942005000001</v>
      </c>
      <c r="O27" s="8">
        <v>0.24572737983000001</v>
      </c>
      <c r="R27" s="38">
        <v>0.93879447627329071</v>
      </c>
      <c r="S27" s="39">
        <v>0.14093111206413811</v>
      </c>
      <c r="T27" s="37">
        <v>19</v>
      </c>
      <c r="U27" s="39" t="s">
        <v>240</v>
      </c>
      <c r="V27" s="38">
        <v>0.90693456275692597</v>
      </c>
      <c r="W27" s="37">
        <v>19</v>
      </c>
      <c r="X27" s="99" t="s">
        <v>242</v>
      </c>
      <c r="Y27" s="99">
        <v>0.1451209341117598</v>
      </c>
      <c r="Z27" s="37">
        <v>19</v>
      </c>
      <c r="AA27" s="99" t="s">
        <v>226</v>
      </c>
      <c r="AB27" s="38">
        <v>0.87419949688567322</v>
      </c>
      <c r="AC27" s="99">
        <v>0.15769712140175221</v>
      </c>
    </row>
    <row r="28" spans="1:29" ht="16.2" customHeight="1" x14ac:dyDescent="0.3">
      <c r="A28" s="37">
        <v>13</v>
      </c>
      <c r="B28" s="37">
        <v>27</v>
      </c>
      <c r="C28" s="37">
        <v>18</v>
      </c>
      <c r="D28" s="128" t="s">
        <v>46</v>
      </c>
      <c r="E28" s="165">
        <v>16300.275</v>
      </c>
      <c r="F28" s="122">
        <v>1280060.5958</v>
      </c>
      <c r="G28" s="165">
        <v>1520653.6569000001</v>
      </c>
      <c r="H28" s="124">
        <v>0.84178313055816256</v>
      </c>
      <c r="I28" s="125">
        <v>9.9499999999999993</v>
      </c>
      <c r="J28" s="125">
        <v>0.95</v>
      </c>
      <c r="K28" s="123">
        <v>0.1267031707578167</v>
      </c>
      <c r="L28" s="170">
        <v>0.14516745192352867</v>
      </c>
      <c r="M28" s="6">
        <v>-5.8885625713999995E-2</v>
      </c>
      <c r="N28" s="6">
        <v>-5.0182479002999998E-2</v>
      </c>
      <c r="O28" s="6">
        <v>-7.8496790366000008E-3</v>
      </c>
      <c r="R28" s="38">
        <v>0.93879447627329071</v>
      </c>
      <c r="S28" s="39">
        <v>0.14093111206413811</v>
      </c>
      <c r="T28" s="37">
        <v>20</v>
      </c>
      <c r="U28" s="39" t="s">
        <v>390</v>
      </c>
      <c r="V28" s="38">
        <v>0.89466338735915862</v>
      </c>
      <c r="W28" s="37">
        <v>20</v>
      </c>
      <c r="X28" s="99" t="s">
        <v>395</v>
      </c>
      <c r="Y28" s="99">
        <v>0.14244120940649496</v>
      </c>
      <c r="Z28" s="37">
        <v>20</v>
      </c>
      <c r="AA28" s="99" t="s">
        <v>389</v>
      </c>
      <c r="AB28" s="38">
        <v>0.88238251217433239</v>
      </c>
      <c r="AC28" s="99">
        <v>0.13953488372093023</v>
      </c>
    </row>
    <row r="29" spans="1:29" ht="16.2" customHeight="1" x14ac:dyDescent="0.3">
      <c r="A29" s="37">
        <v>19</v>
      </c>
      <c r="B29" s="37">
        <v>24</v>
      </c>
      <c r="C29" s="37">
        <v>6</v>
      </c>
      <c r="D29" s="127" t="s">
        <v>226</v>
      </c>
      <c r="E29" s="158">
        <v>11787.246999999999</v>
      </c>
      <c r="F29" s="15">
        <v>941801.03529999999</v>
      </c>
      <c r="G29" s="158">
        <v>1077329.6469000001</v>
      </c>
      <c r="H29" s="17">
        <v>0.87419949688567322</v>
      </c>
      <c r="I29" s="10">
        <v>10.09</v>
      </c>
      <c r="J29" s="10">
        <v>1.05</v>
      </c>
      <c r="K29" s="8">
        <v>0.1262828535669587</v>
      </c>
      <c r="L29" s="160">
        <v>0.15769712140175221</v>
      </c>
      <c r="M29" s="8">
        <v>3.2644704897E-3</v>
      </c>
      <c r="N29" s="8">
        <v>5.9330319244999999E-2</v>
      </c>
      <c r="O29" s="8">
        <v>0.11367371839000001</v>
      </c>
      <c r="R29" s="38">
        <v>0.93879447627329071</v>
      </c>
      <c r="S29" s="39">
        <v>0.14093111206413811</v>
      </c>
      <c r="T29" s="37">
        <v>21</v>
      </c>
      <c r="U29" s="39" t="s">
        <v>459</v>
      </c>
      <c r="V29" s="38">
        <v>0.88485509892104919</v>
      </c>
      <c r="W29" s="37">
        <v>21</v>
      </c>
      <c r="X29" s="99" t="s">
        <v>383</v>
      </c>
      <c r="Y29" s="99">
        <v>0.13976705490848584</v>
      </c>
      <c r="Z29" s="37">
        <v>21</v>
      </c>
      <c r="AA29" s="99" t="s">
        <v>52</v>
      </c>
      <c r="AB29" s="38">
        <v>0.95984015170365655</v>
      </c>
      <c r="AC29" s="99">
        <v>0.13129411764732513</v>
      </c>
    </row>
    <row r="30" spans="1:29" ht="16.2" customHeight="1" x14ac:dyDescent="0.3">
      <c r="A30" s="37">
        <v>16</v>
      </c>
      <c r="B30" s="37">
        <v>28</v>
      </c>
      <c r="C30" s="37">
        <v>17</v>
      </c>
      <c r="D30" s="128" t="s">
        <v>36</v>
      </c>
      <c r="E30" s="165">
        <v>15592.424000000001</v>
      </c>
      <c r="F30" s="122">
        <v>1094588.1647999999</v>
      </c>
      <c r="G30" s="165">
        <v>1306696.3944000001</v>
      </c>
      <c r="H30" s="124">
        <v>0.83767596626958274</v>
      </c>
      <c r="I30" s="125">
        <v>10.199999999999999</v>
      </c>
      <c r="J30" s="125">
        <v>0.85</v>
      </c>
      <c r="K30" s="123">
        <v>0.14529914529914531</v>
      </c>
      <c r="L30" s="170">
        <v>0.14529914529914531</v>
      </c>
      <c r="M30" s="6">
        <v>-7.6315789474000001E-2</v>
      </c>
      <c r="N30" s="6">
        <v>-9.3252877719999988E-2</v>
      </c>
      <c r="O30" s="6">
        <v>-1.3891896553000001E-2</v>
      </c>
      <c r="R30" s="38">
        <v>0.93879447627329071</v>
      </c>
      <c r="S30" s="39">
        <v>0.14093111206413811</v>
      </c>
      <c r="T30" s="37">
        <v>22</v>
      </c>
      <c r="U30" s="39" t="s">
        <v>239</v>
      </c>
      <c r="V30" s="38">
        <v>0.88434886178916128</v>
      </c>
      <c r="W30" s="37">
        <v>22</v>
      </c>
      <c r="X30" s="99" t="s">
        <v>461</v>
      </c>
      <c r="Y30" s="99">
        <v>0.13968253968253969</v>
      </c>
      <c r="Z30" s="37">
        <v>22</v>
      </c>
      <c r="AA30" s="99" t="s">
        <v>240</v>
      </c>
      <c r="AB30" s="38">
        <v>0.90693456275692597</v>
      </c>
      <c r="AC30" s="99">
        <v>0.15736230798051706</v>
      </c>
    </row>
    <row r="31" spans="1:29" ht="16.2" customHeight="1" x14ac:dyDescent="0.3">
      <c r="A31" s="37">
        <v>27</v>
      </c>
      <c r="B31" s="37">
        <v>16</v>
      </c>
      <c r="C31" s="37">
        <v>22</v>
      </c>
      <c r="D31" s="127" t="s">
        <v>461</v>
      </c>
      <c r="E31" s="158">
        <v>3857.3589999999999</v>
      </c>
      <c r="F31" s="15">
        <v>364520.42550000001</v>
      </c>
      <c r="G31" s="158">
        <v>393021.35152000003</v>
      </c>
      <c r="H31" s="17">
        <v>0.92748249958997542</v>
      </c>
      <c r="I31" s="10">
        <v>11.95</v>
      </c>
      <c r="J31" s="10">
        <v>1.1000000000000001</v>
      </c>
      <c r="K31" s="8">
        <v>0.12645502645502643</v>
      </c>
      <c r="L31" s="160">
        <v>0.13968253968253969</v>
      </c>
      <c r="M31" s="8">
        <v>-4.0050590222999996E-3</v>
      </c>
      <c r="N31" s="8">
        <v>0.10809769433999999</v>
      </c>
      <c r="O31" s="8">
        <v>0.11848620970000001</v>
      </c>
      <c r="R31" s="38">
        <v>0.93879447627329071</v>
      </c>
      <c r="S31" s="39">
        <v>0.14093111206413811</v>
      </c>
      <c r="T31" s="37">
        <v>23</v>
      </c>
      <c r="U31" s="39" t="s">
        <v>389</v>
      </c>
      <c r="V31" s="38">
        <v>0.88238251217433239</v>
      </c>
      <c r="W31" s="37">
        <v>23</v>
      </c>
      <c r="X31" s="99" t="s">
        <v>389</v>
      </c>
      <c r="Y31" s="99">
        <v>0.13953488372093023</v>
      </c>
      <c r="Z31" s="37">
        <v>23</v>
      </c>
      <c r="AA31" s="99" t="s">
        <v>51</v>
      </c>
      <c r="AB31" s="38">
        <v>0.76167075677539531</v>
      </c>
      <c r="AC31" s="99">
        <v>0.15737161789066811</v>
      </c>
    </row>
    <row r="32" spans="1:29" ht="16.2" customHeight="1" x14ac:dyDescent="0.3">
      <c r="A32" s="37">
        <v>18</v>
      </c>
      <c r="B32" s="37">
        <v>33</v>
      </c>
      <c r="C32" s="37">
        <v>21</v>
      </c>
      <c r="D32" s="128" t="s">
        <v>383</v>
      </c>
      <c r="E32" s="165">
        <v>164721.68299999999</v>
      </c>
      <c r="F32" s="122">
        <v>989977.31483000005</v>
      </c>
      <c r="G32" s="165">
        <v>1379137.9394</v>
      </c>
      <c r="H32" s="124">
        <v>0.71782327680775282</v>
      </c>
      <c r="I32" s="125">
        <v>0.92</v>
      </c>
      <c r="J32" s="125">
        <v>7.0000000000000007E-2</v>
      </c>
      <c r="K32" s="123">
        <v>0.15307820299500832</v>
      </c>
      <c r="L32" s="170">
        <v>0.13976705490848584</v>
      </c>
      <c r="M32" s="6">
        <v>-2.4350649351000002E-2</v>
      </c>
      <c r="N32" s="6">
        <v>-0.11658610897</v>
      </c>
      <c r="O32" s="6">
        <v>-0.10813867246999999</v>
      </c>
      <c r="R32" s="38">
        <v>0.93879447627329071</v>
      </c>
      <c r="S32" s="39">
        <v>0.14093111206413811</v>
      </c>
      <c r="T32" s="37">
        <v>24</v>
      </c>
      <c r="U32" s="39" t="s">
        <v>226</v>
      </c>
      <c r="V32" s="38">
        <v>0.87419949688567322</v>
      </c>
      <c r="W32" s="37">
        <v>24</v>
      </c>
      <c r="X32" s="99" t="s">
        <v>390</v>
      </c>
      <c r="Y32" s="99">
        <v>0.13837638376383765</v>
      </c>
      <c r="Z32" s="37">
        <v>24</v>
      </c>
      <c r="AA32" s="99" t="s">
        <v>384</v>
      </c>
      <c r="AB32" s="38">
        <v>1.0028281213074226</v>
      </c>
      <c r="AC32" s="99">
        <v>0.12928870292887026</v>
      </c>
    </row>
    <row r="33" spans="1:50" s="7" customFormat="1" ht="16.2" customHeight="1" x14ac:dyDescent="0.3">
      <c r="A33" s="126">
        <v>21</v>
      </c>
      <c r="B33" s="126">
        <v>11</v>
      </c>
      <c r="C33" s="126">
        <v>28</v>
      </c>
      <c r="D33" s="127" t="s">
        <v>52</v>
      </c>
      <c r="E33" s="158">
        <v>8701.5519999000007</v>
      </c>
      <c r="F33" s="15">
        <v>739631.91998999997</v>
      </c>
      <c r="G33" s="158">
        <v>770578.22459</v>
      </c>
      <c r="H33" s="17">
        <v>0.95984015170365655</v>
      </c>
      <c r="I33" s="10">
        <v>10.92</v>
      </c>
      <c r="J33" s="10">
        <v>0.93</v>
      </c>
      <c r="K33" s="8">
        <v>0.12847058823555468</v>
      </c>
      <c r="L33" s="160">
        <v>0.13129411764732513</v>
      </c>
      <c r="M33" s="8">
        <v>4.7281323877999999E-3</v>
      </c>
      <c r="N33" s="8">
        <v>9.0692839056000008E-2</v>
      </c>
      <c r="O33" s="8">
        <v>0.1907860764</v>
      </c>
      <c r="P33" s="203"/>
      <c r="Q33" s="203"/>
      <c r="R33" s="142">
        <v>0.93879447627329071</v>
      </c>
      <c r="S33" s="143">
        <v>0.14093111206413811</v>
      </c>
      <c r="T33" s="37">
        <v>25</v>
      </c>
      <c r="U33" s="143" t="s">
        <v>642</v>
      </c>
      <c r="V33" s="142">
        <v>0.84805911008983759</v>
      </c>
      <c r="W33" s="37">
        <v>25</v>
      </c>
      <c r="X33" s="177" t="s">
        <v>642</v>
      </c>
      <c r="Y33" s="177">
        <v>0.13558461343049763</v>
      </c>
      <c r="Z33" s="37">
        <v>25</v>
      </c>
      <c r="AA33" s="99" t="s">
        <v>447</v>
      </c>
      <c r="AB33" s="38">
        <v>0.92740619977069139</v>
      </c>
      <c r="AC33" s="99">
        <v>0.15080319090809746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15</v>
      </c>
      <c r="B34" s="126">
        <v>29</v>
      </c>
      <c r="C34" s="126">
        <v>5</v>
      </c>
      <c r="D34" s="127" t="s">
        <v>224</v>
      </c>
      <c r="E34" s="158">
        <v>14723.97</v>
      </c>
      <c r="F34" s="15">
        <v>1111512.4953000001</v>
      </c>
      <c r="G34" s="158">
        <v>1379078.0368999999</v>
      </c>
      <c r="H34" s="17">
        <v>0.80598230524977776</v>
      </c>
      <c r="I34" s="10">
        <v>10.62</v>
      </c>
      <c r="J34" s="10">
        <v>1</v>
      </c>
      <c r="K34" s="8">
        <v>0.14068088488541525</v>
      </c>
      <c r="L34" s="160">
        <v>0.15896145184792684</v>
      </c>
      <c r="M34" s="8">
        <v>-2.5684047496E-2</v>
      </c>
      <c r="N34" s="8">
        <v>-8.3843940238E-3</v>
      </c>
      <c r="O34" s="8">
        <v>6.7259122882999997E-2</v>
      </c>
      <c r="P34" s="203"/>
      <c r="Q34" s="203"/>
      <c r="R34" s="142">
        <v>0.93879447627329071</v>
      </c>
      <c r="S34" s="143">
        <v>0.14093111206413811</v>
      </c>
      <c r="T34" s="37">
        <v>26</v>
      </c>
      <c r="U34" s="143" t="s">
        <v>41</v>
      </c>
      <c r="V34" s="142">
        <v>0.84520640237378275</v>
      </c>
      <c r="W34" s="37">
        <v>26</v>
      </c>
      <c r="X34" s="177" t="s">
        <v>239</v>
      </c>
      <c r="Y34" s="177">
        <v>0.13440860214582181</v>
      </c>
      <c r="Z34" s="37">
        <v>26</v>
      </c>
      <c r="AA34" s="99" t="s">
        <v>60</v>
      </c>
      <c r="AB34" s="38">
        <v>0.70269402114118729</v>
      </c>
      <c r="AC34" s="99">
        <v>0.15754923413566738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23</v>
      </c>
      <c r="C35" s="37">
        <v>23</v>
      </c>
      <c r="D35" s="176" t="s">
        <v>389</v>
      </c>
      <c r="E35" s="165">
        <v>99521.172000000006</v>
      </c>
      <c r="F35" s="122">
        <v>898676.18316000002</v>
      </c>
      <c r="G35" s="165">
        <v>1018465.5416</v>
      </c>
      <c r="H35" s="124">
        <v>0.88238251217433239</v>
      </c>
      <c r="I35" s="125">
        <v>1.167</v>
      </c>
      <c r="J35" s="125">
        <v>0.105</v>
      </c>
      <c r="K35" s="123">
        <v>0.12923588039867109</v>
      </c>
      <c r="L35" s="170">
        <v>0.13953488372093023</v>
      </c>
      <c r="M35" s="123">
        <v>-1.3555146993E-2</v>
      </c>
      <c r="N35" s="123">
        <v>2.8708537488999999E-2</v>
      </c>
      <c r="O35" s="123">
        <v>0.13546471272999999</v>
      </c>
      <c r="R35" s="38">
        <v>0.93879447627329071</v>
      </c>
      <c r="S35" s="39">
        <v>0.14093111206413811</v>
      </c>
      <c r="T35" s="37">
        <v>27</v>
      </c>
      <c r="U35" s="39" t="s">
        <v>46</v>
      </c>
      <c r="V35" s="38">
        <v>0.84178313055816256</v>
      </c>
      <c r="W35" s="37">
        <v>27</v>
      </c>
      <c r="X35" s="99" t="s">
        <v>450</v>
      </c>
      <c r="Y35" s="99">
        <v>0.13316892725030824</v>
      </c>
      <c r="Z35" s="37">
        <v>27</v>
      </c>
      <c r="AA35" s="99" t="s">
        <v>461</v>
      </c>
      <c r="AB35" s="38">
        <v>0.92748249958997542</v>
      </c>
      <c r="AC35" s="99">
        <v>0.13968253968253969</v>
      </c>
    </row>
    <row r="36" spans="1:50" s="7" customFormat="1" ht="16.2" customHeight="1" x14ac:dyDescent="0.3">
      <c r="A36" s="126">
        <v>25</v>
      </c>
      <c r="B36" s="126">
        <v>17</v>
      </c>
      <c r="C36" s="126">
        <v>12</v>
      </c>
      <c r="D36" s="127" t="s">
        <v>447</v>
      </c>
      <c r="E36" s="158">
        <v>4346.7629999999999</v>
      </c>
      <c r="F36" s="15">
        <v>397772.28213000001</v>
      </c>
      <c r="G36" s="158">
        <v>428908.37070999999</v>
      </c>
      <c r="H36" s="17">
        <v>0.92740619977069139</v>
      </c>
      <c r="I36" s="10">
        <v>11.84</v>
      </c>
      <c r="J36" s="10">
        <v>1.1499999999999999</v>
      </c>
      <c r="K36" s="8">
        <v>0.12938476669216478</v>
      </c>
      <c r="L36" s="160">
        <v>0.15080319090809746</v>
      </c>
      <c r="M36" s="8">
        <v>9.4717111659999992E-3</v>
      </c>
      <c r="N36" s="8">
        <v>0.1079873289</v>
      </c>
      <c r="O36" s="8">
        <v>0.15208590058000002</v>
      </c>
      <c r="P36" s="203"/>
      <c r="Q36" s="203"/>
      <c r="R36" s="142">
        <v>0.93879447627329071</v>
      </c>
      <c r="S36" s="143">
        <v>0.14093111206413811</v>
      </c>
      <c r="T36" s="37">
        <v>28</v>
      </c>
      <c r="U36" s="143" t="s">
        <v>36</v>
      </c>
      <c r="V36" s="142">
        <v>0.83767596626958274</v>
      </c>
      <c r="W36" s="37">
        <v>28</v>
      </c>
      <c r="X36" s="177" t="s">
        <v>52</v>
      </c>
      <c r="Y36" s="177">
        <v>0.13129411764732513</v>
      </c>
      <c r="Z36" s="37">
        <v>28</v>
      </c>
      <c r="AA36" s="99" t="s">
        <v>390</v>
      </c>
      <c r="AB36" s="38">
        <v>0.89466338735915862</v>
      </c>
      <c r="AC36" s="99">
        <v>0.13837638376383765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17</v>
      </c>
      <c r="B37" s="37">
        <v>21</v>
      </c>
      <c r="C37" s="37">
        <v>15</v>
      </c>
      <c r="D37" s="176" t="s">
        <v>459</v>
      </c>
      <c r="E37" s="165">
        <v>111598.921</v>
      </c>
      <c r="F37" s="122">
        <v>1004390.289</v>
      </c>
      <c r="G37" s="165">
        <v>1135090.1296999999</v>
      </c>
      <c r="H37" s="124">
        <v>0.88485509892104919</v>
      </c>
      <c r="I37" s="125">
        <v>1.32</v>
      </c>
      <c r="J37" s="125">
        <v>0.11</v>
      </c>
      <c r="K37" s="123">
        <v>0.1466666666666667</v>
      </c>
      <c r="L37" s="170">
        <v>0.1466666666666667</v>
      </c>
      <c r="M37" s="123">
        <v>-1.3157894736999999E-2</v>
      </c>
      <c r="N37" s="123">
        <v>4.8474864358999996E-2</v>
      </c>
      <c r="O37" s="123">
        <v>0.22535099981999998</v>
      </c>
      <c r="R37" s="38">
        <v>0.93879447627329071</v>
      </c>
      <c r="S37" s="39">
        <v>0.14093111206413811</v>
      </c>
      <c r="T37" s="37">
        <v>29</v>
      </c>
      <c r="U37" s="39" t="s">
        <v>224</v>
      </c>
      <c r="V37" s="38">
        <v>0.80598230524977776</v>
      </c>
      <c r="W37" s="37">
        <v>29</v>
      </c>
      <c r="X37" s="99" t="s">
        <v>236</v>
      </c>
      <c r="Y37" s="99">
        <v>0.13086150491083526</v>
      </c>
      <c r="Z37" s="37">
        <v>29</v>
      </c>
      <c r="AA37" s="99" t="s">
        <v>416</v>
      </c>
      <c r="AB37" s="38">
        <v>0.99382305792517434</v>
      </c>
      <c r="AC37" s="99">
        <v>0.15483870967741933</v>
      </c>
    </row>
    <row r="38" spans="1:50" s="7" customFormat="1" ht="16.2" customHeight="1" x14ac:dyDescent="0.3">
      <c r="A38" s="126">
        <v>34</v>
      </c>
      <c r="B38" s="126">
        <v>32</v>
      </c>
      <c r="C38" s="126">
        <v>2</v>
      </c>
      <c r="D38" s="127" t="s">
        <v>415</v>
      </c>
      <c r="E38" s="158">
        <v>39761.584000000003</v>
      </c>
      <c r="F38" s="15">
        <v>280319.16720000003</v>
      </c>
      <c r="G38" s="158">
        <v>383768.61588</v>
      </c>
      <c r="H38" s="17">
        <v>0.73043796600515287</v>
      </c>
      <c r="I38" s="10">
        <v>1.44</v>
      </c>
      <c r="J38" s="10">
        <v>0.12</v>
      </c>
      <c r="K38" s="8">
        <v>0.20425531914893616</v>
      </c>
      <c r="L38" s="160">
        <v>0.20425531914893616</v>
      </c>
      <c r="M38" s="8">
        <v>-0.12747524752</v>
      </c>
      <c r="N38" s="8">
        <v>-0.10165693762</v>
      </c>
      <c r="O38" s="8">
        <v>-5.9405020840000003E-2</v>
      </c>
      <c r="P38" s="203"/>
      <c r="Q38" s="203"/>
      <c r="R38" s="142">
        <v>0.93879447627329071</v>
      </c>
      <c r="S38" s="143">
        <v>0.14093111206413811</v>
      </c>
      <c r="T38" s="37">
        <v>30</v>
      </c>
      <c r="U38" s="143" t="s">
        <v>51</v>
      </c>
      <c r="V38" s="142">
        <v>0.76167075677539531</v>
      </c>
      <c r="W38" s="37">
        <v>30</v>
      </c>
      <c r="X38" s="177" t="s">
        <v>394</v>
      </c>
      <c r="Y38" s="177">
        <v>0.12944983818836181</v>
      </c>
      <c r="Z38" s="37">
        <v>30</v>
      </c>
      <c r="AA38" s="99" t="s">
        <v>395</v>
      </c>
      <c r="AB38" s="38">
        <v>0.9459028157247491</v>
      </c>
      <c r="AC38" s="99">
        <v>0.14244120940649496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30</v>
      </c>
      <c r="C39" s="37">
        <v>8</v>
      </c>
      <c r="D39" s="176" t="s">
        <v>51</v>
      </c>
      <c r="E39" s="165">
        <v>8126.7830000000004</v>
      </c>
      <c r="F39" s="122">
        <v>588704.16052000003</v>
      </c>
      <c r="G39" s="165">
        <v>772911.59635999997</v>
      </c>
      <c r="H39" s="124">
        <v>0.76167075677539531</v>
      </c>
      <c r="I39" s="125">
        <v>11.8</v>
      </c>
      <c r="J39" s="125">
        <v>0.95</v>
      </c>
      <c r="K39" s="123">
        <v>0.16289342904472667</v>
      </c>
      <c r="L39" s="170">
        <v>0.15737161789066811</v>
      </c>
      <c r="M39" s="123">
        <v>3.0462475752000002E-3</v>
      </c>
      <c r="N39" s="123">
        <v>2.1606646253999998E-2</v>
      </c>
      <c r="O39" s="123">
        <v>3.4854114388999997E-2</v>
      </c>
      <c r="R39" s="38">
        <v>0.93879447627329071</v>
      </c>
      <c r="S39" s="39">
        <v>0.14093111206413811</v>
      </c>
      <c r="T39" s="37">
        <v>31</v>
      </c>
      <c r="U39" s="39" t="s">
        <v>68</v>
      </c>
      <c r="V39" s="38">
        <v>0.75135988644639329</v>
      </c>
      <c r="W39" s="37">
        <v>31</v>
      </c>
      <c r="X39" s="99" t="s">
        <v>384</v>
      </c>
      <c r="Y39" s="99">
        <v>0.12928870292887026</v>
      </c>
      <c r="Z39" s="37">
        <v>31</v>
      </c>
      <c r="AA39" s="99" t="s">
        <v>392</v>
      </c>
      <c r="AB39" s="38">
        <v>0.95199905648792127</v>
      </c>
      <c r="AC39" s="99">
        <v>0.14715719063545152</v>
      </c>
    </row>
    <row r="40" spans="1:50" s="7" customFormat="1" ht="16.2" customHeight="1" x14ac:dyDescent="0.3">
      <c r="A40" s="126">
        <v>7</v>
      </c>
      <c r="B40" s="126">
        <v>18</v>
      </c>
      <c r="C40" s="126">
        <v>3</v>
      </c>
      <c r="D40" s="127" t="s">
        <v>39</v>
      </c>
      <c r="E40" s="158">
        <v>26441.65</v>
      </c>
      <c r="F40" s="15">
        <v>2145211.0644999999</v>
      </c>
      <c r="G40" s="158">
        <v>2338046.9323</v>
      </c>
      <c r="H40" s="17">
        <v>0.91752267025268719</v>
      </c>
      <c r="I40" s="10">
        <v>10.678800000000001</v>
      </c>
      <c r="J40" s="10">
        <v>1.1180000000000001</v>
      </c>
      <c r="K40" s="8">
        <v>0.13162578577591522</v>
      </c>
      <c r="L40" s="160">
        <v>0.16536423024775057</v>
      </c>
      <c r="M40" s="8">
        <v>-3.4877431008E-3</v>
      </c>
      <c r="N40" s="8">
        <v>5.9006736123000003E-2</v>
      </c>
      <c r="O40" s="8">
        <v>9.558406678100001E-2</v>
      </c>
      <c r="P40" s="203"/>
      <c r="Q40" s="203"/>
      <c r="R40" s="142">
        <v>0.93879447627329071</v>
      </c>
      <c r="S40" s="143">
        <v>0.14093111206413811</v>
      </c>
      <c r="T40" s="37">
        <v>32</v>
      </c>
      <c r="U40" s="143" t="s">
        <v>415</v>
      </c>
      <c r="V40" s="142">
        <v>0.73043796600515287</v>
      </c>
      <c r="W40" s="37">
        <v>32</v>
      </c>
      <c r="X40" s="177" t="s">
        <v>47</v>
      </c>
      <c r="Y40" s="177">
        <v>0.12662234884299547</v>
      </c>
      <c r="Z40" s="37">
        <v>32</v>
      </c>
      <c r="AA40" s="99" t="s">
        <v>394</v>
      </c>
      <c r="AB40" s="38">
        <v>0.95011142912375102</v>
      </c>
      <c r="AC40" s="99">
        <v>0.12944983818836181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26</v>
      </c>
      <c r="C41" s="126">
        <v>16</v>
      </c>
      <c r="D41" s="127" t="s">
        <v>41</v>
      </c>
      <c r="E41" s="158">
        <v>363503.147</v>
      </c>
      <c r="F41" s="15">
        <v>2700828.3821999999</v>
      </c>
      <c r="G41" s="158">
        <v>3195466.0715000001</v>
      </c>
      <c r="H41" s="17">
        <v>0.84520640237378275</v>
      </c>
      <c r="I41" s="10">
        <v>1.069</v>
      </c>
      <c r="J41" s="10">
        <v>0.09</v>
      </c>
      <c r="K41" s="8">
        <v>0.14387617765867539</v>
      </c>
      <c r="L41" s="160">
        <v>0.14535666218088814</v>
      </c>
      <c r="M41" s="8">
        <v>-1.5754179358000001E-2</v>
      </c>
      <c r="N41" s="8">
        <v>2.6977862604000001E-2</v>
      </c>
      <c r="O41" s="8">
        <v>0.164311182</v>
      </c>
      <c r="P41" s="203"/>
      <c r="Q41" s="203"/>
      <c r="R41" s="142">
        <v>0.93879447627329071</v>
      </c>
      <c r="S41" s="143">
        <v>0.14093111206413811</v>
      </c>
      <c r="T41" s="37">
        <v>33</v>
      </c>
      <c r="U41" s="143" t="s">
        <v>383</v>
      </c>
      <c r="V41" s="142">
        <v>0.71782327680775282</v>
      </c>
      <c r="W41" s="37">
        <v>33</v>
      </c>
      <c r="X41" s="177" t="s">
        <v>34</v>
      </c>
      <c r="Y41" s="177">
        <v>0.124617402709208</v>
      </c>
      <c r="Z41" s="37">
        <v>33</v>
      </c>
      <c r="AA41" s="99" t="s">
        <v>242</v>
      </c>
      <c r="AB41" s="38">
        <v>0.28602927544796408</v>
      </c>
      <c r="AC41" s="99">
        <v>0.1451209341117598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34</v>
      </c>
      <c r="C42" s="37">
        <v>7</v>
      </c>
      <c r="D42" s="176" t="s">
        <v>60</v>
      </c>
      <c r="E42" s="165">
        <v>6257.8729999999996</v>
      </c>
      <c r="F42" s="122">
        <v>371780.23492999998</v>
      </c>
      <c r="G42" s="165">
        <v>529078.40930000006</v>
      </c>
      <c r="H42" s="124">
        <v>0.70269402114118729</v>
      </c>
      <c r="I42" s="125">
        <v>9.7799999999999994</v>
      </c>
      <c r="J42" s="125">
        <v>0.78</v>
      </c>
      <c r="K42" s="123">
        <v>0.16461875105201143</v>
      </c>
      <c r="L42" s="170">
        <v>0.15754923413566738</v>
      </c>
      <c r="M42" s="6">
        <v>-3.4140790115E-2</v>
      </c>
      <c r="N42" s="6">
        <v>-7.7105870837999996E-2</v>
      </c>
      <c r="O42" s="6">
        <v>6.5612377643E-2</v>
      </c>
      <c r="R42" s="38">
        <v>0.93879447627329071</v>
      </c>
      <c r="S42" s="39">
        <v>0.14093111206413811</v>
      </c>
      <c r="T42" s="37">
        <v>34</v>
      </c>
      <c r="U42" s="39" t="s">
        <v>60</v>
      </c>
      <c r="V42" s="38">
        <v>0.70269402114118729</v>
      </c>
      <c r="W42" s="37">
        <v>34</v>
      </c>
      <c r="X42" s="99" t="s">
        <v>23</v>
      </c>
      <c r="Y42" s="99">
        <v>0.12320328542204388</v>
      </c>
      <c r="Z42" s="37">
        <v>34</v>
      </c>
      <c r="AA42" s="99" t="s">
        <v>415</v>
      </c>
      <c r="AB42" s="38">
        <v>0.73043796600515287</v>
      </c>
      <c r="AC42" s="99">
        <v>0.20425531914893616</v>
      </c>
    </row>
    <row r="43" spans="1:50" s="7" customFormat="1" ht="16.2" customHeight="1" x14ac:dyDescent="0.3">
      <c r="A43" s="126">
        <v>35</v>
      </c>
      <c r="B43" s="126">
        <v>31</v>
      </c>
      <c r="C43" s="126">
        <v>1</v>
      </c>
      <c r="D43" s="127" t="s">
        <v>68</v>
      </c>
      <c r="E43" s="158">
        <v>3252.384</v>
      </c>
      <c r="F43" s="15">
        <v>244319.08608000001</v>
      </c>
      <c r="G43" s="158">
        <v>325169.19053999998</v>
      </c>
      <c r="H43" s="17">
        <v>0.75135988644639329</v>
      </c>
      <c r="I43" s="10">
        <v>13.54</v>
      </c>
      <c r="J43" s="10">
        <v>1.5</v>
      </c>
      <c r="K43" s="8">
        <v>0.18024494142705005</v>
      </c>
      <c r="L43" s="160">
        <v>0.23961661341853033</v>
      </c>
      <c r="M43" s="8">
        <v>-0.13376383762999999</v>
      </c>
      <c r="N43" s="8">
        <v>2.3427797053999999E-2</v>
      </c>
      <c r="O43" s="8">
        <v>9.7740369069999999E-2</v>
      </c>
      <c r="P43" s="203"/>
      <c r="Q43" s="203"/>
      <c r="R43" s="142">
        <v>0.93879447627329071</v>
      </c>
      <c r="S43" s="143">
        <v>0.14093111206413811</v>
      </c>
      <c r="T43" s="37">
        <v>35</v>
      </c>
      <c r="U43" s="143" t="s">
        <v>242</v>
      </c>
      <c r="V43" s="142">
        <v>0.28602927544796408</v>
      </c>
      <c r="W43" s="37">
        <v>35</v>
      </c>
      <c r="X43" s="177" t="s">
        <v>15</v>
      </c>
      <c r="Y43" s="177">
        <v>0.122574055160238</v>
      </c>
      <c r="Z43" s="37">
        <v>35</v>
      </c>
      <c r="AA43" s="99" t="s">
        <v>68</v>
      </c>
      <c r="AB43" s="38">
        <v>0.75135988644639329</v>
      </c>
      <c r="AC43" s="99">
        <v>0.23961661341853033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33</v>
      </c>
      <c r="B44" s="37">
        <v>35</v>
      </c>
      <c r="C44" s="37">
        <v>19</v>
      </c>
      <c r="D44" s="128" t="s">
        <v>242</v>
      </c>
      <c r="E44" s="165">
        <v>11733.895</v>
      </c>
      <c r="F44" s="122">
        <v>281378.80209999997</v>
      </c>
      <c r="G44" s="165">
        <v>983741.26795000001</v>
      </c>
      <c r="H44" s="124">
        <v>0.28602927544796408</v>
      </c>
      <c r="I44" s="125">
        <v>4.34</v>
      </c>
      <c r="J44" s="125">
        <v>0.28999999999999998</v>
      </c>
      <c r="K44" s="123">
        <v>0.18098415346121768</v>
      </c>
      <c r="L44" s="170">
        <v>0.1451209341117598</v>
      </c>
      <c r="M44" s="123">
        <v>-3.5010060363000001E-2</v>
      </c>
      <c r="N44" s="123">
        <v>-0.33295720758000003</v>
      </c>
      <c r="O44" s="123">
        <v>-0.32904372176999996</v>
      </c>
      <c r="R44" s="38">
        <v>0.93879447627329071</v>
      </c>
      <c r="S44" s="39">
        <v>0.14093111206413811</v>
      </c>
      <c r="T44" s="37">
        <v>36</v>
      </c>
      <c r="U44" s="39" t="s">
        <v>391</v>
      </c>
      <c r="V44" s="38">
        <v>0.28100128599643814</v>
      </c>
      <c r="W44" s="37">
        <v>36</v>
      </c>
      <c r="X44" s="99" t="s">
        <v>391</v>
      </c>
      <c r="Y44" s="99">
        <v>0.10065645514223194</v>
      </c>
      <c r="Z44" s="37">
        <v>36</v>
      </c>
      <c r="AA44" s="99" t="s">
        <v>391</v>
      </c>
      <c r="AB44" s="38">
        <v>0.28100128599643814</v>
      </c>
      <c r="AC44" s="99">
        <v>0.10065645514223194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K15" sqref="K15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646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9" t="s">
        <v>1</v>
      </c>
      <c r="E6" s="209"/>
      <c r="F6" s="209"/>
      <c r="G6" s="188"/>
      <c r="H6" s="209" t="s">
        <v>303</v>
      </c>
      <c r="I6" s="211"/>
      <c r="J6" s="209" t="s">
        <v>7</v>
      </c>
      <c r="K6" s="209"/>
      <c r="L6" s="209"/>
      <c r="M6" s="209"/>
      <c r="N6" s="211"/>
      <c r="O6" s="209" t="s">
        <v>216</v>
      </c>
      <c r="P6" s="209"/>
      <c r="Q6" s="209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0.8447157971310485</v>
      </c>
      <c r="K7" s="138">
        <v>9.0636499999999991</v>
      </c>
      <c r="L7" s="138">
        <v>0.71475416666666669</v>
      </c>
      <c r="M7" s="139">
        <v>0.11711162110725919</v>
      </c>
      <c r="N7" s="174">
        <v>0.11171331524473155</v>
      </c>
      <c r="O7" s="139">
        <v>-3.1559779823041666E-2</v>
      </c>
      <c r="P7" s="139">
        <v>-0.10723049117355832</v>
      </c>
      <c r="Q7" s="139">
        <v>-9.9397006260833285E-3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3</v>
      </c>
      <c r="B9" s="37">
        <v>4</v>
      </c>
      <c r="E9" s="127" t="s">
        <v>56</v>
      </c>
      <c r="F9" s="66" t="s">
        <v>159</v>
      </c>
      <c r="G9" s="158">
        <v>62430.701999999997</v>
      </c>
      <c r="H9" s="15">
        <v>5734259.9786999999</v>
      </c>
      <c r="I9" s="158">
        <v>6138975.5285999998</v>
      </c>
      <c r="J9" s="17">
        <v>0.93407441550882098</v>
      </c>
      <c r="K9" s="10">
        <v>11.81</v>
      </c>
      <c r="L9" s="10">
        <v>0.93</v>
      </c>
      <c r="M9" s="8">
        <v>0.12857920522591182</v>
      </c>
      <c r="N9" s="160">
        <v>0.12150244964616222</v>
      </c>
      <c r="O9" s="8">
        <v>1.0784637394000001E-2</v>
      </c>
      <c r="P9" s="8">
        <v>-3.8294341456999999E-3</v>
      </c>
      <c r="Q9" s="8">
        <v>1.1751815438E-2</v>
      </c>
      <c r="R9" s="147"/>
      <c r="S9" s="194"/>
      <c r="T9" s="148">
        <v>0.8447157971310485</v>
      </c>
      <c r="U9" s="149">
        <v>0.11171331524473155</v>
      </c>
      <c r="V9" s="146">
        <v>1</v>
      </c>
      <c r="W9" s="149" t="s">
        <v>25</v>
      </c>
      <c r="X9" s="148">
        <v>1.0152686442495706</v>
      </c>
      <c r="Y9" s="146">
        <v>1</v>
      </c>
      <c r="Z9" s="181" t="s">
        <v>63</v>
      </c>
      <c r="AA9" s="181">
        <v>0.21081081081081082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2</v>
      </c>
      <c r="B10" s="37">
        <v>7</v>
      </c>
      <c r="E10" s="128" t="s">
        <v>75</v>
      </c>
      <c r="F10" s="119" t="s">
        <v>258</v>
      </c>
      <c r="G10" s="165">
        <v>2888.0940000000001</v>
      </c>
      <c r="H10" s="122">
        <v>406297.06391999999</v>
      </c>
      <c r="I10" s="165">
        <v>430803.11992000003</v>
      </c>
      <c r="J10" s="124">
        <v>0.94311541660944609</v>
      </c>
      <c r="K10" s="125">
        <v>15.74</v>
      </c>
      <c r="L10" s="125">
        <v>1.2</v>
      </c>
      <c r="M10" s="123">
        <v>0.11188512937162355</v>
      </c>
      <c r="N10" s="170">
        <v>0.10235996588001138</v>
      </c>
      <c r="O10" s="6">
        <v>5.9337349397999999E-2</v>
      </c>
      <c r="P10" s="6">
        <v>-1.7479248853E-2</v>
      </c>
      <c r="Q10" s="6">
        <v>9.8348074763999996E-2</v>
      </c>
      <c r="R10" s="147"/>
      <c r="S10" s="194"/>
      <c r="T10" s="148">
        <v>0.8447157971310485</v>
      </c>
      <c r="U10" s="149">
        <v>0.11171331524473155</v>
      </c>
      <c r="V10" s="146">
        <v>2</v>
      </c>
      <c r="W10" s="149" t="s">
        <v>75</v>
      </c>
      <c r="X10" s="148">
        <v>0.94311541660944609</v>
      </c>
      <c r="Y10" s="146">
        <v>2</v>
      </c>
      <c r="Z10" s="181" t="s">
        <v>42</v>
      </c>
      <c r="AA10" s="181">
        <v>0.160296846013605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4</v>
      </c>
      <c r="B11" s="126">
        <v>6</v>
      </c>
      <c r="C11" s="126"/>
      <c r="E11" s="127" t="s">
        <v>53</v>
      </c>
      <c r="F11" s="66" t="s">
        <v>159</v>
      </c>
      <c r="G11" s="158">
        <v>164512.25099999999</v>
      </c>
      <c r="H11" s="15">
        <v>1608929.8148000001</v>
      </c>
      <c r="I11" s="158">
        <v>1755504.5824</v>
      </c>
      <c r="J11" s="17">
        <v>0.91650561948427767</v>
      </c>
      <c r="K11" s="10">
        <v>1.0133000000000001</v>
      </c>
      <c r="L11" s="10">
        <v>8.3549999999999999E-2</v>
      </c>
      <c r="M11" s="8">
        <v>0.10360940695167729</v>
      </c>
      <c r="N11" s="160">
        <v>0.10251533742203854</v>
      </c>
      <c r="O11" s="8">
        <v>-4.3414126580000004E-2</v>
      </c>
      <c r="P11" s="8">
        <v>-4.6321313624999999E-2</v>
      </c>
      <c r="Q11" s="8">
        <v>7.6461086439000001E-2</v>
      </c>
      <c r="R11" s="147"/>
      <c r="S11" s="194"/>
      <c r="T11" s="148">
        <v>0.8447157971310485</v>
      </c>
      <c r="U11" s="149">
        <v>0.11171331524473155</v>
      </c>
      <c r="V11" s="146">
        <v>3</v>
      </c>
      <c r="W11" s="149" t="s">
        <v>56</v>
      </c>
      <c r="X11" s="148">
        <v>0.93407441550882098</v>
      </c>
      <c r="Y11" s="146">
        <v>3</v>
      </c>
      <c r="Z11" s="181" t="s">
        <v>443</v>
      </c>
      <c r="AA11" s="181">
        <v>0.13861386138613865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11</v>
      </c>
      <c r="E12" s="128" t="s">
        <v>25</v>
      </c>
      <c r="F12" s="119" t="s">
        <v>159</v>
      </c>
      <c r="G12" s="165">
        <v>23238.024000000001</v>
      </c>
      <c r="H12" s="122">
        <v>3041160.2009000001</v>
      </c>
      <c r="I12" s="165">
        <v>2995424.1354</v>
      </c>
      <c r="J12" s="124">
        <v>1.0152686442495706</v>
      </c>
      <c r="K12" s="125">
        <v>12.5</v>
      </c>
      <c r="L12" s="125">
        <v>0.95</v>
      </c>
      <c r="M12" s="123">
        <v>9.5514632841123201E-2</v>
      </c>
      <c r="N12" s="170">
        <v>8.7109345151104356E-2</v>
      </c>
      <c r="O12" s="123">
        <v>1.4653434642E-2</v>
      </c>
      <c r="P12" s="123">
        <v>8.9745228861000004E-2</v>
      </c>
      <c r="Q12" s="123">
        <v>0.15762040425000001</v>
      </c>
      <c r="R12" s="147"/>
      <c r="S12" s="194"/>
      <c r="T12" s="148">
        <v>0.8447157971310485</v>
      </c>
      <c r="U12" s="149">
        <v>0.11171331524473155</v>
      </c>
      <c r="V12" s="146">
        <v>4</v>
      </c>
      <c r="W12" s="149" t="s">
        <v>53</v>
      </c>
      <c r="X12" s="148">
        <v>0.91650561948427767</v>
      </c>
      <c r="Y12" s="146">
        <v>4</v>
      </c>
      <c r="Z12" s="181" t="s">
        <v>56</v>
      </c>
      <c r="AA12" s="181">
        <v>0.12150244964616222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6</v>
      </c>
      <c r="B13" s="126">
        <v>3</v>
      </c>
      <c r="C13" s="126"/>
      <c r="E13" s="127" t="s">
        <v>443</v>
      </c>
      <c r="F13" s="66" t="s">
        <v>257</v>
      </c>
      <c r="G13" s="158">
        <v>15919.69</v>
      </c>
      <c r="H13" s="15">
        <v>1447099.821</v>
      </c>
      <c r="I13" s="158">
        <v>1655185.497</v>
      </c>
      <c r="J13" s="17">
        <v>0.87428256447561181</v>
      </c>
      <c r="K13" s="10">
        <v>12.58</v>
      </c>
      <c r="L13" s="10">
        <v>1.05</v>
      </c>
      <c r="M13" s="8">
        <v>0.1383938393839384</v>
      </c>
      <c r="N13" s="160">
        <v>0.13861386138613865</v>
      </c>
      <c r="O13" s="8">
        <v>-1.0558397737E-2</v>
      </c>
      <c r="P13" s="8">
        <v>-3.5710859944999999E-2</v>
      </c>
      <c r="Q13" s="8">
        <v>0.10282035078</v>
      </c>
      <c r="R13" s="147"/>
      <c r="S13" s="194"/>
      <c r="T13" s="148">
        <v>0.8447157971310485</v>
      </c>
      <c r="U13" s="149">
        <v>0.11171331524473155</v>
      </c>
      <c r="V13" s="146">
        <v>5</v>
      </c>
      <c r="W13" s="149" t="s">
        <v>14</v>
      </c>
      <c r="X13" s="148">
        <v>0.91634958689180435</v>
      </c>
      <c r="Y13" s="146">
        <v>5</v>
      </c>
      <c r="Z13" s="181" t="s">
        <v>33</v>
      </c>
      <c r="AA13" s="181">
        <v>0.11986681465038847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5</v>
      </c>
      <c r="B14" s="37">
        <v>9</v>
      </c>
      <c r="E14" s="128" t="s">
        <v>14</v>
      </c>
      <c r="F14" s="119" t="s">
        <v>159</v>
      </c>
      <c r="G14" s="165">
        <v>28204.046999999999</v>
      </c>
      <c r="H14" s="122">
        <v>4216505.0264999997</v>
      </c>
      <c r="I14" s="165">
        <v>4601415.3187999995</v>
      </c>
      <c r="J14" s="124">
        <v>0.91634958689180435</v>
      </c>
      <c r="K14" s="125">
        <v>12.53</v>
      </c>
      <c r="L14" s="125">
        <v>1.1000000000000001</v>
      </c>
      <c r="M14" s="123">
        <v>8.3812709030100338E-2</v>
      </c>
      <c r="N14" s="170">
        <v>8.8294314381270916E-2</v>
      </c>
      <c r="O14" s="123">
        <v>-7.3902000869000006E-2</v>
      </c>
      <c r="P14" s="123">
        <v>1.1682295714999999E-2</v>
      </c>
      <c r="Q14" s="123">
        <v>0.12841228846</v>
      </c>
      <c r="R14" s="147"/>
      <c r="S14" s="194"/>
      <c r="T14" s="148">
        <v>0.8447157971310485</v>
      </c>
      <c r="U14" s="149">
        <v>0.11171331524473155</v>
      </c>
      <c r="V14" s="146">
        <v>6</v>
      </c>
      <c r="W14" s="149" t="s">
        <v>443</v>
      </c>
      <c r="X14" s="148">
        <v>0.87428256447561181</v>
      </c>
      <c r="Y14" s="146">
        <v>6</v>
      </c>
      <c r="Z14" s="181" t="s">
        <v>53</v>
      </c>
      <c r="AA14" s="181">
        <v>0.10251533742203854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10</v>
      </c>
      <c r="B15" s="126">
        <v>1</v>
      </c>
      <c r="C15" s="126"/>
      <c r="E15" s="127" t="s">
        <v>63</v>
      </c>
      <c r="F15" s="66" t="s">
        <v>249</v>
      </c>
      <c r="G15" s="158">
        <v>6800</v>
      </c>
      <c r="H15" s="15">
        <v>352240</v>
      </c>
      <c r="I15" s="158">
        <v>656905.29298000003</v>
      </c>
      <c r="J15" s="17">
        <v>0.53621123739480081</v>
      </c>
      <c r="K15" s="10">
        <v>12.49</v>
      </c>
      <c r="L15" s="10">
        <v>0.91</v>
      </c>
      <c r="M15" s="8">
        <v>0.24111969111969112</v>
      </c>
      <c r="N15" s="160">
        <v>0.21081081081081082</v>
      </c>
      <c r="O15" s="8">
        <v>-2.2457067373E-2</v>
      </c>
      <c r="P15" s="8">
        <v>-0.26503767482000001</v>
      </c>
      <c r="Q15" s="8">
        <v>-0.2421243498</v>
      </c>
      <c r="R15" s="147"/>
      <c r="S15" s="194"/>
      <c r="T15" s="148">
        <v>0.8447157971310485</v>
      </c>
      <c r="U15" s="149">
        <v>0.11171331524473155</v>
      </c>
      <c r="V15" s="146">
        <v>7</v>
      </c>
      <c r="W15" s="149" t="s">
        <v>33</v>
      </c>
      <c r="X15" s="148">
        <v>0.8435338338707935</v>
      </c>
      <c r="Y15" s="146">
        <v>7</v>
      </c>
      <c r="Z15" s="181" t="s">
        <v>75</v>
      </c>
      <c r="AA15" s="181">
        <v>0.10235996588001138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7</v>
      </c>
      <c r="B16" s="37">
        <v>5</v>
      </c>
      <c r="E16" s="128" t="s">
        <v>33</v>
      </c>
      <c r="F16" s="119" t="s">
        <v>257</v>
      </c>
      <c r="G16" s="165">
        <v>156143.04999999999</v>
      </c>
      <c r="H16" s="122">
        <v>1406848.8805</v>
      </c>
      <c r="I16" s="165">
        <v>1667803.7371</v>
      </c>
      <c r="J16" s="124">
        <v>0.8435338338707935</v>
      </c>
      <c r="K16" s="125">
        <v>1.08</v>
      </c>
      <c r="L16" s="125">
        <v>0.09</v>
      </c>
      <c r="M16" s="123">
        <v>0.11986681465038847</v>
      </c>
      <c r="N16" s="170">
        <v>0.11986681465038847</v>
      </c>
      <c r="O16" s="6">
        <v>-5.5555555557000001E-2</v>
      </c>
      <c r="P16" s="6">
        <v>-8.2499339740999988E-2</v>
      </c>
      <c r="Q16" s="6">
        <v>0.19281681543000001</v>
      </c>
      <c r="R16" s="147"/>
      <c r="S16" s="194"/>
      <c r="T16" s="148">
        <v>0.8447157971310485</v>
      </c>
      <c r="U16" s="149">
        <v>0.11171331524473155</v>
      </c>
      <c r="V16" s="146">
        <v>8</v>
      </c>
      <c r="W16" s="149" t="s">
        <v>70</v>
      </c>
      <c r="X16" s="148">
        <v>0.62098155624647644</v>
      </c>
      <c r="Y16" s="146">
        <v>8</v>
      </c>
      <c r="Z16" s="181" t="s">
        <v>43</v>
      </c>
      <c r="AA16" s="181">
        <v>0.10225820195989882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11</v>
      </c>
      <c r="B17" s="126">
        <v>2</v>
      </c>
      <c r="C17" s="126"/>
      <c r="E17" s="127" t="s">
        <v>42</v>
      </c>
      <c r="F17" s="66" t="s">
        <v>159</v>
      </c>
      <c r="G17" s="158">
        <v>23567.968364</v>
      </c>
      <c r="H17" s="15">
        <v>1270313.4948</v>
      </c>
      <c r="I17" s="158">
        <v>2564030.4580999999</v>
      </c>
      <c r="J17" s="17">
        <v>0.49543619530219185</v>
      </c>
      <c r="K17" s="10">
        <v>10.59</v>
      </c>
      <c r="L17" s="10">
        <v>0.72</v>
      </c>
      <c r="M17" s="8">
        <v>0.19647495362084222</v>
      </c>
      <c r="N17" s="160">
        <v>0.160296846013605</v>
      </c>
      <c r="O17" s="8">
        <v>-8.7214225231999995E-2</v>
      </c>
      <c r="P17" s="8">
        <v>-0.38343613709000002</v>
      </c>
      <c r="Q17" s="8">
        <v>-0.32669878412999998</v>
      </c>
      <c r="R17" s="147"/>
      <c r="S17" s="194"/>
      <c r="T17" s="148">
        <v>0.8447157971310485</v>
      </c>
      <c r="U17" s="149">
        <v>0.11171331524473155</v>
      </c>
      <c r="V17" s="146">
        <v>9</v>
      </c>
      <c r="W17" s="149" t="s">
        <v>43</v>
      </c>
      <c r="X17" s="148">
        <v>0.58383071373380913</v>
      </c>
      <c r="Y17" s="146">
        <v>9</v>
      </c>
      <c r="Z17" s="181" t="s">
        <v>14</v>
      </c>
      <c r="AA17" s="181">
        <v>8.8294314381270916E-2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8</v>
      </c>
      <c r="E18" s="128" t="s">
        <v>43</v>
      </c>
      <c r="F18" s="119" t="s">
        <v>159</v>
      </c>
      <c r="G18" s="165">
        <v>12179.186938000001</v>
      </c>
      <c r="H18" s="122">
        <v>571691.03486999997</v>
      </c>
      <c r="I18" s="165">
        <v>979206.85126999998</v>
      </c>
      <c r="J18" s="124">
        <v>0.58383071373380913</v>
      </c>
      <c r="K18" s="125">
        <v>4.8</v>
      </c>
      <c r="L18" s="125">
        <v>0.4</v>
      </c>
      <c r="M18" s="123">
        <v>0.10225820195989881</v>
      </c>
      <c r="N18" s="170">
        <v>0.10225820195989882</v>
      </c>
      <c r="O18" s="123">
        <v>-8.4643635923999996E-2</v>
      </c>
      <c r="P18" s="123">
        <v>-0.12049431377</v>
      </c>
      <c r="Q18" s="123">
        <v>4.0996013926000004E-2</v>
      </c>
      <c r="R18" s="147"/>
      <c r="S18" s="194"/>
      <c r="T18" s="148">
        <v>0.8447157971310485</v>
      </c>
      <c r="U18" s="149">
        <v>0.11171331524473155</v>
      </c>
      <c r="V18" s="146">
        <v>10</v>
      </c>
      <c r="W18" s="149" t="s">
        <v>63</v>
      </c>
      <c r="X18" s="148">
        <v>0.53621123739480081</v>
      </c>
      <c r="Y18" s="146">
        <v>10</v>
      </c>
      <c r="Z18" s="181" t="s">
        <v>70</v>
      </c>
      <c r="AA18" s="181">
        <v>8.7866915023444028E-2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8</v>
      </c>
      <c r="B19" s="126">
        <v>10</v>
      </c>
      <c r="C19" s="126"/>
      <c r="E19" s="127" t="s">
        <v>70</v>
      </c>
      <c r="F19" s="66" t="s">
        <v>159</v>
      </c>
      <c r="G19" s="158">
        <v>1380.67</v>
      </c>
      <c r="H19" s="15">
        <v>214956.5123</v>
      </c>
      <c r="I19" s="158">
        <v>346156.03336</v>
      </c>
      <c r="J19" s="17">
        <v>0.62098155624647644</v>
      </c>
      <c r="K19" s="10">
        <v>13.5</v>
      </c>
      <c r="L19" s="10">
        <v>1.1399999999999999</v>
      </c>
      <c r="M19" s="8">
        <v>8.6710771404714504E-2</v>
      </c>
      <c r="N19" s="160">
        <v>8.7866915023444028E-2</v>
      </c>
      <c r="O19" s="8">
        <v>-3.1191001935E-3</v>
      </c>
      <c r="P19" s="8">
        <v>2.2677613111E-2</v>
      </c>
      <c r="Q19" s="8">
        <v>0.30648344936999999</v>
      </c>
      <c r="R19" s="147"/>
      <c r="S19" s="194"/>
      <c r="T19" s="148">
        <v>0.8447157971310485</v>
      </c>
      <c r="U19" s="149">
        <v>0.11171331524473155</v>
      </c>
      <c r="V19" s="146">
        <v>11</v>
      </c>
      <c r="W19" s="149" t="s">
        <v>42</v>
      </c>
      <c r="X19" s="148">
        <v>0.49543619530219185</v>
      </c>
      <c r="Y19" s="146">
        <v>11</v>
      </c>
      <c r="Z19" s="181" t="s">
        <v>25</v>
      </c>
      <c r="AA19" s="181">
        <v>8.7109345151104356E-2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6250.8690589999997</v>
      </c>
      <c r="I20" s="165">
        <v>212583.17434</v>
      </c>
      <c r="J20" s="124">
        <v>2.940434527994451E-2</v>
      </c>
      <c r="K20" s="125">
        <v>0.1305</v>
      </c>
      <c r="L20" s="125">
        <v>3.5000000000000001E-3</v>
      </c>
      <c r="M20" s="123">
        <v>0.12196261682242991</v>
      </c>
      <c r="N20" s="170">
        <v>3.925233644859813E-2</v>
      </c>
      <c r="O20" s="123">
        <v>-8.2628669845000002E-2</v>
      </c>
      <c r="P20" s="123">
        <v>-0.45606270977999996</v>
      </c>
      <c r="Q20" s="123">
        <v>-0.66616357244000002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J13" sqref="J13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9" t="s">
        <v>1</v>
      </c>
      <c r="D6" s="211"/>
      <c r="E6" s="209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0.81357400864470075</v>
      </c>
      <c r="H7" s="21">
        <v>4.682555555555556</v>
      </c>
      <c r="I7" s="21">
        <v>0.36866666666666664</v>
      </c>
      <c r="J7" s="22">
        <v>0.124122360028592</v>
      </c>
      <c r="K7" s="173">
        <v>0.11940288958162329</v>
      </c>
      <c r="L7" s="22">
        <v>-2.7521187697911113E-2</v>
      </c>
      <c r="M7" s="22">
        <v>7.0462670730000012E-4</v>
      </c>
      <c r="N7" s="22">
        <v>0.11876321754933332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7</v>
      </c>
      <c r="B9" s="126">
        <v>3</v>
      </c>
      <c r="C9" s="5" t="s">
        <v>396</v>
      </c>
      <c r="D9" s="158">
        <v>77523.289999999994</v>
      </c>
      <c r="E9" s="15">
        <v>567470.4828</v>
      </c>
      <c r="F9" s="158">
        <v>719646.06411000004</v>
      </c>
      <c r="G9" s="17">
        <v>0.78854107748341751</v>
      </c>
      <c r="H9" s="10">
        <v>0.997</v>
      </c>
      <c r="I9" s="10">
        <v>0.08</v>
      </c>
      <c r="J9" s="8">
        <v>0.13620218579234972</v>
      </c>
      <c r="K9" s="160">
        <v>0.13114754098360656</v>
      </c>
      <c r="L9" s="8">
        <v>-3.3025099076E-2</v>
      </c>
      <c r="M9" s="8">
        <v>1.5148135917E-3</v>
      </c>
      <c r="N9" s="8">
        <v>7.5966478296000006E-2</v>
      </c>
      <c r="O9" s="126"/>
      <c r="P9" s="37"/>
      <c r="Q9" s="38">
        <v>0.81357400864470075</v>
      </c>
      <c r="R9" s="39">
        <v>0.11940288958162329</v>
      </c>
      <c r="S9" s="37">
        <v>1</v>
      </c>
      <c r="T9" s="37" t="s">
        <v>57</v>
      </c>
      <c r="U9" s="38">
        <v>0.86941379240391992</v>
      </c>
      <c r="V9" s="37">
        <v>1</v>
      </c>
      <c r="W9" s="197" t="s">
        <v>66</v>
      </c>
      <c r="X9" s="177">
        <v>0.13418530351437699</v>
      </c>
    </row>
    <row r="10" spans="1:36" ht="16.8" customHeight="1" x14ac:dyDescent="0.3">
      <c r="A10" s="37">
        <v>2</v>
      </c>
      <c r="B10" s="37">
        <v>5</v>
      </c>
      <c r="C10" s="127" t="s">
        <v>225</v>
      </c>
      <c r="D10" s="157">
        <v>7014.5649999999996</v>
      </c>
      <c r="E10" s="14">
        <v>552256.70244999998</v>
      </c>
      <c r="F10" s="157">
        <v>643796.10468999995</v>
      </c>
      <c r="G10" s="16">
        <v>0.85781305358460047</v>
      </c>
      <c r="H10" s="9">
        <v>9.5</v>
      </c>
      <c r="I10" s="9">
        <v>0.8</v>
      </c>
      <c r="J10" s="6">
        <v>0.12066556585799568</v>
      </c>
      <c r="K10" s="159">
        <v>0.1219357297091325</v>
      </c>
      <c r="L10" s="6">
        <v>-1.7103620475000001E-2</v>
      </c>
      <c r="M10" s="6">
        <v>-4.3051594266000005E-2</v>
      </c>
      <c r="N10" s="6">
        <v>9.7641116444999995E-2</v>
      </c>
      <c r="Q10" s="38">
        <v>0.81357400864470075</v>
      </c>
      <c r="R10" s="39">
        <v>0.11940288958162329</v>
      </c>
      <c r="S10" s="37">
        <v>2</v>
      </c>
      <c r="T10" s="37" t="s">
        <v>225</v>
      </c>
      <c r="U10" s="38">
        <v>0.85781305358460047</v>
      </c>
      <c r="V10" s="37">
        <v>2</v>
      </c>
      <c r="W10" s="197" t="s">
        <v>339</v>
      </c>
      <c r="X10" s="99">
        <v>0.13228346456692916</v>
      </c>
    </row>
    <row r="11" spans="1:36" s="7" customFormat="1" ht="16.8" customHeight="1" x14ac:dyDescent="0.3">
      <c r="A11" s="126">
        <v>1</v>
      </c>
      <c r="B11" s="126">
        <v>8</v>
      </c>
      <c r="C11" s="5" t="s">
        <v>57</v>
      </c>
      <c r="D11" s="158">
        <v>3719.038</v>
      </c>
      <c r="E11" s="15">
        <v>329023.29186</v>
      </c>
      <c r="F11" s="158">
        <v>378442.68716999999</v>
      </c>
      <c r="G11" s="17">
        <v>0.86941379240391992</v>
      </c>
      <c r="H11" s="10">
        <v>10.24</v>
      </c>
      <c r="I11" s="10">
        <v>0.86</v>
      </c>
      <c r="J11" s="8">
        <v>0.11574545043517576</v>
      </c>
      <c r="K11" s="160">
        <v>0.1166497117667006</v>
      </c>
      <c r="L11" s="8">
        <v>-2.8229349736999997E-2</v>
      </c>
      <c r="M11" s="8">
        <v>5.2784631961999999E-2</v>
      </c>
      <c r="N11" s="8">
        <v>0.15144679077000001</v>
      </c>
      <c r="O11" s="126"/>
      <c r="P11" s="37"/>
      <c r="Q11" s="38">
        <v>0.81357400864470075</v>
      </c>
      <c r="R11" s="39">
        <v>0.11940288958162329</v>
      </c>
      <c r="S11" s="37">
        <v>3</v>
      </c>
      <c r="T11" s="37" t="s">
        <v>387</v>
      </c>
      <c r="U11" s="38">
        <v>0.84569624427570256</v>
      </c>
      <c r="V11" s="37">
        <v>3</v>
      </c>
      <c r="W11" s="197" t="s">
        <v>396</v>
      </c>
      <c r="X11" s="177">
        <v>0.13114754098360656</v>
      </c>
    </row>
    <row r="12" spans="1:36" s="118" customFormat="1" ht="16.8" customHeight="1" x14ac:dyDescent="0.3">
      <c r="A12" s="146">
        <v>3</v>
      </c>
      <c r="B12" s="146">
        <v>6</v>
      </c>
      <c r="C12" s="127" t="s">
        <v>387</v>
      </c>
      <c r="D12" s="157">
        <v>4020.6350000000002</v>
      </c>
      <c r="E12" s="14">
        <v>291898.10100000002</v>
      </c>
      <c r="F12" s="157">
        <v>345157.14474999998</v>
      </c>
      <c r="G12" s="16">
        <v>0.84569624427570256</v>
      </c>
      <c r="H12" s="9">
        <v>9.86</v>
      </c>
      <c r="I12" s="9">
        <v>0.72</v>
      </c>
      <c r="J12" s="6">
        <v>0.13581267217630852</v>
      </c>
      <c r="K12" s="159">
        <v>0.11900826446280992</v>
      </c>
      <c r="L12" s="6">
        <v>-6.7395298556000008E-3</v>
      </c>
      <c r="M12" s="6">
        <v>1.0842532647000001E-2</v>
      </c>
      <c r="N12" s="6">
        <v>0.15629337327000001</v>
      </c>
      <c r="O12" s="146"/>
      <c r="P12" s="37"/>
      <c r="Q12" s="38">
        <v>0.81357400864470075</v>
      </c>
      <c r="R12" s="39">
        <v>0.11940288958162329</v>
      </c>
      <c r="S12" s="37">
        <v>4</v>
      </c>
      <c r="T12" s="37" t="s">
        <v>22</v>
      </c>
      <c r="U12" s="38">
        <v>0.83887721034325646</v>
      </c>
      <c r="V12" s="37">
        <v>4</v>
      </c>
      <c r="W12" s="197" t="s">
        <v>645</v>
      </c>
      <c r="X12" s="181">
        <v>0.12342857142857144</v>
      </c>
    </row>
    <row r="13" spans="1:36" s="7" customFormat="1" ht="16.8" customHeight="1" x14ac:dyDescent="0.3">
      <c r="A13" s="126">
        <v>8</v>
      </c>
      <c r="B13" s="126">
        <v>2</v>
      </c>
      <c r="C13" s="5" t="s">
        <v>339</v>
      </c>
      <c r="D13" s="158">
        <v>44196.05</v>
      </c>
      <c r="E13" s="15">
        <v>280644.91749999998</v>
      </c>
      <c r="F13" s="158">
        <v>356882.46097000001</v>
      </c>
      <c r="G13" s="17">
        <v>0.78637912532101528</v>
      </c>
      <c r="H13" s="10">
        <v>0.84</v>
      </c>
      <c r="I13" s="10">
        <v>7.0000000000000007E-2</v>
      </c>
      <c r="J13" s="8">
        <v>0.13228346456692913</v>
      </c>
      <c r="K13" s="160">
        <v>0.13228346456692916</v>
      </c>
      <c r="L13" s="8">
        <v>-5.4667444841000001E-2</v>
      </c>
      <c r="M13" s="8">
        <v>-3.2561529909999998E-2</v>
      </c>
      <c r="N13" s="8">
        <v>4.4158876332999995E-2</v>
      </c>
      <c r="O13" s="126"/>
      <c r="P13" s="37"/>
      <c r="Q13" s="38">
        <v>0.81357400864470075</v>
      </c>
      <c r="R13" s="39">
        <v>0.11940288958162329</v>
      </c>
      <c r="S13" s="37">
        <v>5</v>
      </c>
      <c r="T13" s="37" t="s">
        <v>645</v>
      </c>
      <c r="U13" s="38">
        <v>0.81709259824674652</v>
      </c>
      <c r="V13" s="37">
        <v>5</v>
      </c>
      <c r="W13" s="197" t="s">
        <v>225</v>
      </c>
      <c r="X13" s="177">
        <v>0.1219357297091325</v>
      </c>
    </row>
    <row r="14" spans="1:36" ht="16.8" customHeight="1" x14ac:dyDescent="0.3">
      <c r="A14" s="37">
        <v>5</v>
      </c>
      <c r="B14" s="37">
        <v>4</v>
      </c>
      <c r="C14" s="127" t="s">
        <v>645</v>
      </c>
      <c r="D14" s="157">
        <v>18746.075000000001</v>
      </c>
      <c r="E14" s="14">
        <v>196833.78750000001</v>
      </c>
      <c r="F14" s="157">
        <v>240895.32560000001</v>
      </c>
      <c r="G14" s="16">
        <v>0.81709259824674652</v>
      </c>
      <c r="H14" s="9">
        <v>1.3540000000000001</v>
      </c>
      <c r="I14" s="9">
        <v>0.108</v>
      </c>
      <c r="J14" s="6">
        <v>0.12895238095238096</v>
      </c>
      <c r="K14" s="159">
        <v>0.12342857142857144</v>
      </c>
      <c r="L14" s="6">
        <v>-3.0383592865999998E-3</v>
      </c>
      <c r="M14" s="6">
        <v>3.8802184199E-2</v>
      </c>
      <c r="N14" s="6">
        <v>0.15853408419999998</v>
      </c>
      <c r="Q14" s="38">
        <v>0.81357400864470075</v>
      </c>
      <c r="R14" s="39">
        <v>0.11940288958162329</v>
      </c>
      <c r="S14" s="37">
        <v>6</v>
      </c>
      <c r="T14" s="37" t="s">
        <v>66</v>
      </c>
      <c r="U14" s="38">
        <v>0.7948674408327101</v>
      </c>
      <c r="V14" s="37">
        <v>6</v>
      </c>
      <c r="W14" s="197" t="s">
        <v>387</v>
      </c>
      <c r="X14" s="99">
        <v>0.11900826446280992</v>
      </c>
    </row>
    <row r="15" spans="1:36" s="118" customFormat="1" ht="16.8" customHeight="1" x14ac:dyDescent="0.3">
      <c r="A15" s="146">
        <v>9</v>
      </c>
      <c r="B15" s="146">
        <v>7</v>
      </c>
      <c r="C15" s="5" t="s">
        <v>643</v>
      </c>
      <c r="D15" s="158">
        <v>18399.378000000001</v>
      </c>
      <c r="E15" s="15">
        <v>1038828.8818</v>
      </c>
      <c r="F15" s="158">
        <v>1363714.6632999999</v>
      </c>
      <c r="G15" s="17">
        <v>0.7617641063462488</v>
      </c>
      <c r="H15" s="10">
        <v>7.85</v>
      </c>
      <c r="I15" s="10">
        <v>0.55000000000000004</v>
      </c>
      <c r="J15" s="8">
        <v>0.13903648601850033</v>
      </c>
      <c r="K15" s="160">
        <v>0.11689691818115949</v>
      </c>
      <c r="L15" s="8">
        <v>-3.8134557671999997E-2</v>
      </c>
      <c r="M15" s="8">
        <v>-7.0925495233999991E-2</v>
      </c>
      <c r="N15" s="8">
        <v>-1.514610007E-2</v>
      </c>
      <c r="O15" s="146"/>
      <c r="P15" s="37"/>
      <c r="Q15" s="38">
        <v>0.81357400864470075</v>
      </c>
      <c r="R15" s="39">
        <v>0.11940288958162329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4</v>
      </c>
      <c r="B16" s="126">
        <v>9</v>
      </c>
      <c r="C16" s="127" t="s">
        <v>22</v>
      </c>
      <c r="D16" s="157">
        <v>219693</v>
      </c>
      <c r="E16" s="14">
        <v>1432398.36</v>
      </c>
      <c r="F16" s="157">
        <v>1707518.5049000001</v>
      </c>
      <c r="G16" s="16">
        <v>0.83887721034325646</v>
      </c>
      <c r="H16" s="9">
        <v>0.69199999999999995</v>
      </c>
      <c r="I16" s="9">
        <v>0.06</v>
      </c>
      <c r="J16" s="6">
        <v>0.10613496932515336</v>
      </c>
      <c r="K16" s="159">
        <v>0.11042944785276072</v>
      </c>
      <c r="L16" s="6">
        <v>-2.1021021022E-2</v>
      </c>
      <c r="M16" s="6">
        <v>3.6018725214E-2</v>
      </c>
      <c r="N16" s="6">
        <v>0.24545356424000001</v>
      </c>
      <c r="O16" s="126"/>
      <c r="P16" s="37"/>
      <c r="Q16" s="38">
        <v>0.81357400864470075</v>
      </c>
      <c r="R16" s="39">
        <v>0.11940288958162329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6</v>
      </c>
      <c r="B17" s="126">
        <v>1</v>
      </c>
      <c r="C17" s="5" t="s">
        <v>66</v>
      </c>
      <c r="D17" s="158">
        <v>43302.14</v>
      </c>
      <c r="E17" s="15">
        <v>271071.39640000003</v>
      </c>
      <c r="F17" s="158">
        <v>341027.17317999998</v>
      </c>
      <c r="G17" s="17">
        <v>0.7948674408327101</v>
      </c>
      <c r="H17" s="10">
        <v>0.81</v>
      </c>
      <c r="I17" s="10">
        <v>7.0000000000000007E-2</v>
      </c>
      <c r="J17" s="8">
        <v>0.12939297124600641</v>
      </c>
      <c r="K17" s="160">
        <v>0.13418530351437699</v>
      </c>
      <c r="L17" s="8">
        <v>-4.5731707316E-2</v>
      </c>
      <c r="M17" s="8">
        <v>1.2917372162E-2</v>
      </c>
      <c r="N17" s="8">
        <v>0.15452077446000001</v>
      </c>
      <c r="O17" s="126"/>
      <c r="P17" s="37"/>
      <c r="Q17" s="38">
        <v>0.81357400864470075</v>
      </c>
      <c r="R17" s="39">
        <v>0.11940288958162329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65"/>
  <sheetViews>
    <sheetView showGridLines="0" topLeftCell="A184" zoomScaleNormal="100" workbookViewId="0">
      <selection activeCell="J211" sqref="J211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f ca="1">EDATE(J2,-12)+1</f>
        <v>45835</v>
      </c>
    </row>
    <row r="2" spans="1:28" ht="15.6" x14ac:dyDescent="0.3">
      <c r="A2" s="73" t="s">
        <v>361</v>
      </c>
      <c r="I2" s="92" t="s">
        <v>378</v>
      </c>
      <c r="J2" s="92">
        <f ca="1">TODAY()</f>
        <v>46199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f>IF(C3="",EOMONTH(B4,-24),C3)</f>
        <v>43464</v>
      </c>
      <c r="C3" s="76">
        <v>43464</v>
      </c>
      <c r="D3" s="77" t="s">
        <v>363</v>
      </c>
      <c r="E3" s="78"/>
      <c r="U3" s="1" t="s">
        <v>283</v>
      </c>
      <c r="V3" s="16">
        <f>'Galpões Logísticos'!G7</f>
        <v>0.89913922080310837</v>
      </c>
      <c r="W3" s="31">
        <f>'Galpões Logísticos'!$J$7</f>
        <v>9.9235612229048809E-2</v>
      </c>
      <c r="X3" s="31">
        <f>'Galpões Logísticos'!$K$7</f>
        <v>0.10178625200663458</v>
      </c>
      <c r="Z3" s="38" t="e">
        <f>V10</f>
        <v>#N/A</v>
      </c>
      <c r="AB3" s="96" t="s">
        <v>376</v>
      </c>
    </row>
    <row r="4" spans="1:28" x14ac:dyDescent="0.3">
      <c r="A4" s="74" t="s">
        <v>364</v>
      </c>
      <c r="B4" s="212">
        <f>IF(C4="",_xll.ECONOMATICA("IBOV","DATE OF LAST QUOTE"),C4)</f>
        <v>46199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f>Recebíveis!$H$7</f>
        <v>0.93879447627329071</v>
      </c>
      <c r="W4" s="31">
        <f>Recebíveis!$K$7</f>
        <v>0.13356948763882395</v>
      </c>
      <c r="X4" s="31">
        <f>Recebíveis!$L$7</f>
        <v>0.14093111206413811</v>
      </c>
      <c r="Z4" s="38" t="e">
        <f>Z3</f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f ca="1">J1</f>
        <v>45835</v>
      </c>
      <c r="J5" s="1">
        <f t="shared" ref="J5:J68" ca="1" si="0">VLOOKUP(I5,$A$10:$G$10000,2,FALSE)</f>
        <v>147.25823804000001</v>
      </c>
      <c r="K5" s="1">
        <f t="shared" ref="K5:K68" ca="1" si="1">VLOOKUP(I5,$A$10:$G$10000,6,FALSE)</f>
        <v>170.38943071</v>
      </c>
      <c r="L5" s="1">
        <f t="shared" ref="L5:L68" ca="1" si="2">VLOOKUP(I5,$A$10:$G$10000,7,FALSE)</f>
        <v>155.72879895</v>
      </c>
      <c r="M5" s="1">
        <f ca="1">VLOOKUP(I5,$A$10:$G$10000,3,FALSE)</f>
        <v>168.32544555999999</v>
      </c>
      <c r="U5" s="1" t="s">
        <v>152</v>
      </c>
      <c r="V5" s="16">
        <f>Outros!J7</f>
        <v>0.8447157971310485</v>
      </c>
      <c r="W5" s="31">
        <f>Outros!M7</f>
        <v>0.11711162110725919</v>
      </c>
      <c r="X5" s="31">
        <f>Outros!$N$7</f>
        <v>0.11171331524473155</v>
      </c>
      <c r="Z5" s="38" t="e">
        <f t="shared" ref="Z5:Z8" si="3">Z4</f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f t="shared" ref="I6:I69" ca="1" si="4">WORKDAY(I5,1,$AB$4:$AB$467)</f>
        <v>45838</v>
      </c>
      <c r="J6" s="1">
        <f t="shared" ca="1" si="0"/>
        <v>148.14529744000001</v>
      </c>
      <c r="K6" s="1">
        <f t="shared" ca="1" si="1"/>
        <v>170.48336828000001</v>
      </c>
      <c r="L6" s="1">
        <f t="shared" ca="1" si="2"/>
        <v>157.99170914999999</v>
      </c>
      <c r="M6" s="1">
        <f t="shared" ref="M6:M69" ca="1" si="5">VLOOKUP(I6,$A$10:$G$10000,3,FALSE)</f>
        <v>169.29146702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f>FoF!$G$7</f>
        <v>0.81357400864470075</v>
      </c>
      <c r="W6" s="31">
        <f>FoF!$J$7</f>
        <v>0.124122360028592</v>
      </c>
      <c r="X6" s="31">
        <f>FoF!$K$7</f>
        <v>0.11940288958162329</v>
      </c>
      <c r="Z6" s="38" t="e">
        <f t="shared" si="3"/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f t="shared" ca="1" si="4"/>
        <v>45839</v>
      </c>
      <c r="J7" s="1">
        <f t="shared" ca="1" si="0"/>
        <v>147.76725535</v>
      </c>
      <c r="K7" s="1">
        <f t="shared" ca="1" si="1"/>
        <v>170.57735758999999</v>
      </c>
      <c r="L7" s="1">
        <f t="shared" ca="1" si="2"/>
        <v>158.78230146000001</v>
      </c>
      <c r="M7" s="1">
        <f t="shared" ca="1" si="5"/>
        <v>169.48596816</v>
      </c>
      <c r="O7" s="1">
        <f t="shared" ref="O7:O70" ca="1" si="6">J7/J6*O6</f>
        <v>99.744816678941078</v>
      </c>
      <c r="P7" s="1">
        <f t="shared" ref="P7:P70" ca="1" si="7">K7/K6*P6</f>
        <v>100.05513107287136</v>
      </c>
      <c r="Q7" s="1">
        <f t="shared" ref="Q7:R70" ca="1" si="8">L7/L6*Q6</f>
        <v>100.50040113766312</v>
      </c>
      <c r="R7" s="1">
        <f t="shared" ca="1" si="8"/>
        <v>100.11489128390447</v>
      </c>
      <c r="U7" s="1" t="s">
        <v>281</v>
      </c>
      <c r="V7" s="16">
        <f>Shopping!$G$7</f>
        <v>0.85253423388552751</v>
      </c>
      <c r="W7" s="31">
        <f>Shopping!$J$7</f>
        <v>0.10906863020504931</v>
      </c>
      <c r="X7" s="31">
        <f>Shopping!$K$7</f>
        <v>0.10696693122284569</v>
      </c>
      <c r="Z7" s="38" t="e">
        <f t="shared" si="3"/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375</v>
      </c>
      <c r="G8" s="86" t="s">
        <v>374</v>
      </c>
      <c r="I8" s="92">
        <f t="shared" ca="1" si="4"/>
        <v>45840</v>
      </c>
      <c r="J8" s="1">
        <f t="shared" ca="1" si="0"/>
        <v>147.78128839999999</v>
      </c>
      <c r="K8" s="1">
        <f t="shared" ca="1" si="1"/>
        <v>170.67139865999999</v>
      </c>
      <c r="L8" s="1">
        <f t="shared" ca="1" si="2"/>
        <v>158.21509759</v>
      </c>
      <c r="M8" s="1">
        <f t="shared" ca="1" si="5"/>
        <v>169.34995878999999</v>
      </c>
      <c r="O8" s="1">
        <f t="shared" ca="1" si="6"/>
        <v>99.7542891699634</v>
      </c>
      <c r="P8" s="1">
        <f t="shared" ca="1" si="7"/>
        <v>100.11029250647557</v>
      </c>
      <c r="Q8" s="1">
        <f t="shared" ca="1" si="8"/>
        <v>100.14139250800046</v>
      </c>
      <c r="R8" s="1">
        <f t="shared" ca="1" si="8"/>
        <v>100.03455092629865</v>
      </c>
      <c r="U8" s="32" t="s">
        <v>256</v>
      </c>
      <c r="V8" s="34">
        <f>Escritórios!$G$7</f>
        <v>0.63354347687719526</v>
      </c>
      <c r="W8" s="33">
        <f>Escritórios!$J$7</f>
        <v>0.10666206481035875</v>
      </c>
      <c r="X8" s="33">
        <f>Escritórios!$K$7</f>
        <v>9.9919204417162566E-2</v>
      </c>
      <c r="Z8" s="38" t="e">
        <f t="shared" si="3"/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f t="shared" ca="1" si="4"/>
        <v>45841</v>
      </c>
      <c r="J9" s="1">
        <f t="shared" ca="1" si="0"/>
        <v>148.06322531000001</v>
      </c>
      <c r="K9" s="1">
        <f t="shared" ca="1" si="1"/>
        <v>170.76549165</v>
      </c>
      <c r="L9" s="1">
        <f t="shared" ca="1" si="2"/>
        <v>160.35070836</v>
      </c>
      <c r="M9" s="1">
        <f t="shared" ca="1" si="5"/>
        <v>169.45680737000001</v>
      </c>
      <c r="O9" s="1">
        <f t="shared" ca="1" si="6"/>
        <v>99.944600246232426</v>
      </c>
      <c r="P9" s="1">
        <f t="shared" ca="1" si="7"/>
        <v>100.16548439466344</v>
      </c>
      <c r="Q9" s="1">
        <f t="shared" ca="1" si="8"/>
        <v>101.49311582404637</v>
      </c>
      <c r="R9" s="1">
        <f t="shared" ca="1" si="8"/>
        <v>100.09766608613562</v>
      </c>
      <c r="V9" s="9"/>
      <c r="W9" s="31"/>
      <c r="X9" s="31"/>
      <c r="AB9" s="93">
        <v>43490</v>
      </c>
    </row>
    <row r="10" spans="1:28" ht="13.8" x14ac:dyDescent="0.3">
      <c r="A10" s="213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45842</v>
      </c>
      <c r="J10" s="1">
        <f t="shared" ca="1" si="0"/>
        <v>148.64070692999999</v>
      </c>
      <c r="K10" s="1">
        <f t="shared" ca="1" si="1"/>
        <v>170.85963656000001</v>
      </c>
      <c r="L10" s="1">
        <f t="shared" ca="1" si="2"/>
        <v>160.73267494000001</v>
      </c>
      <c r="M10" s="1">
        <f t="shared" ca="1" si="5"/>
        <v>169.39510808</v>
      </c>
      <c r="O10" s="1">
        <f t="shared" ca="1" si="6"/>
        <v>100.33440784051929</v>
      </c>
      <c r="P10" s="1">
        <f t="shared" ca="1" si="7"/>
        <v>100.22070673743497</v>
      </c>
      <c r="Q10" s="1">
        <f t="shared" ca="1" si="8"/>
        <v>101.73487951028979</v>
      </c>
      <c r="R10" s="1">
        <f t="shared" ca="1" si="8"/>
        <v>100.06122048666975</v>
      </c>
      <c r="U10" s="5" t="s">
        <v>223</v>
      </c>
      <c r="V10" s="35" t="e">
        <f>SUMPRODUCT('Guia de FIIs'!L7:L102,'Guia de FIIs'!P7:P102)/SUMPRODUCT('Guia de FIIs'!M7:M102,'Guia de FIIs'!P7:P102)</f>
        <v>#N/A</v>
      </c>
      <c r="W10" s="36" t="e">
        <f>SUMPRODUCT('Guia de FIIs'!T7:T101,'Guia de FIIs'!O7:O101,'Guia de FIIs'!P7:P101)/SUMPRODUCT('Guia de FIIs'!P7:P101,'Guia de FIIs'!L7:L101)</f>
        <v>#N/A</v>
      </c>
      <c r="X10" s="36" t="e">
        <f>SUMPRODUCT('Guia de FIIs'!O7:O101,'Guia de FIIs'!U7:U101,'Guia de FIIs'!P7:P101)*12/SUMPRODUCT('Guia de FIIs'!P7:P101,'Guia de FIIs'!L7:L101)</f>
        <v>#N/A</v>
      </c>
      <c r="AB10" s="93">
        <v>37056</v>
      </c>
    </row>
    <row r="11" spans="1:28" x14ac:dyDescent="0.3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45845</v>
      </c>
      <c r="J11" s="1">
        <f t="shared" ca="1" si="0"/>
        <v>148.48209084000001</v>
      </c>
      <c r="K11" s="1">
        <f t="shared" ca="1" si="1"/>
        <v>170.95383322999999</v>
      </c>
      <c r="L11" s="1">
        <f t="shared" ca="1" si="2"/>
        <v>158.7143394</v>
      </c>
      <c r="M11" s="1">
        <f t="shared" ca="1" si="5"/>
        <v>169.00316602999999</v>
      </c>
      <c r="O11" s="1">
        <f t="shared" ca="1" si="6"/>
        <v>100.22733991953839</v>
      </c>
      <c r="P11" s="1">
        <f t="shared" ca="1" si="7"/>
        <v>100.27595944093933</v>
      </c>
      <c r="Q11" s="1">
        <f t="shared" ca="1" si="8"/>
        <v>100.45738491841612</v>
      </c>
      <c r="R11" s="1">
        <f t="shared" ca="1" si="8"/>
        <v>99.829701404875919</v>
      </c>
      <c r="AB11" s="93">
        <v>37141</v>
      </c>
    </row>
    <row r="12" spans="1:28" x14ac:dyDescent="0.3">
      <c r="A12" s="89">
        <v>43466</v>
      </c>
      <c r="B12" s="90"/>
      <c r="C12" s="90"/>
      <c r="D12" s="90"/>
      <c r="E12" s="90"/>
      <c r="F12" s="90"/>
      <c r="G12" s="91"/>
      <c r="I12" s="92">
        <f t="shared" ca="1" si="4"/>
        <v>45846</v>
      </c>
      <c r="J12" s="1">
        <f t="shared" ca="1" si="0"/>
        <v>148.25841238999999</v>
      </c>
      <c r="K12" s="1">
        <f t="shared" ca="1" si="1"/>
        <v>171.04808181999999</v>
      </c>
      <c r="L12" s="1">
        <f t="shared" ca="1" si="2"/>
        <v>158.50173751</v>
      </c>
      <c r="M12" s="1">
        <f t="shared" ca="1" si="5"/>
        <v>168.55772714</v>
      </c>
      <c r="O12" s="1">
        <f t="shared" ca="1" si="6"/>
        <v>100.07635406047621</v>
      </c>
      <c r="P12" s="1">
        <f t="shared" ca="1" si="7"/>
        <v>100.33124259902735</v>
      </c>
      <c r="Q12" s="1">
        <f t="shared" ca="1" si="8"/>
        <v>100.32281969904872</v>
      </c>
      <c r="R12" s="1">
        <f t="shared" ca="1" si="8"/>
        <v>99.566581888079853</v>
      </c>
      <c r="AB12" s="93">
        <v>37176</v>
      </c>
    </row>
    <row r="13" spans="1:28" x14ac:dyDescent="0.3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45847</v>
      </c>
      <c r="J13" s="1">
        <f t="shared" ca="1" si="0"/>
        <v>148.09511861999999</v>
      </c>
      <c r="K13" s="1">
        <f t="shared" ca="1" si="1"/>
        <v>171.14238251</v>
      </c>
      <c r="L13" s="1">
        <f t="shared" ca="1" si="2"/>
        <v>156.42855899</v>
      </c>
      <c r="M13" s="1">
        <f t="shared" ca="1" si="5"/>
        <v>168.16232857</v>
      </c>
      <c r="O13" s="1">
        <f t="shared" ca="1" si="6"/>
        <v>99.966128644737893</v>
      </c>
      <c r="P13" s="1">
        <f t="shared" ca="1" si="7"/>
        <v>100.38655631728116</v>
      </c>
      <c r="Q13" s="1">
        <f t="shared" ca="1" si="8"/>
        <v>99.010612538841542</v>
      </c>
      <c r="R13" s="1">
        <f t="shared" ca="1" si="8"/>
        <v>99.333021049509483</v>
      </c>
      <c r="AB13" s="93">
        <v>37197</v>
      </c>
    </row>
    <row r="14" spans="1:28" x14ac:dyDescent="0.3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45848</v>
      </c>
      <c r="J14" s="1">
        <f t="shared" ca="1" si="0"/>
        <v>147.77193303000001</v>
      </c>
      <c r="K14" s="1">
        <f t="shared" ca="1" si="1"/>
        <v>171.23673513</v>
      </c>
      <c r="L14" s="1">
        <f t="shared" ca="1" si="2"/>
        <v>155.58938172000001</v>
      </c>
      <c r="M14" s="1">
        <f t="shared" ca="1" si="5"/>
        <v>168.01918273999999</v>
      </c>
      <c r="O14" s="1">
        <f t="shared" ca="1" si="6"/>
        <v>99.747974173698495</v>
      </c>
      <c r="P14" s="1">
        <f t="shared" ca="1" si="7"/>
        <v>100.44190049598429</v>
      </c>
      <c r="Q14" s="1">
        <f t="shared" ca="1" si="8"/>
        <v>98.479459812844212</v>
      </c>
      <c r="R14" s="1">
        <f t="shared" ca="1" si="8"/>
        <v>99.248465204776281</v>
      </c>
      <c r="AB14" s="93">
        <v>37210</v>
      </c>
    </row>
    <row r="15" spans="1:28" x14ac:dyDescent="0.3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45849</v>
      </c>
      <c r="J15" s="1">
        <f t="shared" ca="1" si="0"/>
        <v>148.12190901</v>
      </c>
      <c r="K15" s="1">
        <f t="shared" ca="1" si="1"/>
        <v>171.33113985</v>
      </c>
      <c r="L15" s="1">
        <f t="shared" ca="1" si="2"/>
        <v>154.95681001</v>
      </c>
      <c r="M15" s="1">
        <f t="shared" ca="1" si="5"/>
        <v>168.42989503999999</v>
      </c>
      <c r="O15" s="1">
        <f t="shared" ca="1" si="6"/>
        <v>99.984212505962631</v>
      </c>
      <c r="P15" s="1">
        <f t="shared" ca="1" si="7"/>
        <v>100.49727523485322</v>
      </c>
      <c r="Q15" s="1">
        <f t="shared" ca="1" si="8"/>
        <v>98.079076961488738</v>
      </c>
      <c r="R15" s="1">
        <f t="shared" ca="1" si="8"/>
        <v>99.491071821181521</v>
      </c>
      <c r="AB15" s="93">
        <v>37250</v>
      </c>
    </row>
    <row r="16" spans="1:28" x14ac:dyDescent="0.3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45852</v>
      </c>
      <c r="J16" s="1">
        <f t="shared" ca="1" si="0"/>
        <v>148.14869938999999</v>
      </c>
      <c r="K16" s="1">
        <f t="shared" ca="1" si="1"/>
        <v>171.42559650000001</v>
      </c>
      <c r="L16" s="1">
        <f t="shared" ca="1" si="2"/>
        <v>153.94606067999999</v>
      </c>
      <c r="M16" s="1">
        <f t="shared" ca="1" si="5"/>
        <v>168.27572495999999</v>
      </c>
      <c r="O16" s="1">
        <f t="shared" ca="1" si="6"/>
        <v>100.00229636043721</v>
      </c>
      <c r="P16" s="1">
        <f t="shared" ca="1" si="7"/>
        <v>100.55268043417146</v>
      </c>
      <c r="Q16" s="1">
        <f t="shared" ca="1" si="8"/>
        <v>97.439328625681839</v>
      </c>
      <c r="R16" s="1">
        <f t="shared" ca="1" si="8"/>
        <v>99.400003982551596</v>
      </c>
      <c r="AB16" s="93">
        <v>37257</v>
      </c>
    </row>
    <row r="17" spans="1:28" x14ac:dyDescent="0.3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45853</v>
      </c>
      <c r="J17" s="1">
        <f t="shared" ca="1" si="0"/>
        <v>147.95946572</v>
      </c>
      <c r="K17" s="1">
        <f t="shared" ca="1" si="1"/>
        <v>171.52010525</v>
      </c>
      <c r="L17" s="1">
        <f t="shared" ca="1" si="2"/>
        <v>153.8904326</v>
      </c>
      <c r="M17" s="1">
        <f t="shared" ca="1" si="5"/>
        <v>167.68265986</v>
      </c>
      <c r="O17" s="1">
        <f t="shared" ca="1" si="6"/>
        <v>99.874561175271026</v>
      </c>
      <c r="P17" s="1">
        <f t="shared" ca="1" si="7"/>
        <v>100.60811619365552</v>
      </c>
      <c r="Q17" s="1">
        <f t="shared" ca="1" si="8"/>
        <v>97.404119132538639</v>
      </c>
      <c r="R17" s="1">
        <f t="shared" ca="1" si="8"/>
        <v>99.049682072983686</v>
      </c>
      <c r="AB17" s="93">
        <v>37298</v>
      </c>
    </row>
    <row r="18" spans="1:28" x14ac:dyDescent="0.3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45854</v>
      </c>
      <c r="J18" s="1">
        <f t="shared" ca="1" si="0"/>
        <v>147.78639133999999</v>
      </c>
      <c r="K18" s="1">
        <f t="shared" ca="1" si="1"/>
        <v>171.61466611</v>
      </c>
      <c r="L18" s="1">
        <f t="shared" ca="1" si="2"/>
        <v>154.18727877000001</v>
      </c>
      <c r="M18" s="1">
        <f t="shared" ca="1" si="5"/>
        <v>167.17672092999999</v>
      </c>
      <c r="O18" s="1">
        <f t="shared" ca="1" si="6"/>
        <v>99.75773372074444</v>
      </c>
      <c r="P18" s="1">
        <f t="shared" ca="1" si="7"/>
        <v>100.66358251917103</v>
      </c>
      <c r="Q18" s="1">
        <f t="shared" ca="1" si="8"/>
        <v>97.592006314465507</v>
      </c>
      <c r="R18" s="1">
        <f t="shared" ca="1" si="8"/>
        <v>98.750825350370349</v>
      </c>
      <c r="AB18" s="93">
        <v>37299</v>
      </c>
    </row>
    <row r="19" spans="1:28" x14ac:dyDescent="0.3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45855</v>
      </c>
      <c r="J19" s="1">
        <f t="shared" ca="1" si="0"/>
        <v>147.77405924999999</v>
      </c>
      <c r="K19" s="1">
        <f t="shared" ca="1" si="1"/>
        <v>171.70927907000001</v>
      </c>
      <c r="L19" s="1">
        <f t="shared" ca="1" si="2"/>
        <v>154.24843666000001</v>
      </c>
      <c r="M19" s="1">
        <f t="shared" ca="1" si="5"/>
        <v>167.53734548</v>
      </c>
      <c r="O19" s="1">
        <f t="shared" ca="1" si="6"/>
        <v>99.749409399815519</v>
      </c>
      <c r="P19" s="1">
        <f t="shared" ca="1" si="7"/>
        <v>100.71907940485234</v>
      </c>
      <c r="Q19" s="1">
        <f t="shared" ca="1" si="8"/>
        <v>97.63071587101696</v>
      </c>
      <c r="R19" s="1">
        <f t="shared" ca="1" si="8"/>
        <v>98.963845271780457</v>
      </c>
      <c r="AB19" s="93">
        <v>37344</v>
      </c>
    </row>
    <row r="20" spans="1:28" x14ac:dyDescent="0.3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45856</v>
      </c>
      <c r="J20" s="1">
        <f t="shared" ca="1" si="0"/>
        <v>147.34753932000001</v>
      </c>
      <c r="K20" s="1">
        <f t="shared" ca="1" si="1"/>
        <v>171.80394412999999</v>
      </c>
      <c r="L20" s="1">
        <f t="shared" ca="1" si="2"/>
        <v>151.76439091</v>
      </c>
      <c r="M20" s="1">
        <f t="shared" ca="1" si="5"/>
        <v>167.27881712000001</v>
      </c>
      <c r="O20" s="1">
        <f t="shared" ca="1" si="6"/>
        <v>99.461502907088175</v>
      </c>
      <c r="P20" s="1">
        <f t="shared" ca="1" si="7"/>
        <v>100.77460685069943</v>
      </c>
      <c r="Q20" s="1">
        <f t="shared" ca="1" si="8"/>
        <v>96.058452514057123</v>
      </c>
      <c r="R20" s="1">
        <f t="shared" ca="1" si="8"/>
        <v>98.811133286616169</v>
      </c>
      <c r="AB20" s="93">
        <v>37367</v>
      </c>
    </row>
    <row r="21" spans="1:28" x14ac:dyDescent="0.3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45859</v>
      </c>
      <c r="J21" s="1">
        <f t="shared" ca="1" si="0"/>
        <v>146.45154980000001</v>
      </c>
      <c r="K21" s="1">
        <f t="shared" ca="1" si="1"/>
        <v>171.89866147999999</v>
      </c>
      <c r="L21" s="1">
        <f t="shared" ca="1" si="2"/>
        <v>152.65773985000001</v>
      </c>
      <c r="M21" s="1">
        <f t="shared" ca="1" si="5"/>
        <v>167.28087712999999</v>
      </c>
      <c r="O21" s="1">
        <f t="shared" ca="1" si="6"/>
        <v>98.856698343269414</v>
      </c>
      <c r="P21" s="1">
        <f t="shared" ca="1" si="7"/>
        <v>100.83016496816013</v>
      </c>
      <c r="Q21" s="1">
        <f t="shared" ca="1" si="8"/>
        <v>96.623892906344949</v>
      </c>
      <c r="R21" s="1">
        <f t="shared" ca="1" si="8"/>
        <v>98.812350128809243</v>
      </c>
      <c r="AB21" s="93">
        <v>37377</v>
      </c>
    </row>
    <row r="22" spans="1:28" x14ac:dyDescent="0.3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45860</v>
      </c>
      <c r="J22" s="1">
        <f t="shared" ca="1" si="0"/>
        <v>146.32440179</v>
      </c>
      <c r="K22" s="1">
        <f t="shared" ca="1" si="1"/>
        <v>171.99343110999999</v>
      </c>
      <c r="L22" s="1">
        <f t="shared" ca="1" si="2"/>
        <v>152.50868527</v>
      </c>
      <c r="M22" s="1">
        <f t="shared" ca="1" si="5"/>
        <v>167.32753058</v>
      </c>
      <c r="O22" s="1">
        <f t="shared" ca="1" si="6"/>
        <v>98.770871785020745</v>
      </c>
      <c r="P22" s="1">
        <f t="shared" ca="1" si="7"/>
        <v>100.8857537513688</v>
      </c>
      <c r="Q22" s="1">
        <f t="shared" ca="1" si="8"/>
        <v>96.529549614027943</v>
      </c>
      <c r="R22" s="1">
        <f t="shared" ca="1" si="8"/>
        <v>98.839908192320195</v>
      </c>
      <c r="AB22" s="93">
        <v>37406</v>
      </c>
    </row>
    <row r="23" spans="1:28" x14ac:dyDescent="0.3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45861</v>
      </c>
      <c r="J23" s="1">
        <f t="shared" ca="1" si="0"/>
        <v>145.97400056999999</v>
      </c>
      <c r="K23" s="1">
        <f t="shared" ca="1" si="1"/>
        <v>172.08825285</v>
      </c>
      <c r="L23" s="1">
        <f t="shared" ca="1" si="2"/>
        <v>154.02488893</v>
      </c>
      <c r="M23" s="1">
        <f t="shared" ca="1" si="5"/>
        <v>167.49836257999999</v>
      </c>
      <c r="O23" s="1">
        <f t="shared" ca="1" si="6"/>
        <v>98.534346410233255</v>
      </c>
      <c r="P23" s="1">
        <f t="shared" ca="1" si="7"/>
        <v>100.94137310060893</v>
      </c>
      <c r="Q23" s="1">
        <f t="shared" ca="1" si="8"/>
        <v>97.48922254127028</v>
      </c>
      <c r="R23" s="1">
        <f t="shared" ca="1" si="8"/>
        <v>98.940818180878452</v>
      </c>
      <c r="AB23" s="93">
        <v>37506</v>
      </c>
    </row>
    <row r="24" spans="1:28" x14ac:dyDescent="0.3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45862</v>
      </c>
      <c r="J24" s="1">
        <f t="shared" ca="1" si="0"/>
        <v>146.18109448999999</v>
      </c>
      <c r="K24" s="1">
        <f t="shared" ca="1" si="1"/>
        <v>172.18312685999999</v>
      </c>
      <c r="L24" s="1">
        <f t="shared" ca="1" si="2"/>
        <v>152.24911412</v>
      </c>
      <c r="M24" s="1">
        <f t="shared" ca="1" si="5"/>
        <v>167.63789496999999</v>
      </c>
      <c r="O24" s="1">
        <f t="shared" ca="1" si="6"/>
        <v>98.674137496132474</v>
      </c>
      <c r="P24" s="1">
        <f t="shared" ca="1" si="7"/>
        <v>100.99702310973132</v>
      </c>
      <c r="Q24" s="1">
        <f t="shared" ca="1" si="8"/>
        <v>96.365255454925219</v>
      </c>
      <c r="R24" s="1">
        <f t="shared" ca="1" si="8"/>
        <v>99.023239576626366</v>
      </c>
      <c r="AB24" s="93">
        <v>37541</v>
      </c>
    </row>
    <row r="25" spans="1:28" x14ac:dyDescent="0.3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45863</v>
      </c>
      <c r="J25" s="1">
        <f t="shared" ca="1" si="0"/>
        <v>146.50130336999999</v>
      </c>
      <c r="K25" s="1">
        <f t="shared" ca="1" si="1"/>
        <v>172.27805334000001</v>
      </c>
      <c r="L25" s="1">
        <f t="shared" ca="1" si="2"/>
        <v>151.92664421000001</v>
      </c>
      <c r="M25" s="1">
        <f t="shared" ca="1" si="5"/>
        <v>167.49859706999999</v>
      </c>
      <c r="O25" s="1">
        <f t="shared" ca="1" si="6"/>
        <v>98.89028264925804</v>
      </c>
      <c r="P25" s="1">
        <f t="shared" ca="1" si="7"/>
        <v>101.05270389604949</v>
      </c>
      <c r="Q25" s="1">
        <f t="shared" ca="1" si="8"/>
        <v>96.16114986499592</v>
      </c>
      <c r="R25" s="1">
        <f t="shared" ca="1" si="8"/>
        <v>98.940956693471037</v>
      </c>
      <c r="AB25" s="93">
        <v>37562</v>
      </c>
    </row>
    <row r="26" spans="1:28" x14ac:dyDescent="0.3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45866</v>
      </c>
      <c r="J26" s="1">
        <f t="shared" ca="1" si="0"/>
        <v>145.90128381</v>
      </c>
      <c r="K26" s="1">
        <f t="shared" ca="1" si="1"/>
        <v>172.37303209999999</v>
      </c>
      <c r="L26" s="1">
        <f t="shared" ca="1" si="2"/>
        <v>150.33947465</v>
      </c>
      <c r="M26" s="1">
        <f t="shared" ca="1" si="5"/>
        <v>167.58908099999999</v>
      </c>
      <c r="O26" s="1">
        <f t="shared" ca="1" si="6"/>
        <v>98.485261652730628</v>
      </c>
      <c r="P26" s="1">
        <f t="shared" ca="1" si="7"/>
        <v>101.1084153481156</v>
      </c>
      <c r="Q26" s="1">
        <f t="shared" ca="1" si="8"/>
        <v>95.15655945418321</v>
      </c>
      <c r="R26" s="1">
        <f t="shared" ca="1" si="8"/>
        <v>98.994405299944106</v>
      </c>
      <c r="AB26" s="93">
        <v>37575</v>
      </c>
    </row>
    <row r="27" spans="1:28" x14ac:dyDescent="0.3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45867</v>
      </c>
      <c r="J27" s="1">
        <f t="shared" ca="1" si="0"/>
        <v>145.44329581</v>
      </c>
      <c r="K27" s="1">
        <f t="shared" ca="1" si="1"/>
        <v>172.46806314</v>
      </c>
      <c r="L27" s="1">
        <f t="shared" ca="1" si="2"/>
        <v>151.01809397</v>
      </c>
      <c r="M27" s="1">
        <f t="shared" ca="1" si="5"/>
        <v>168.11461421999999</v>
      </c>
      <c r="O27" s="1">
        <f t="shared" ca="1" si="6"/>
        <v>98.176113804021156</v>
      </c>
      <c r="P27" s="1">
        <f t="shared" ca="1" si="7"/>
        <v>101.16415746592965</v>
      </c>
      <c r="Q27" s="1">
        <f t="shared" ca="1" si="8"/>
        <v>95.586087891878435</v>
      </c>
      <c r="R27" s="1">
        <f t="shared" ca="1" si="8"/>
        <v>99.304836315311192</v>
      </c>
      <c r="AB27" s="93">
        <v>37615</v>
      </c>
    </row>
    <row r="28" spans="1:28" x14ac:dyDescent="0.3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45868</v>
      </c>
      <c r="J28" s="1">
        <f t="shared" ca="1" si="0"/>
        <v>145.16220939999999</v>
      </c>
      <c r="K28" s="1">
        <f t="shared" ca="1" si="1"/>
        <v>172.56314664000001</v>
      </c>
      <c r="L28" s="1">
        <f t="shared" ca="1" si="2"/>
        <v>152.45636825</v>
      </c>
      <c r="M28" s="1">
        <f t="shared" ca="1" si="5"/>
        <v>168.16226692000001</v>
      </c>
      <c r="O28" s="1">
        <f t="shared" ca="1" si="6"/>
        <v>97.986376826299107</v>
      </c>
      <c r="P28" s="1">
        <f t="shared" ca="1" si="7"/>
        <v>101.2199303550738</v>
      </c>
      <c r="Q28" s="1">
        <f t="shared" ca="1" si="8"/>
        <v>96.496435838449784</v>
      </c>
      <c r="R28" s="1">
        <f t="shared" ca="1" si="8"/>
        <v>99.332984633025504</v>
      </c>
      <c r="AB28" s="93">
        <v>37622</v>
      </c>
    </row>
    <row r="29" spans="1:28" x14ac:dyDescent="0.3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45869</v>
      </c>
      <c r="J29" s="1">
        <f t="shared" ca="1" si="0"/>
        <v>146.13006519000001</v>
      </c>
      <c r="K29" s="1">
        <f t="shared" ca="1" si="1"/>
        <v>172.65828260999999</v>
      </c>
      <c r="L29" s="1">
        <f t="shared" ca="1" si="2"/>
        <v>151.41106328999999</v>
      </c>
      <c r="M29" s="1">
        <f t="shared" ca="1" si="5"/>
        <v>167.94869578999999</v>
      </c>
      <c r="O29" s="1">
        <f t="shared" ca="1" si="6"/>
        <v>98.639692055823701</v>
      </c>
      <c r="P29" s="1">
        <f t="shared" ca="1" si="7"/>
        <v>101.2757340214137</v>
      </c>
      <c r="Q29" s="1">
        <f t="shared" ca="1" si="8"/>
        <v>95.834815703049145</v>
      </c>
      <c r="R29" s="1">
        <f t="shared" ca="1" si="8"/>
        <v>99.20682875892301</v>
      </c>
      <c r="AB29" s="93">
        <v>37683</v>
      </c>
    </row>
    <row r="30" spans="1:28" x14ac:dyDescent="0.3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45870</v>
      </c>
      <c r="J30" s="1">
        <f t="shared" ca="1" si="0"/>
        <v>145.86046037</v>
      </c>
      <c r="K30" s="1">
        <f t="shared" ca="1" si="1"/>
        <v>172.75347102999999</v>
      </c>
      <c r="L30" s="1">
        <f t="shared" ca="1" si="2"/>
        <v>150.69007149999999</v>
      </c>
      <c r="M30" s="1">
        <f t="shared" ca="1" si="5"/>
        <v>168.42705024</v>
      </c>
      <c r="O30" s="1">
        <f t="shared" ca="1" si="6"/>
        <v>98.457705300483582</v>
      </c>
      <c r="P30" s="1">
        <f t="shared" ca="1" si="7"/>
        <v>101.33156845321801</v>
      </c>
      <c r="Q30" s="1">
        <f t="shared" ca="1" si="8"/>
        <v>95.378467839051112</v>
      </c>
      <c r="R30" s="1">
        <f t="shared" ca="1" si="8"/>
        <v>99.48939140571224</v>
      </c>
      <c r="AB30" s="93">
        <v>37684</v>
      </c>
    </row>
    <row r="31" spans="1:28" x14ac:dyDescent="0.3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45873</v>
      </c>
      <c r="J31" s="1">
        <f t="shared" ca="1" si="0"/>
        <v>145.40459859000001</v>
      </c>
      <c r="K31" s="1">
        <f t="shared" ca="1" si="1"/>
        <v>172.84871192</v>
      </c>
      <c r="L31" s="1">
        <f t="shared" ca="1" si="2"/>
        <v>151.29745184000001</v>
      </c>
      <c r="M31" s="1">
        <f t="shared" ca="1" si="5"/>
        <v>168.56836702999999</v>
      </c>
      <c r="O31" s="1">
        <f t="shared" ca="1" si="6"/>
        <v>98.149992677891149</v>
      </c>
      <c r="P31" s="1">
        <f t="shared" ca="1" si="7"/>
        <v>101.3874336622181</v>
      </c>
      <c r="Q31" s="1">
        <f t="shared" ca="1" si="8"/>
        <v>95.762905948663146</v>
      </c>
      <c r="R31" s="1">
        <f t="shared" ca="1" si="8"/>
        <v>99.572866841590695</v>
      </c>
      <c r="AB31" s="93">
        <v>37729</v>
      </c>
    </row>
    <row r="32" spans="1:28" x14ac:dyDescent="0.3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45874</v>
      </c>
      <c r="J32" s="1">
        <f t="shared" ca="1" si="0"/>
        <v>144.95554071999999</v>
      </c>
      <c r="K32" s="1">
        <f t="shared" ca="1" si="1"/>
        <v>172.94400526999999</v>
      </c>
      <c r="L32" s="1">
        <f t="shared" ca="1" si="2"/>
        <v>151.50237344000001</v>
      </c>
      <c r="M32" s="1">
        <f t="shared" ca="1" si="5"/>
        <v>168.46691455000001</v>
      </c>
      <c r="O32" s="1">
        <f t="shared" ca="1" si="6"/>
        <v>97.846872782923242</v>
      </c>
      <c r="P32" s="1">
        <f t="shared" ca="1" si="7"/>
        <v>101.44332964254828</v>
      </c>
      <c r="Q32" s="1">
        <f t="shared" ca="1" si="8"/>
        <v>95.89260996990734</v>
      </c>
      <c r="R32" s="1">
        <f t="shared" ca="1" si="8"/>
        <v>99.512939143056443</v>
      </c>
      <c r="AB32" s="93">
        <v>37732</v>
      </c>
    </row>
    <row r="33" spans="1:28" x14ac:dyDescent="0.3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45875</v>
      </c>
      <c r="J33" s="1">
        <f t="shared" ca="1" si="0"/>
        <v>144.76120412</v>
      </c>
      <c r="K33" s="1">
        <f t="shared" ca="1" si="1"/>
        <v>173.03935107000001</v>
      </c>
      <c r="L33" s="1">
        <f t="shared" ca="1" si="2"/>
        <v>153.07975773999999</v>
      </c>
      <c r="M33" s="1">
        <f t="shared" ca="1" si="5"/>
        <v>168.57073167999999</v>
      </c>
      <c r="O33" s="1">
        <f t="shared" ca="1" si="6"/>
        <v>97.71569305372617</v>
      </c>
      <c r="P33" s="1">
        <f t="shared" ca="1" si="7"/>
        <v>101.49925638834287</v>
      </c>
      <c r="Q33" s="1">
        <f t="shared" ca="1" si="8"/>
        <v>96.891006853190859</v>
      </c>
      <c r="R33" s="1">
        <f t="shared" ca="1" si="8"/>
        <v>99.574263633786799</v>
      </c>
      <c r="AB33" s="93">
        <v>37742</v>
      </c>
    </row>
    <row r="34" spans="1:28" x14ac:dyDescent="0.3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45876</v>
      </c>
      <c r="J34" s="1">
        <f t="shared" ca="1" si="0"/>
        <v>145.01932735</v>
      </c>
      <c r="K34" s="1">
        <f t="shared" ca="1" si="1"/>
        <v>173.13474952000001</v>
      </c>
      <c r="L34" s="1">
        <f t="shared" ca="1" si="2"/>
        <v>155.34401056999999</v>
      </c>
      <c r="M34" s="1">
        <f t="shared" ca="1" si="5"/>
        <v>169.41787142999999</v>
      </c>
      <c r="O34" s="1">
        <f t="shared" ca="1" si="6"/>
        <v>97.889929586684332</v>
      </c>
      <c r="P34" s="1">
        <f t="shared" ca="1" si="7"/>
        <v>101.55521401691537</v>
      </c>
      <c r="Q34" s="1">
        <f t="shared" ca="1" si="8"/>
        <v>98.32415346713772</v>
      </c>
      <c r="R34" s="1">
        <f t="shared" ca="1" si="8"/>
        <v>100.0746667343754</v>
      </c>
      <c r="AB34" s="93">
        <v>37791</v>
      </c>
    </row>
    <row r="35" spans="1:28" x14ac:dyDescent="0.3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45877</v>
      </c>
      <c r="J35" s="1">
        <f t="shared" ca="1" si="0"/>
        <v>145.42415982</v>
      </c>
      <c r="K35" s="1">
        <f t="shared" ca="1" si="1"/>
        <v>173.23020061</v>
      </c>
      <c r="L35" s="1">
        <f t="shared" ca="1" si="2"/>
        <v>154.64497872999999</v>
      </c>
      <c r="M35" s="1">
        <f t="shared" ca="1" si="5"/>
        <v>169.57247228</v>
      </c>
      <c r="O35" s="1">
        <f t="shared" ca="1" si="6"/>
        <v>98.163196762217837</v>
      </c>
      <c r="P35" s="1">
        <f t="shared" ca="1" si="7"/>
        <v>101.61120252240009</v>
      </c>
      <c r="Q35" s="1">
        <f t="shared" ca="1" si="8"/>
        <v>97.881705035026428</v>
      </c>
      <c r="R35" s="1">
        <f t="shared" ca="1" si="8"/>
        <v>100.16598902764949</v>
      </c>
      <c r="AB35" s="93">
        <v>37871</v>
      </c>
    </row>
    <row r="36" spans="1:28" x14ac:dyDescent="0.3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45880</v>
      </c>
      <c r="J36" s="1">
        <f t="shared" ca="1" si="0"/>
        <v>145.34293818</v>
      </c>
      <c r="K36" s="1">
        <f t="shared" ca="1" si="1"/>
        <v>173.32570433000001</v>
      </c>
      <c r="L36" s="1">
        <f t="shared" ca="1" si="2"/>
        <v>154.31489680000001</v>
      </c>
      <c r="M36" s="1">
        <f t="shared" ca="1" si="5"/>
        <v>169.85010983999999</v>
      </c>
      <c r="O36" s="1">
        <f t="shared" ca="1" si="6"/>
        <v>98.108371100247098</v>
      </c>
      <c r="P36" s="1">
        <f t="shared" ca="1" si="7"/>
        <v>101.6672218989314</v>
      </c>
      <c r="Q36" s="1">
        <f t="shared" ca="1" si="8"/>
        <v>97.672781458102151</v>
      </c>
      <c r="R36" s="1">
        <f t="shared" ca="1" si="8"/>
        <v>100.32998876425002</v>
      </c>
      <c r="AB36" s="93">
        <v>37906</v>
      </c>
    </row>
    <row r="37" spans="1:28" x14ac:dyDescent="0.3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45881</v>
      </c>
      <c r="J37" s="1">
        <f t="shared" ca="1" si="0"/>
        <v>145.07290811999999</v>
      </c>
      <c r="K37" s="1">
        <f t="shared" ca="1" si="1"/>
        <v>173.4212607</v>
      </c>
      <c r="L37" s="1">
        <f t="shared" ca="1" si="2"/>
        <v>156.92111041999999</v>
      </c>
      <c r="M37" s="1">
        <f t="shared" ca="1" si="5"/>
        <v>169.78648598999999</v>
      </c>
      <c r="O37" s="1">
        <f t="shared" ca="1" si="6"/>
        <v>97.926097302383639</v>
      </c>
      <c r="P37" s="1">
        <f t="shared" ca="1" si="7"/>
        <v>101.7232721582406</v>
      </c>
      <c r="Q37" s="1">
        <f t="shared" ca="1" si="8"/>
        <v>99.32237030932825</v>
      </c>
      <c r="R37" s="1">
        <f t="shared" ca="1" si="8"/>
        <v>100.29240633253036</v>
      </c>
      <c r="AB37" s="93">
        <v>37927</v>
      </c>
    </row>
    <row r="38" spans="1:28" x14ac:dyDescent="0.3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45882</v>
      </c>
      <c r="J38" s="1">
        <f t="shared" ca="1" si="0"/>
        <v>145.03463614</v>
      </c>
      <c r="K38" s="1">
        <f t="shared" ca="1" si="1"/>
        <v>173.5168697</v>
      </c>
      <c r="L38" s="1">
        <f t="shared" ca="1" si="2"/>
        <v>155.525732</v>
      </c>
      <c r="M38" s="1">
        <f t="shared" ca="1" si="5"/>
        <v>169.92580538999999</v>
      </c>
      <c r="O38" s="1">
        <f t="shared" ca="1" si="6"/>
        <v>97.900263218776971</v>
      </c>
      <c r="P38" s="1">
        <f t="shared" ca="1" si="7"/>
        <v>101.77935328859637</v>
      </c>
      <c r="Q38" s="1">
        <f t="shared" ca="1" si="8"/>
        <v>98.439173065936714</v>
      </c>
      <c r="R38" s="1">
        <f t="shared" ca="1" si="8"/>
        <v>100.37470191567606</v>
      </c>
      <c r="AB38" s="93">
        <v>37940</v>
      </c>
    </row>
    <row r="39" spans="1:28" x14ac:dyDescent="0.3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45883</v>
      </c>
      <c r="J39" s="1">
        <f t="shared" ca="1" si="0"/>
        <v>145.42798701999999</v>
      </c>
      <c r="K39" s="1">
        <f t="shared" ca="1" si="1"/>
        <v>173.61253135000001</v>
      </c>
      <c r="L39" s="1">
        <f t="shared" ca="1" si="2"/>
        <v>155.14849874999999</v>
      </c>
      <c r="M39" s="1">
        <f t="shared" ca="1" si="5"/>
        <v>170.11921279000001</v>
      </c>
      <c r="O39" s="1">
        <f t="shared" ca="1" si="6"/>
        <v>98.165780171928517</v>
      </c>
      <c r="P39" s="1">
        <f t="shared" ca="1" si="7"/>
        <v>101.83546530173004</v>
      </c>
      <c r="Q39" s="1">
        <f t="shared" ca="1" si="8"/>
        <v>98.200405315382241</v>
      </c>
      <c r="R39" s="1">
        <f t="shared" ca="1" si="8"/>
        <v>100.48894713039627</v>
      </c>
      <c r="AB39" s="93">
        <v>37980</v>
      </c>
    </row>
    <row r="40" spans="1:28" x14ac:dyDescent="0.3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45884</v>
      </c>
      <c r="J40" s="1">
        <f t="shared" ca="1" si="0"/>
        <v>145.91829358000001</v>
      </c>
      <c r="K40" s="1">
        <f t="shared" ca="1" si="1"/>
        <v>173.70824580999999</v>
      </c>
      <c r="L40" s="1">
        <f t="shared" ca="1" si="2"/>
        <v>155.13142006000001</v>
      </c>
      <c r="M40" s="1">
        <f t="shared" ca="1" si="5"/>
        <v>170.03554446000001</v>
      </c>
      <c r="O40" s="1">
        <f t="shared" ca="1" si="6"/>
        <v>98.496743468416966</v>
      </c>
      <c r="P40" s="1">
        <f t="shared" ca="1" si="7"/>
        <v>101.8916082914924</v>
      </c>
      <c r="Q40" s="1">
        <f t="shared" ca="1" si="8"/>
        <v>98.189595450679931</v>
      </c>
      <c r="R40" s="1">
        <f t="shared" ca="1" si="8"/>
        <v>100.43952447993858</v>
      </c>
      <c r="AB40" s="93">
        <v>37987</v>
      </c>
    </row>
    <row r="41" spans="1:28" x14ac:dyDescent="0.3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45887</v>
      </c>
      <c r="J41" s="1">
        <f t="shared" ca="1" si="0"/>
        <v>146.06075039000001</v>
      </c>
      <c r="K41" s="1">
        <f t="shared" ca="1" si="1"/>
        <v>173.80401309000001</v>
      </c>
      <c r="L41" s="1">
        <f t="shared" ca="1" si="2"/>
        <v>156.24747475000001</v>
      </c>
      <c r="M41" s="1">
        <f t="shared" ca="1" si="5"/>
        <v>169.60134253000001</v>
      </c>
      <c r="O41" s="1">
        <f t="shared" ca="1" si="6"/>
        <v>98.592903665508388</v>
      </c>
      <c r="P41" s="1">
        <f t="shared" ca="1" si="7"/>
        <v>101.94778226374918</v>
      </c>
      <c r="Q41" s="1">
        <f t="shared" ca="1" si="8"/>
        <v>98.895996246015599</v>
      </c>
      <c r="R41" s="1">
        <f t="shared" ca="1" si="8"/>
        <v>100.18304260424622</v>
      </c>
      <c r="AB41" s="93">
        <v>38040</v>
      </c>
    </row>
    <row r="42" spans="1:28" x14ac:dyDescent="0.3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45888</v>
      </c>
      <c r="J42" s="1">
        <f t="shared" ca="1" si="0"/>
        <v>145.80475337999999</v>
      </c>
      <c r="K42" s="1">
        <f t="shared" ca="1" si="1"/>
        <v>173.89983301000001</v>
      </c>
      <c r="L42" s="1">
        <f t="shared" ca="1" si="2"/>
        <v>152.95987690000001</v>
      </c>
      <c r="M42" s="1">
        <f t="shared" ca="1" si="5"/>
        <v>168.30830011</v>
      </c>
      <c r="O42" s="1">
        <f t="shared" ca="1" si="6"/>
        <v>98.420102358667251</v>
      </c>
      <c r="P42" s="1">
        <f t="shared" ca="1" si="7"/>
        <v>102.00398711291817</v>
      </c>
      <c r="Q42" s="1">
        <f t="shared" ca="1" si="8"/>
        <v>96.815128922225398</v>
      </c>
      <c r="R42" s="1">
        <f t="shared" ca="1" si="8"/>
        <v>99.41924603330196</v>
      </c>
      <c r="AB42" s="93">
        <v>38041</v>
      </c>
    </row>
    <row r="43" spans="1:28" x14ac:dyDescent="0.3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45889</v>
      </c>
      <c r="J43" s="1">
        <f t="shared" ca="1" si="0"/>
        <v>145.54833113000001</v>
      </c>
      <c r="K43" s="1">
        <f t="shared" ca="1" si="1"/>
        <v>173.99570593000001</v>
      </c>
      <c r="L43" s="1">
        <f t="shared" ca="1" si="2"/>
        <v>153.22635462</v>
      </c>
      <c r="M43" s="1">
        <f t="shared" ca="1" si="5"/>
        <v>168.10520485999999</v>
      </c>
      <c r="O43" s="1">
        <f t="shared" ca="1" si="6"/>
        <v>98.247014009302774</v>
      </c>
      <c r="P43" s="1">
        <f t="shared" ca="1" si="7"/>
        <v>102.0602230501637</v>
      </c>
      <c r="Q43" s="1">
        <f t="shared" ca="1" si="8"/>
        <v>96.983794557551221</v>
      </c>
      <c r="R43" s="1">
        <f t="shared" ca="1" si="8"/>
        <v>99.299278232458221</v>
      </c>
      <c r="AB43" s="93">
        <v>38086</v>
      </c>
    </row>
    <row r="44" spans="1:28" x14ac:dyDescent="0.3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45890</v>
      </c>
      <c r="J44" s="1">
        <f t="shared" ca="1" si="0"/>
        <v>145.67250243000001</v>
      </c>
      <c r="K44" s="1">
        <f t="shared" ca="1" si="1"/>
        <v>174.09163165999999</v>
      </c>
      <c r="L44" s="1">
        <f t="shared" ca="1" si="2"/>
        <v>153.04929827000001</v>
      </c>
      <c r="M44" s="1">
        <f t="shared" ca="1" si="5"/>
        <v>167.76979469</v>
      </c>
      <c r="O44" s="1">
        <f t="shared" ca="1" si="6"/>
        <v>98.330831249637583</v>
      </c>
      <c r="P44" s="1">
        <f t="shared" ca="1" si="7"/>
        <v>102.11648996403792</v>
      </c>
      <c r="Q44" s="1">
        <f t="shared" ca="1" si="8"/>
        <v>96.87172769597187</v>
      </c>
      <c r="R44" s="1">
        <f t="shared" ca="1" si="8"/>
        <v>99.101152375376273</v>
      </c>
      <c r="AB44" s="93">
        <v>38098</v>
      </c>
    </row>
    <row r="45" spans="1:28" x14ac:dyDescent="0.3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45891</v>
      </c>
      <c r="J45" s="1">
        <f t="shared" ca="1" si="0"/>
        <v>145.86258659000001</v>
      </c>
      <c r="K45" s="1">
        <f t="shared" ca="1" si="1"/>
        <v>174.18761021</v>
      </c>
      <c r="L45" s="1">
        <f t="shared" ca="1" si="2"/>
        <v>156.98308754000001</v>
      </c>
      <c r="M45" s="1">
        <f t="shared" ca="1" si="5"/>
        <v>168.54510930999999</v>
      </c>
      <c r="O45" s="1">
        <f t="shared" ca="1" si="6"/>
        <v>98.459140526600621</v>
      </c>
      <c r="P45" s="1">
        <f t="shared" ca="1" si="7"/>
        <v>102.17278786040654</v>
      </c>
      <c r="Q45" s="1">
        <f t="shared" ca="1" si="8"/>
        <v>99.361598393088769</v>
      </c>
      <c r="R45" s="1">
        <f t="shared" ca="1" si="8"/>
        <v>99.559128570897343</v>
      </c>
      <c r="AB45" s="93">
        <v>38108</v>
      </c>
    </row>
    <row r="46" spans="1:28" x14ac:dyDescent="0.3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45894</v>
      </c>
      <c r="J46" s="1">
        <f t="shared" ca="1" si="0"/>
        <v>145.95784129</v>
      </c>
      <c r="K46" s="1">
        <f t="shared" ca="1" si="1"/>
        <v>174.28364175999999</v>
      </c>
      <c r="L46" s="1">
        <f t="shared" ca="1" si="2"/>
        <v>157.0479661</v>
      </c>
      <c r="M46" s="1">
        <f t="shared" ca="1" si="5"/>
        <v>168.97403702</v>
      </c>
      <c r="O46" s="1">
        <f t="shared" ca="1" si="6"/>
        <v>98.523438686343809</v>
      </c>
      <c r="P46" s="1">
        <f t="shared" ca="1" si="7"/>
        <v>102.22911684485169</v>
      </c>
      <c r="Q46" s="1">
        <f t="shared" ca="1" si="8"/>
        <v>99.402662927645068</v>
      </c>
      <c r="R46" s="1">
        <f t="shared" ca="1" si="8"/>
        <v>99.812494979464972</v>
      </c>
      <c r="AB46" s="93">
        <v>38148</v>
      </c>
    </row>
    <row r="47" spans="1:28" x14ac:dyDescent="0.3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45895</v>
      </c>
      <c r="J47" s="1">
        <f t="shared" ca="1" si="0"/>
        <v>146.29718616</v>
      </c>
      <c r="K47" s="1">
        <f t="shared" ca="1" si="1"/>
        <v>174.37972611999999</v>
      </c>
      <c r="L47" s="1">
        <f t="shared" ca="1" si="2"/>
        <v>156.75920984000001</v>
      </c>
      <c r="M47" s="1">
        <f t="shared" ca="1" si="5"/>
        <v>169.11075984999999</v>
      </c>
      <c r="O47" s="1">
        <f t="shared" ca="1" si="6"/>
        <v>98.752500881272695</v>
      </c>
      <c r="P47" s="1">
        <f t="shared" ca="1" si="7"/>
        <v>102.28547680592554</v>
      </c>
      <c r="Q47" s="1">
        <f t="shared" ca="1" si="8"/>
        <v>99.219896210610671</v>
      </c>
      <c r="R47" s="1">
        <f t="shared" ca="1" si="8"/>
        <v>99.893256775913841</v>
      </c>
      <c r="AB47" s="93">
        <v>38237</v>
      </c>
    </row>
    <row r="48" spans="1:28" x14ac:dyDescent="0.3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45896</v>
      </c>
      <c r="J48" s="1">
        <f t="shared" ca="1" si="0"/>
        <v>146.34864071000001</v>
      </c>
      <c r="K48" s="1">
        <f t="shared" ca="1" si="1"/>
        <v>174.47586347999999</v>
      </c>
      <c r="L48" s="1">
        <f t="shared" ca="1" si="2"/>
        <v>158.39132334000001</v>
      </c>
      <c r="M48" s="1">
        <f t="shared" ca="1" si="5"/>
        <v>169.15955747999999</v>
      </c>
      <c r="O48" s="1">
        <f t="shared" ca="1" si="6"/>
        <v>98.787233370855006</v>
      </c>
      <c r="P48" s="1">
        <f t="shared" ca="1" si="7"/>
        <v>102.34186785507592</v>
      </c>
      <c r="Q48" s="1">
        <f t="shared" ca="1" si="8"/>
        <v>100.25293364579053</v>
      </c>
      <c r="R48" s="1">
        <f t="shared" ca="1" si="8"/>
        <v>99.922081400603432</v>
      </c>
      <c r="AB48" s="93">
        <v>38272</v>
      </c>
    </row>
    <row r="49" spans="1:28" x14ac:dyDescent="0.3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45897</v>
      </c>
      <c r="J49" s="1">
        <f t="shared" ca="1" si="0"/>
        <v>146.803652</v>
      </c>
      <c r="K49" s="1">
        <f t="shared" ca="1" si="1"/>
        <v>174.57205384</v>
      </c>
      <c r="L49" s="1">
        <f t="shared" ca="1" si="2"/>
        <v>160.48877157999999</v>
      </c>
      <c r="M49" s="1">
        <f t="shared" ca="1" si="5"/>
        <v>169.66030751</v>
      </c>
      <c r="O49" s="1">
        <f t="shared" ca="1" si="6"/>
        <v>99.094371901650618</v>
      </c>
      <c r="P49" s="1">
        <f t="shared" ca="1" si="7"/>
        <v>102.39828999230284</v>
      </c>
      <c r="Q49" s="1">
        <f t="shared" ca="1" si="8"/>
        <v>101.58050219434558</v>
      </c>
      <c r="R49" s="1">
        <f t="shared" ca="1" si="8"/>
        <v>100.21787305437937</v>
      </c>
      <c r="AB49" s="93">
        <v>38293</v>
      </c>
    </row>
    <row r="50" spans="1:28" x14ac:dyDescent="0.3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45898</v>
      </c>
      <c r="J50" s="1">
        <f t="shared" ca="1" si="0"/>
        <v>147.83019149</v>
      </c>
      <c r="K50" s="1">
        <f t="shared" ca="1" si="1"/>
        <v>174.66829720000001</v>
      </c>
      <c r="L50" s="1">
        <f t="shared" ca="1" si="2"/>
        <v>160.91324716</v>
      </c>
      <c r="M50" s="1">
        <f t="shared" ca="1" si="5"/>
        <v>169.35206435000001</v>
      </c>
      <c r="O50" s="1">
        <f t="shared" ca="1" si="6"/>
        <v>99.787299390905389</v>
      </c>
      <c r="P50" s="1">
        <f t="shared" ca="1" si="7"/>
        <v>102.45474321760628</v>
      </c>
      <c r="Q50" s="1">
        <f t="shared" ca="1" si="8"/>
        <v>101.84917172281875</v>
      </c>
      <c r="R50" s="1">
        <f t="shared" ca="1" si="8"/>
        <v>100.03579467475049</v>
      </c>
      <c r="AB50" s="93">
        <v>38306</v>
      </c>
    </row>
    <row r="51" spans="1:28" x14ac:dyDescent="0.3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45901</v>
      </c>
      <c r="J51" s="1">
        <f t="shared" ca="1" si="0"/>
        <v>147.96159194000001</v>
      </c>
      <c r="K51" s="1">
        <f t="shared" ca="1" si="1"/>
        <v>174.76459371999999</v>
      </c>
      <c r="L51" s="1">
        <f t="shared" ca="1" si="2"/>
        <v>160.75480555999999</v>
      </c>
      <c r="M51" s="1">
        <f t="shared" ca="1" si="5"/>
        <v>168.68592552000001</v>
      </c>
      <c r="O51" s="1">
        <f t="shared" ca="1" si="6"/>
        <v>99.875996401388093</v>
      </c>
      <c r="P51" s="1">
        <f t="shared" ca="1" si="7"/>
        <v>102.51122762483703</v>
      </c>
      <c r="Q51" s="1">
        <f t="shared" ca="1" si="8"/>
        <v>101.74888696683223</v>
      </c>
      <c r="R51" s="1">
        <f t="shared" ca="1" si="8"/>
        <v>99.642308315558338</v>
      </c>
      <c r="AB51" s="93">
        <v>38346</v>
      </c>
    </row>
    <row r="52" spans="1:28" x14ac:dyDescent="0.3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45902</v>
      </c>
      <c r="J52" s="1">
        <f t="shared" ca="1" si="0"/>
        <v>147.66477148999999</v>
      </c>
      <c r="K52" s="1">
        <f t="shared" ca="1" si="1"/>
        <v>174.86094324999999</v>
      </c>
      <c r="L52" s="1">
        <f t="shared" ca="1" si="2"/>
        <v>159.67632172</v>
      </c>
      <c r="M52" s="1">
        <f t="shared" ca="1" si="5"/>
        <v>168.53033235000001</v>
      </c>
      <c r="O52" s="1">
        <f t="shared" ca="1" si="6"/>
        <v>99.67563874229991</v>
      </c>
      <c r="P52" s="1">
        <f t="shared" ca="1" si="7"/>
        <v>102.56774312600999</v>
      </c>
      <c r="Q52" s="1">
        <f t="shared" ca="1" si="8"/>
        <v>101.06626643832332</v>
      </c>
      <c r="R52" s="1">
        <f t="shared" ca="1" si="8"/>
        <v>99.550399861612675</v>
      </c>
      <c r="AB52" s="93">
        <v>38353</v>
      </c>
    </row>
    <row r="53" spans="1:28" x14ac:dyDescent="0.3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45903</v>
      </c>
      <c r="J53" s="1">
        <f t="shared" ca="1" si="0"/>
        <v>148.23800066999999</v>
      </c>
      <c r="K53" s="1">
        <f t="shared" ca="1" si="1"/>
        <v>174.95734594999999</v>
      </c>
      <c r="L53" s="1">
        <f t="shared" ca="1" si="2"/>
        <v>159.13980488999999</v>
      </c>
      <c r="M53" s="1">
        <f t="shared" ca="1" si="5"/>
        <v>168.24876793000001</v>
      </c>
      <c r="O53" s="1">
        <f t="shared" ca="1" si="6"/>
        <v>100.06257588435273</v>
      </c>
      <c r="P53" s="1">
        <f t="shared" ca="1" si="7"/>
        <v>102.62428981497597</v>
      </c>
      <c r="Q53" s="1">
        <f t="shared" ca="1" si="8"/>
        <v>100.72668100508352</v>
      </c>
      <c r="R53" s="1">
        <f t="shared" ca="1" si="8"/>
        <v>99.384080539702182</v>
      </c>
      <c r="AB53" s="93">
        <v>38390</v>
      </c>
    </row>
    <row r="54" spans="1:28" x14ac:dyDescent="0.3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45904</v>
      </c>
      <c r="J54" s="1">
        <f t="shared" ca="1" si="0"/>
        <v>148.21376175</v>
      </c>
      <c r="K54" s="1">
        <f t="shared" ca="1" si="1"/>
        <v>175.05380181999999</v>
      </c>
      <c r="L54" s="1">
        <f t="shared" ca="1" si="2"/>
        <v>160.42511049000001</v>
      </c>
      <c r="M54" s="1">
        <f t="shared" ca="1" si="5"/>
        <v>168.19814303000001</v>
      </c>
      <c r="O54" s="1">
        <f t="shared" ca="1" si="6"/>
        <v>100.04621429851852</v>
      </c>
      <c r="P54" s="1">
        <f t="shared" ca="1" si="7"/>
        <v>102.68086769173495</v>
      </c>
      <c r="Q54" s="1">
        <f t="shared" ca="1" si="8"/>
        <v>101.540208250858</v>
      </c>
      <c r="R54" s="1">
        <f t="shared" ca="1" si="8"/>
        <v>99.35417655169195</v>
      </c>
      <c r="AB54" s="93">
        <v>38391</v>
      </c>
    </row>
    <row r="55" spans="1:28" x14ac:dyDescent="0.3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45905</v>
      </c>
      <c r="J55" s="1">
        <f t="shared" ca="1" si="0"/>
        <v>148.84950183000001</v>
      </c>
      <c r="K55" s="1">
        <f t="shared" ca="1" si="1"/>
        <v>175.15031087</v>
      </c>
      <c r="L55" s="1">
        <f t="shared" ca="1" si="2"/>
        <v>162.29897686000001</v>
      </c>
      <c r="M55" s="1">
        <f t="shared" ca="1" si="5"/>
        <v>168.57264029999999</v>
      </c>
      <c r="O55" s="1">
        <f t="shared" ca="1" si="6"/>
        <v>100.47534711001225</v>
      </c>
      <c r="P55" s="1">
        <f t="shared" ca="1" si="7"/>
        <v>102.7374767621526</v>
      </c>
      <c r="Q55" s="1">
        <f t="shared" ca="1" si="8"/>
        <v>102.72626186093758</v>
      </c>
      <c r="R55" s="1">
        <f t="shared" ca="1" si="8"/>
        <v>99.575391050326857</v>
      </c>
      <c r="AB55" s="93">
        <v>38436</v>
      </c>
    </row>
    <row r="56" spans="1:28" x14ac:dyDescent="0.3">
      <c r="A56" s="89">
        <v>43528</v>
      </c>
      <c r="B56" s="90"/>
      <c r="C56" s="90"/>
      <c r="D56" s="90"/>
      <c r="E56" s="90"/>
      <c r="F56" s="90"/>
      <c r="G56" s="91"/>
      <c r="I56" s="92">
        <f t="shared" ca="1" si="4"/>
        <v>45908</v>
      </c>
      <c r="J56" s="1">
        <f t="shared" ca="1" si="0"/>
        <v>149.23349734000001</v>
      </c>
      <c r="K56" s="1">
        <f t="shared" ca="1" si="1"/>
        <v>175.24687309999999</v>
      </c>
      <c r="L56" s="1">
        <f t="shared" ca="1" si="2"/>
        <v>161.33346728999999</v>
      </c>
      <c r="M56" s="1">
        <f t="shared" ca="1" si="5"/>
        <v>168.96054934</v>
      </c>
      <c r="O56" s="1">
        <f t="shared" ca="1" si="6"/>
        <v>100.73454906689889</v>
      </c>
      <c r="P56" s="1">
        <f t="shared" ca="1" si="7"/>
        <v>102.79411702622892</v>
      </c>
      <c r="Q56" s="1">
        <f t="shared" ca="1" si="8"/>
        <v>102.115147787171</v>
      </c>
      <c r="R56" s="1">
        <f t="shared" ca="1" si="8"/>
        <v>99.804527844300154</v>
      </c>
      <c r="AB56" s="93">
        <v>38463</v>
      </c>
    </row>
    <row r="57" spans="1:28" x14ac:dyDescent="0.3">
      <c r="A57" s="89">
        <v>43529</v>
      </c>
      <c r="B57" s="90"/>
      <c r="C57" s="90"/>
      <c r="D57" s="90"/>
      <c r="E57" s="90"/>
      <c r="F57" s="90"/>
      <c r="G57" s="91"/>
      <c r="I57" s="92">
        <f t="shared" ca="1" si="4"/>
        <v>45909</v>
      </c>
      <c r="J57" s="1">
        <f t="shared" ca="1" si="0"/>
        <v>149.08678809</v>
      </c>
      <c r="K57" s="1">
        <f t="shared" ca="1" si="1"/>
        <v>175.34348849</v>
      </c>
      <c r="L57" s="1">
        <f t="shared" ca="1" si="2"/>
        <v>161.13629426</v>
      </c>
      <c r="M57" s="1">
        <f t="shared" ca="1" si="5"/>
        <v>169.11030409</v>
      </c>
      <c r="O57" s="1">
        <f t="shared" ca="1" si="6"/>
        <v>100.63551841757341</v>
      </c>
      <c r="P57" s="1">
        <f t="shared" ca="1" si="7"/>
        <v>102.85078847223258</v>
      </c>
      <c r="Q57" s="1">
        <f t="shared" ca="1" si="8"/>
        <v>101.99034818150764</v>
      </c>
      <c r="R57" s="1">
        <f t="shared" ca="1" si="8"/>
        <v>99.89298755974599</v>
      </c>
      <c r="AB57" s="93">
        <v>38473</v>
      </c>
    </row>
    <row r="58" spans="1:28" x14ac:dyDescent="0.3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45910</v>
      </c>
      <c r="J58" s="1">
        <f t="shared" ca="1" si="0"/>
        <v>149.46227870999999</v>
      </c>
      <c r="K58" s="1">
        <f t="shared" ca="1" si="1"/>
        <v>175.44015725</v>
      </c>
      <c r="L58" s="1">
        <f t="shared" ca="1" si="2"/>
        <v>161.96737024999999</v>
      </c>
      <c r="M58" s="1">
        <f t="shared" ca="1" si="5"/>
        <v>169.61541697000001</v>
      </c>
      <c r="O58" s="1">
        <f t="shared" ca="1" si="6"/>
        <v>100.88897946324181</v>
      </c>
      <c r="P58" s="1">
        <f t="shared" ca="1" si="7"/>
        <v>102.90749122334272</v>
      </c>
      <c r="Q58" s="1">
        <f t="shared" ca="1" si="8"/>
        <v>102.51637324603237</v>
      </c>
      <c r="R58" s="1">
        <f t="shared" ca="1" si="8"/>
        <v>100.19135633691556</v>
      </c>
      <c r="AB58" s="93">
        <v>38498</v>
      </c>
    </row>
    <row r="59" spans="1:28" x14ac:dyDescent="0.3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45911</v>
      </c>
      <c r="J59" s="1">
        <f t="shared" ca="1" si="0"/>
        <v>149.45632529</v>
      </c>
      <c r="K59" s="1">
        <f t="shared" ca="1" si="1"/>
        <v>175.53687934999999</v>
      </c>
      <c r="L59" s="1">
        <f t="shared" ca="1" si="2"/>
        <v>162.88006214999999</v>
      </c>
      <c r="M59" s="1">
        <f t="shared" ca="1" si="5"/>
        <v>169.83681702999999</v>
      </c>
      <c r="O59" s="1">
        <f t="shared" ca="1" si="6"/>
        <v>100.88496082741409</v>
      </c>
      <c r="P59" s="1">
        <f t="shared" ca="1" si="7"/>
        <v>102.96422526196233</v>
      </c>
      <c r="Q59" s="1">
        <f t="shared" ca="1" si="8"/>
        <v>103.09405666050412</v>
      </c>
      <c r="R59" s="1">
        <f t="shared" ca="1" si="8"/>
        <v>100.3221367382537</v>
      </c>
      <c r="AB59" s="93">
        <v>38602</v>
      </c>
    </row>
    <row r="60" spans="1:28" x14ac:dyDescent="0.3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45912</v>
      </c>
      <c r="J60" s="1">
        <f t="shared" ca="1" si="0"/>
        <v>150.30936514999999</v>
      </c>
      <c r="K60" s="1">
        <f t="shared" ca="1" si="1"/>
        <v>175.63365463</v>
      </c>
      <c r="L60" s="1">
        <f t="shared" ca="1" si="2"/>
        <v>161.87962146999999</v>
      </c>
      <c r="M60" s="1">
        <f t="shared" ca="1" si="5"/>
        <v>169.95025194999999</v>
      </c>
      <c r="O60" s="1">
        <f t="shared" ca="1" si="6"/>
        <v>101.46077381286878</v>
      </c>
      <c r="P60" s="1">
        <f t="shared" ca="1" si="7"/>
        <v>103.02099049424064</v>
      </c>
      <c r="Q60" s="1">
        <f t="shared" ca="1" si="8"/>
        <v>102.46083312910339</v>
      </c>
      <c r="R60" s="1">
        <f t="shared" ca="1" si="8"/>
        <v>100.38914243085993</v>
      </c>
      <c r="AB60" s="93">
        <v>38637</v>
      </c>
    </row>
    <row r="61" spans="1:28" x14ac:dyDescent="0.3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45915</v>
      </c>
      <c r="J61" s="1">
        <f t="shared" ca="1" si="0"/>
        <v>150.83624270999999</v>
      </c>
      <c r="K61" s="1">
        <f t="shared" ca="1" si="1"/>
        <v>175.73048326</v>
      </c>
      <c r="L61" s="1">
        <f t="shared" ca="1" si="2"/>
        <v>163.33034352000001</v>
      </c>
      <c r="M61" s="1">
        <f t="shared" ca="1" si="5"/>
        <v>170.22379617000001</v>
      </c>
      <c r="O61" s="1">
        <f t="shared" ca="1" si="6"/>
        <v>101.8164230093702</v>
      </c>
      <c r="P61" s="1">
        <f t="shared" ca="1" si="7"/>
        <v>103.07778701989407</v>
      </c>
      <c r="Q61" s="1">
        <f t="shared" ca="1" si="8"/>
        <v>103.37905982454518</v>
      </c>
      <c r="R61" s="1">
        <f t="shared" ca="1" si="8"/>
        <v>100.55072424287631</v>
      </c>
      <c r="AB61" s="93">
        <v>38658</v>
      </c>
    </row>
    <row r="62" spans="1:28" x14ac:dyDescent="0.3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45916</v>
      </c>
      <c r="J62" s="1">
        <f t="shared" ca="1" si="0"/>
        <v>151.25510825000001</v>
      </c>
      <c r="K62" s="1">
        <f t="shared" ca="1" si="1"/>
        <v>175.82736542999999</v>
      </c>
      <c r="L62" s="1">
        <f t="shared" ca="1" si="2"/>
        <v>163.91650349</v>
      </c>
      <c r="M62" s="1">
        <f t="shared" ca="1" si="5"/>
        <v>170.72924087999999</v>
      </c>
      <c r="O62" s="1">
        <f t="shared" ca="1" si="6"/>
        <v>102.09916268942631</v>
      </c>
      <c r="P62" s="1">
        <f t="shared" ca="1" si="7"/>
        <v>103.13461495037048</v>
      </c>
      <c r="Q62" s="1">
        <f t="shared" ca="1" si="8"/>
        <v>103.7500666154417</v>
      </c>
      <c r="R62" s="1">
        <f t="shared" ca="1" si="8"/>
        <v>100.84928903110647</v>
      </c>
      <c r="AB62" s="93">
        <v>38671</v>
      </c>
    </row>
    <row r="63" spans="1:28" x14ac:dyDescent="0.3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45917</v>
      </c>
      <c r="J63" s="1">
        <f t="shared" ca="1" si="0"/>
        <v>151.52768978</v>
      </c>
      <c r="K63" s="1">
        <f t="shared" ca="1" si="1"/>
        <v>175.92430095</v>
      </c>
      <c r="L63" s="1">
        <f t="shared" ca="1" si="2"/>
        <v>165.65952042999999</v>
      </c>
      <c r="M63" s="1">
        <f t="shared" ca="1" si="5"/>
        <v>171.09216366999999</v>
      </c>
      <c r="O63" s="1">
        <f t="shared" ca="1" si="6"/>
        <v>102.28315876268026</v>
      </c>
      <c r="P63" s="1">
        <f t="shared" ca="1" si="7"/>
        <v>103.19147417422204</v>
      </c>
      <c r="Q63" s="1">
        <f t="shared" ca="1" si="8"/>
        <v>104.85329978468677</v>
      </c>
      <c r="R63" s="1">
        <f t="shared" ca="1" si="8"/>
        <v>101.06366651650985</v>
      </c>
      <c r="AB63" s="93">
        <v>38711</v>
      </c>
    </row>
    <row r="64" spans="1:28" x14ac:dyDescent="0.3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45918</v>
      </c>
      <c r="J64" s="1">
        <f t="shared" ca="1" si="0"/>
        <v>151.15560110000001</v>
      </c>
      <c r="K64" s="1">
        <f t="shared" ca="1" si="1"/>
        <v>176.02128981999999</v>
      </c>
      <c r="L64" s="1">
        <f t="shared" ca="1" si="2"/>
        <v>165.55240594</v>
      </c>
      <c r="M64" s="1">
        <f t="shared" ca="1" si="5"/>
        <v>170.73161639</v>
      </c>
      <c r="O64" s="1">
        <f t="shared" ca="1" si="6"/>
        <v>102.03199407069894</v>
      </c>
      <c r="P64" s="1">
        <f t="shared" ca="1" si="7"/>
        <v>103.24836469144873</v>
      </c>
      <c r="Q64" s="1">
        <f t="shared" ca="1" si="8"/>
        <v>104.78550224608411</v>
      </c>
      <c r="R64" s="1">
        <f t="shared" ca="1" si="8"/>
        <v>100.85069223827443</v>
      </c>
      <c r="AB64" s="93">
        <v>38718</v>
      </c>
    </row>
    <row r="65" spans="1:28" x14ac:dyDescent="0.3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45919</v>
      </c>
      <c r="J65" s="1">
        <f t="shared" ca="1" si="0"/>
        <v>151.67907671</v>
      </c>
      <c r="K65" s="1">
        <f t="shared" ca="1" si="1"/>
        <v>176.11833222000001</v>
      </c>
      <c r="L65" s="1">
        <f t="shared" ca="1" si="2"/>
        <v>165.96841613000001</v>
      </c>
      <c r="M65" s="1">
        <f t="shared" ca="1" si="5"/>
        <v>170.41201778000001</v>
      </c>
      <c r="O65" s="1">
        <f t="shared" ca="1" si="6"/>
        <v>102.38534690676315</v>
      </c>
      <c r="P65" s="1">
        <f t="shared" ca="1" si="7"/>
        <v>103.30528660763274</v>
      </c>
      <c r="Q65" s="1">
        <f t="shared" ca="1" si="8"/>
        <v>105.04881365162441</v>
      </c>
      <c r="R65" s="1">
        <f t="shared" ca="1" si="8"/>
        <v>100.66190622582749</v>
      </c>
      <c r="AB65" s="93">
        <v>38775</v>
      </c>
    </row>
    <row r="66" spans="1:28" x14ac:dyDescent="0.3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45922</v>
      </c>
      <c r="J66" s="1">
        <f t="shared" ca="1" si="0"/>
        <v>151.31038999</v>
      </c>
      <c r="K66" s="1">
        <f t="shared" ca="1" si="1"/>
        <v>176.21542815000001</v>
      </c>
      <c r="L66" s="1">
        <f t="shared" ca="1" si="2"/>
        <v>165.10838258999999</v>
      </c>
      <c r="M66" s="1">
        <f t="shared" ca="1" si="5"/>
        <v>169.92486937000001</v>
      </c>
      <c r="O66" s="1">
        <f t="shared" ca="1" si="6"/>
        <v>102.13647858196916</v>
      </c>
      <c r="P66" s="1">
        <f t="shared" ca="1" si="7"/>
        <v>103.36223992277402</v>
      </c>
      <c r="Q66" s="1">
        <f t="shared" ca="1" si="8"/>
        <v>104.5044600620424</v>
      </c>
      <c r="R66" s="1">
        <f t="shared" ca="1" si="8"/>
        <v>100.37414901125835</v>
      </c>
      <c r="AB66" s="93">
        <v>38776</v>
      </c>
    </row>
    <row r="67" spans="1:28" x14ac:dyDescent="0.3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45923</v>
      </c>
      <c r="J67" s="1">
        <f t="shared" ca="1" si="0"/>
        <v>151.52896551000001</v>
      </c>
      <c r="K67" s="1">
        <f t="shared" ca="1" si="1"/>
        <v>176.31257762000001</v>
      </c>
      <c r="L67" s="1">
        <f t="shared" ca="1" si="2"/>
        <v>166.60540258</v>
      </c>
      <c r="M67" s="1">
        <f t="shared" ca="1" si="5"/>
        <v>170.58537507</v>
      </c>
      <c r="O67" s="1">
        <f t="shared" ca="1" si="6"/>
        <v>102.28401989700046</v>
      </c>
      <c r="P67" s="1">
        <f t="shared" ca="1" si="7"/>
        <v>103.41922464273829</v>
      </c>
      <c r="Q67" s="1">
        <f t="shared" ca="1" si="8"/>
        <v>105.45199078884701</v>
      </c>
      <c r="R67" s="1">
        <f t="shared" ca="1" si="8"/>
        <v>100.76430789618428</v>
      </c>
      <c r="AB67" s="93">
        <v>38821</v>
      </c>
    </row>
    <row r="68" spans="1:28" x14ac:dyDescent="0.3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45924</v>
      </c>
      <c r="J68" s="1">
        <f t="shared" ca="1" si="0"/>
        <v>151.57404138999999</v>
      </c>
      <c r="K68" s="1">
        <f t="shared" ca="1" si="1"/>
        <v>176.40978061000001</v>
      </c>
      <c r="L68" s="1">
        <f t="shared" ca="1" si="2"/>
        <v>166.68142041999999</v>
      </c>
      <c r="M68" s="1">
        <f t="shared" ca="1" si="5"/>
        <v>170.664661</v>
      </c>
      <c r="O68" s="1">
        <f t="shared" ca="1" si="6"/>
        <v>102.31444670148156</v>
      </c>
      <c r="P68" s="1">
        <f t="shared" ca="1" si="7"/>
        <v>103.47624075579417</v>
      </c>
      <c r="Q68" s="1">
        <f t="shared" ca="1" si="8"/>
        <v>105.50010587058705</v>
      </c>
      <c r="R68" s="1">
        <f t="shared" ca="1" si="8"/>
        <v>100.81114187511756</v>
      </c>
      <c r="AB68" s="93">
        <v>38828</v>
      </c>
    </row>
    <row r="69" spans="1:28" x14ac:dyDescent="0.3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45925</v>
      </c>
      <c r="J69" s="1">
        <f t="shared" ref="J69:J132" ca="1" si="9">VLOOKUP(I69,$A$10:$G$10000,2,FALSE)</f>
        <v>151.76710226</v>
      </c>
      <c r="K69" s="1">
        <f t="shared" ref="K69:K132" ca="1" si="10">VLOOKUP(I69,$A$10:$G$10000,6,FALSE)</f>
        <v>176.50703713999999</v>
      </c>
      <c r="L69" s="1">
        <f t="shared" ref="L69:L132" ca="1" si="11">VLOOKUP(I69,$A$10:$G$10000,7,FALSE)</f>
        <v>165.33251061000001</v>
      </c>
      <c r="M69" s="1">
        <f t="shared" ca="1" si="5"/>
        <v>170.59899304000001</v>
      </c>
      <c r="O69" s="1">
        <f t="shared" ca="1" si="6"/>
        <v>102.44476529635845</v>
      </c>
      <c r="P69" s="1">
        <f t="shared" ca="1" si="7"/>
        <v>103.53328827367301</v>
      </c>
      <c r="Q69" s="1">
        <f t="shared" ca="1" si="8"/>
        <v>104.64632068321414</v>
      </c>
      <c r="R69" s="1">
        <f t="shared" ca="1" si="8"/>
        <v>100.77235199329071</v>
      </c>
      <c r="AB69" s="93">
        <v>38838</v>
      </c>
    </row>
    <row r="70" spans="1:28" x14ac:dyDescent="0.3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45926</v>
      </c>
      <c r="J70" s="1">
        <f t="shared" ca="1" si="9"/>
        <v>152.18043961999999</v>
      </c>
      <c r="K70" s="1">
        <f t="shared" ca="1" si="10"/>
        <v>176.60434738000001</v>
      </c>
      <c r="L70" s="1">
        <f t="shared" ca="1" si="11"/>
        <v>165.49229485000001</v>
      </c>
      <c r="M70" s="1">
        <f t="shared" ref="M70:M133" ca="1" si="13">VLOOKUP(I70,$A$10:$G$10000,3,FALSE)</f>
        <v>170.72759443000001</v>
      </c>
      <c r="O70" s="1">
        <f t="shared" ca="1" si="6"/>
        <v>102.72377338311017</v>
      </c>
      <c r="P70" s="1">
        <f t="shared" ca="1" si="7"/>
        <v>103.59036729609132</v>
      </c>
      <c r="Q70" s="1">
        <f t="shared" ca="1" si="8"/>
        <v>104.74745525594562</v>
      </c>
      <c r="R70" s="1">
        <f t="shared" ca="1" si="8"/>
        <v>100.84831647765827</v>
      </c>
      <c r="AB70" s="93">
        <v>38883</v>
      </c>
    </row>
    <row r="71" spans="1:28" x14ac:dyDescent="0.3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45929</v>
      </c>
      <c r="J71" s="1">
        <f t="shared" ca="1" si="9"/>
        <v>152.32799935</v>
      </c>
      <c r="K71" s="1">
        <f t="shared" ca="1" si="10"/>
        <v>176.70171114999999</v>
      </c>
      <c r="L71" s="1">
        <f t="shared" ca="1" si="11"/>
        <v>166.50511502000001</v>
      </c>
      <c r="M71" s="1">
        <f t="shared" ca="1" si="13"/>
        <v>170.35891092</v>
      </c>
      <c r="O71" s="1">
        <f t="shared" ref="O71:O134" ca="1" si="14">J71/J70*O70</f>
        <v>102.82337811748236</v>
      </c>
      <c r="P71" s="1">
        <f t="shared" ref="P71:P134" ca="1" si="15">K71/K70*P70</f>
        <v>103.6474777174669</v>
      </c>
      <c r="Q71" s="1">
        <f t="shared" ref="Q71:R134" ca="1" si="16">L71/L70*Q70</f>
        <v>105.38851431875912</v>
      </c>
      <c r="R71" s="1">
        <f t="shared" ca="1" si="16"/>
        <v>100.63053615092954</v>
      </c>
      <c r="AB71" s="93">
        <v>38967</v>
      </c>
    </row>
    <row r="72" spans="1:28" x14ac:dyDescent="0.3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45930</v>
      </c>
      <c r="J72" s="1">
        <f t="shared" ca="1" si="9"/>
        <v>152.63885285999999</v>
      </c>
      <c r="K72" s="1">
        <f t="shared" ca="1" si="10"/>
        <v>176.79912863000001</v>
      </c>
      <c r="L72" s="1">
        <f t="shared" ca="1" si="11"/>
        <v>166.39158322</v>
      </c>
      <c r="M72" s="1">
        <f t="shared" ca="1" si="13"/>
        <v>170.26283785000001</v>
      </c>
      <c r="O72" s="1">
        <f t="shared" ca="1" si="14"/>
        <v>103.03320827434298</v>
      </c>
      <c r="P72" s="1">
        <f t="shared" ca="1" si="15"/>
        <v>103.70461964338193</v>
      </c>
      <c r="Q72" s="1">
        <f t="shared" ca="1" si="16"/>
        <v>105.31665497841095</v>
      </c>
      <c r="R72" s="1">
        <f t="shared" ca="1" si="16"/>
        <v>100.57378605496125</v>
      </c>
      <c r="AB72" s="93">
        <v>39002</v>
      </c>
    </row>
    <row r="73" spans="1:28" x14ac:dyDescent="0.3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45931</v>
      </c>
      <c r="J73" s="1">
        <f t="shared" ca="1" si="9"/>
        <v>151.93805043</v>
      </c>
      <c r="K73" s="1">
        <f t="shared" ca="1" si="10"/>
        <v>176.89659982000001</v>
      </c>
      <c r="L73" s="1">
        <f t="shared" ca="1" si="11"/>
        <v>165.57272742999999</v>
      </c>
      <c r="M73" s="1">
        <f t="shared" ca="1" si="13"/>
        <v>170.45572887</v>
      </c>
      <c r="O73" s="1">
        <f t="shared" ca="1" si="14"/>
        <v>102.56015753151814</v>
      </c>
      <c r="P73" s="1">
        <f t="shared" ca="1" si="15"/>
        <v>103.7617930738364</v>
      </c>
      <c r="Q73" s="1">
        <f t="shared" ca="1" si="16"/>
        <v>104.79836462355279</v>
      </c>
      <c r="R73" s="1">
        <f t="shared" ca="1" si="16"/>
        <v>100.68772624544775</v>
      </c>
      <c r="AB73" s="93">
        <v>39023</v>
      </c>
    </row>
    <row r="74" spans="1:28" x14ac:dyDescent="0.3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45932</v>
      </c>
      <c r="J74" s="1">
        <f t="shared" ca="1" si="9"/>
        <v>151.98525253</v>
      </c>
      <c r="K74" s="1">
        <f t="shared" ca="1" si="10"/>
        <v>176.99412472</v>
      </c>
      <c r="L74" s="1">
        <f t="shared" ca="1" si="11"/>
        <v>163.78895374000001</v>
      </c>
      <c r="M74" s="1">
        <f t="shared" ca="1" si="13"/>
        <v>170.09700995</v>
      </c>
      <c r="O74" s="1">
        <f t="shared" ca="1" si="14"/>
        <v>102.59201956211625</v>
      </c>
      <c r="P74" s="1">
        <f t="shared" ca="1" si="15"/>
        <v>103.81899800883031</v>
      </c>
      <c r="Q74" s="1">
        <f t="shared" ca="1" si="16"/>
        <v>103.66933468926274</v>
      </c>
      <c r="R74" s="1">
        <f t="shared" ca="1" si="16"/>
        <v>100.47583197439295</v>
      </c>
      <c r="AB74" s="93">
        <v>39036</v>
      </c>
    </row>
    <row r="75" spans="1:28" x14ac:dyDescent="0.3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45933</v>
      </c>
      <c r="J75" s="1">
        <f t="shared" ca="1" si="9"/>
        <v>152.44536675000001</v>
      </c>
      <c r="K75" s="1">
        <f t="shared" ca="1" si="10"/>
        <v>177.09170351</v>
      </c>
      <c r="L75" s="1">
        <f t="shared" ca="1" si="11"/>
        <v>164.07455823999999</v>
      </c>
      <c r="M75" s="1">
        <f t="shared" ca="1" si="13"/>
        <v>170.09686224000001</v>
      </c>
      <c r="O75" s="1">
        <f t="shared" ca="1" si="14"/>
        <v>102.90260263694275</v>
      </c>
      <c r="P75" s="1">
        <f t="shared" ca="1" si="15"/>
        <v>103.87623455394581</v>
      </c>
      <c r="Q75" s="1">
        <f t="shared" ca="1" si="16"/>
        <v>103.8501065168077</v>
      </c>
      <c r="R75" s="1">
        <f t="shared" ca="1" si="16"/>
        <v>100.47574472250565</v>
      </c>
      <c r="AB75" s="93">
        <v>39076</v>
      </c>
    </row>
    <row r="76" spans="1:28" x14ac:dyDescent="0.3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45936</v>
      </c>
      <c r="J76" s="1">
        <f t="shared" ca="1" si="9"/>
        <v>152.35734120000001</v>
      </c>
      <c r="K76" s="1">
        <f t="shared" ca="1" si="10"/>
        <v>177.18933601000001</v>
      </c>
      <c r="L76" s="1">
        <f t="shared" ca="1" si="11"/>
        <v>163.40031952000001</v>
      </c>
      <c r="M76" s="1">
        <f t="shared" ca="1" si="13"/>
        <v>170.14368848999999</v>
      </c>
      <c r="O76" s="1">
        <f t="shared" ca="1" si="14"/>
        <v>102.84318424734745</v>
      </c>
      <c r="P76" s="1">
        <f t="shared" ca="1" si="15"/>
        <v>103.93350260360073</v>
      </c>
      <c r="Q76" s="1">
        <f t="shared" ca="1" si="16"/>
        <v>103.42335075625077</v>
      </c>
      <c r="R76" s="1">
        <f t="shared" ca="1" si="16"/>
        <v>100.5034048584973</v>
      </c>
      <c r="AB76" s="93">
        <v>39083</v>
      </c>
    </row>
    <row r="77" spans="1:28" x14ac:dyDescent="0.3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45937</v>
      </c>
      <c r="J77" s="1">
        <f t="shared" ca="1" si="9"/>
        <v>152.04521195999999</v>
      </c>
      <c r="K77" s="1">
        <f t="shared" ca="1" si="10"/>
        <v>177.28702239</v>
      </c>
      <c r="L77" s="1">
        <f t="shared" ca="1" si="11"/>
        <v>160.83834439</v>
      </c>
      <c r="M77" s="1">
        <f t="shared" ca="1" si="13"/>
        <v>169.70458162</v>
      </c>
      <c r="O77" s="1">
        <f t="shared" ca="1" si="14"/>
        <v>102.63249295616662</v>
      </c>
      <c r="P77" s="1">
        <f t="shared" ca="1" si="15"/>
        <v>103.99080225751159</v>
      </c>
      <c r="Q77" s="1">
        <f t="shared" ca="1" si="16"/>
        <v>101.80176241861994</v>
      </c>
      <c r="R77" s="1">
        <f t="shared" ca="1" si="16"/>
        <v>100.24402564835194</v>
      </c>
      <c r="AB77" s="93">
        <v>39132</v>
      </c>
    </row>
    <row r="78" spans="1:28" x14ac:dyDescent="0.3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45938</v>
      </c>
      <c r="J78" s="1">
        <f t="shared" ca="1" si="9"/>
        <v>152.12600835999999</v>
      </c>
      <c r="K78" s="1">
        <f t="shared" ca="1" si="10"/>
        <v>177.38476266999999</v>
      </c>
      <c r="L78" s="1">
        <f t="shared" ca="1" si="11"/>
        <v>161.73602844000001</v>
      </c>
      <c r="M78" s="1">
        <f t="shared" ca="1" si="13"/>
        <v>169.89154300000001</v>
      </c>
      <c r="O78" s="1">
        <f t="shared" ca="1" si="14"/>
        <v>102.68703157561401</v>
      </c>
      <c r="P78" s="1">
        <f t="shared" ca="1" si="15"/>
        <v>104.04813352740969</v>
      </c>
      <c r="Q78" s="1">
        <f t="shared" ca="1" si="16"/>
        <v>102.36994669539598</v>
      </c>
      <c r="R78" s="1">
        <f t="shared" ca="1" si="16"/>
        <v>100.35446321693767</v>
      </c>
      <c r="AB78" s="93">
        <v>39133</v>
      </c>
    </row>
    <row r="79" spans="1:28" x14ac:dyDescent="0.3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45939</v>
      </c>
      <c r="J79" s="1">
        <f t="shared" ca="1" si="9"/>
        <v>151.95548543999999</v>
      </c>
      <c r="K79" s="1">
        <f t="shared" ca="1" si="10"/>
        <v>177.48255682999999</v>
      </c>
      <c r="L79" s="1">
        <f t="shared" ca="1" si="11"/>
        <v>161.23858437999999</v>
      </c>
      <c r="M79" s="1">
        <f t="shared" ca="1" si="13"/>
        <v>169.96926932</v>
      </c>
      <c r="O79" s="1">
        <f t="shared" ca="1" si="14"/>
        <v>102.57192638972781</v>
      </c>
      <c r="P79" s="1">
        <f t="shared" ca="1" si="15"/>
        <v>104.10549640156373</v>
      </c>
      <c r="Q79" s="1">
        <f t="shared" ca="1" si="16"/>
        <v>102.05509216114461</v>
      </c>
      <c r="R79" s="1">
        <f t="shared" ca="1" si="16"/>
        <v>100.40037593856988</v>
      </c>
      <c r="AB79" s="93">
        <v>39178</v>
      </c>
    </row>
    <row r="80" spans="1:28" x14ac:dyDescent="0.3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45940</v>
      </c>
      <c r="J80" s="1">
        <f t="shared" ca="1" si="9"/>
        <v>152.12600835999999</v>
      </c>
      <c r="K80" s="1">
        <f t="shared" ca="1" si="10"/>
        <v>177.58040489000001</v>
      </c>
      <c r="L80" s="1">
        <f t="shared" ca="1" si="11"/>
        <v>160.06907484999999</v>
      </c>
      <c r="M80" s="1">
        <f t="shared" ca="1" si="13"/>
        <v>169.62373722000001</v>
      </c>
      <c r="O80" s="1">
        <f t="shared" ca="1" si="14"/>
        <v>102.68703157561401</v>
      </c>
      <c r="P80" s="1">
        <f t="shared" ca="1" si="15"/>
        <v>104.16289089170503</v>
      </c>
      <c r="Q80" s="1">
        <f t="shared" ca="1" si="16"/>
        <v>101.31485741319993</v>
      </c>
      <c r="R80" s="1">
        <f t="shared" ca="1" si="16"/>
        <v>100.19627108551242</v>
      </c>
      <c r="AB80" s="93">
        <v>39193</v>
      </c>
    </row>
    <row r="81" spans="1:28" x14ac:dyDescent="0.3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45943</v>
      </c>
      <c r="J81" s="1">
        <f t="shared" ca="1" si="9"/>
        <v>151.81047717000001</v>
      </c>
      <c r="K81" s="1">
        <f t="shared" ca="1" si="10"/>
        <v>177.67830683</v>
      </c>
      <c r="L81" s="1">
        <f t="shared" ca="1" si="11"/>
        <v>161.32411440000001</v>
      </c>
      <c r="M81" s="1">
        <f t="shared" ca="1" si="13"/>
        <v>169.43697277000001</v>
      </c>
      <c r="O81" s="1">
        <f t="shared" ca="1" si="14"/>
        <v>102.47404392399601</v>
      </c>
      <c r="P81" s="1">
        <f t="shared" ca="1" si="15"/>
        <v>104.22031698610222</v>
      </c>
      <c r="Q81" s="1">
        <f t="shared" ca="1" si="16"/>
        <v>102.109227925901</v>
      </c>
      <c r="R81" s="1">
        <f t="shared" ca="1" si="16"/>
        <v>100.08594984293147</v>
      </c>
      <c r="AB81" s="93">
        <v>39203</v>
      </c>
    </row>
    <row r="82" spans="1:28" x14ac:dyDescent="0.3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45944</v>
      </c>
      <c r="J82" s="1">
        <f t="shared" ca="1" si="9"/>
        <v>152.04436147000001</v>
      </c>
      <c r="K82" s="1">
        <f t="shared" ca="1" si="10"/>
        <v>177.77626283000001</v>
      </c>
      <c r="L82" s="1">
        <f t="shared" ca="1" si="11"/>
        <v>161.20991129000001</v>
      </c>
      <c r="M82" s="1">
        <f t="shared" ca="1" si="13"/>
        <v>169.46381389999999</v>
      </c>
      <c r="O82" s="1">
        <f t="shared" ca="1" si="14"/>
        <v>102.63191886436982</v>
      </c>
      <c r="P82" s="1">
        <f t="shared" ca="1" si="15"/>
        <v>104.27777479033747</v>
      </c>
      <c r="Q82" s="1">
        <f t="shared" ca="1" si="16"/>
        <v>102.03694368350979</v>
      </c>
      <c r="R82" s="1">
        <f t="shared" ca="1" si="16"/>
        <v>100.10180482397242</v>
      </c>
      <c r="AB82" s="93">
        <v>39240</v>
      </c>
    </row>
    <row r="83" spans="1:28" x14ac:dyDescent="0.3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45945</v>
      </c>
      <c r="J83" s="1">
        <f t="shared" ca="1" si="9"/>
        <v>152.49512032000001</v>
      </c>
      <c r="K83" s="1">
        <f t="shared" ca="1" si="10"/>
        <v>177.87427273</v>
      </c>
      <c r="L83" s="1">
        <f t="shared" ca="1" si="11"/>
        <v>162.25746914000001</v>
      </c>
      <c r="M83" s="1">
        <f t="shared" ca="1" si="13"/>
        <v>169.92015788</v>
      </c>
      <c r="O83" s="1">
        <f t="shared" ca="1" si="14"/>
        <v>102.93618694293139</v>
      </c>
      <c r="P83" s="1">
        <f t="shared" ca="1" si="15"/>
        <v>104.33526421055998</v>
      </c>
      <c r="Q83" s="1">
        <f t="shared" ca="1" si="16"/>
        <v>102.69998977348241</v>
      </c>
      <c r="R83" s="1">
        <f t="shared" ca="1" si="16"/>
        <v>100.37136594718372</v>
      </c>
      <c r="AB83" s="93">
        <v>39332</v>
      </c>
    </row>
    <row r="84" spans="1:28" x14ac:dyDescent="0.3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45946</v>
      </c>
      <c r="J84" s="1">
        <f t="shared" ca="1" si="9"/>
        <v>152.16470558</v>
      </c>
      <c r="K84" s="1">
        <f t="shared" ca="1" si="10"/>
        <v>177.97233668999999</v>
      </c>
      <c r="L84" s="1">
        <f t="shared" ca="1" si="11"/>
        <v>161.79819899</v>
      </c>
      <c r="M84" s="1">
        <f t="shared" ca="1" si="13"/>
        <v>169.73443119000001</v>
      </c>
      <c r="O84" s="1">
        <f t="shared" ca="1" si="14"/>
        <v>102.71315270174406</v>
      </c>
      <c r="P84" s="1">
        <f t="shared" ca="1" si="15"/>
        <v>104.39278534062056</v>
      </c>
      <c r="Q84" s="1">
        <f t="shared" ca="1" si="16"/>
        <v>102.4092972096315</v>
      </c>
      <c r="R84" s="1">
        <f t="shared" ca="1" si="16"/>
        <v>100.26165770655631</v>
      </c>
      <c r="AB84" s="93">
        <v>39367</v>
      </c>
    </row>
    <row r="85" spans="1:28" x14ac:dyDescent="0.3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45947</v>
      </c>
      <c r="J85" s="1">
        <f t="shared" ca="1" si="9"/>
        <v>152.13153653000001</v>
      </c>
      <c r="K85" s="1">
        <f t="shared" ca="1" si="10"/>
        <v>178.07045471999999</v>
      </c>
      <c r="L85" s="1">
        <f t="shared" ca="1" si="11"/>
        <v>163.16200287000001</v>
      </c>
      <c r="M85" s="1">
        <f t="shared" ca="1" si="13"/>
        <v>169.55745862000001</v>
      </c>
      <c r="O85" s="1">
        <f t="shared" ca="1" si="14"/>
        <v>102.69076316216828</v>
      </c>
      <c r="P85" s="1">
        <f t="shared" ca="1" si="15"/>
        <v>104.45033818638488</v>
      </c>
      <c r="Q85" s="1">
        <f t="shared" ca="1" si="16"/>
        <v>103.27250951826296</v>
      </c>
      <c r="R85" s="1">
        <f t="shared" ca="1" si="16"/>
        <v>100.15712050033132</v>
      </c>
      <c r="AB85" s="93">
        <v>39388</v>
      </c>
    </row>
    <row r="86" spans="1:28" x14ac:dyDescent="0.3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45950</v>
      </c>
      <c r="J86" s="1">
        <f t="shared" ca="1" si="9"/>
        <v>151.712671</v>
      </c>
      <c r="K86" s="1">
        <f t="shared" ca="1" si="10"/>
        <v>178.16862681999999</v>
      </c>
      <c r="L86" s="1">
        <f t="shared" ca="1" si="11"/>
        <v>164.42576951000001</v>
      </c>
      <c r="M86" s="1">
        <f t="shared" ca="1" si="13"/>
        <v>170.05806494000001</v>
      </c>
      <c r="O86" s="1">
        <f t="shared" ca="1" si="14"/>
        <v>102.40802348886231</v>
      </c>
      <c r="P86" s="1">
        <f t="shared" ca="1" si="15"/>
        <v>104.50792274785293</v>
      </c>
      <c r="Q86" s="1">
        <f t="shared" ca="1" si="16"/>
        <v>104.07240379550009</v>
      </c>
      <c r="R86" s="1">
        <f t="shared" ca="1" si="16"/>
        <v>100.45282726500886</v>
      </c>
      <c r="AB86" s="93">
        <v>39401</v>
      </c>
    </row>
    <row r="87" spans="1:28" x14ac:dyDescent="0.3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45951</v>
      </c>
      <c r="J87" s="1">
        <f t="shared" ca="1" si="9"/>
        <v>151.91381150999999</v>
      </c>
      <c r="K87" s="1">
        <f t="shared" ca="1" si="10"/>
        <v>178.26685316000001</v>
      </c>
      <c r="L87" s="1">
        <f t="shared" ca="1" si="11"/>
        <v>163.94313989</v>
      </c>
      <c r="M87" s="1">
        <f t="shared" ca="1" si="13"/>
        <v>170.28974835</v>
      </c>
      <c r="O87" s="1">
        <f t="shared" ca="1" si="14"/>
        <v>102.54379594568393</v>
      </c>
      <c r="P87" s="1">
        <f t="shared" ca="1" si="15"/>
        <v>104.56553912474119</v>
      </c>
      <c r="Q87" s="1">
        <f t="shared" ca="1" si="16"/>
        <v>103.76692598112832</v>
      </c>
      <c r="R87" s="1">
        <f t="shared" ca="1" si="16"/>
        <v>100.58968201266877</v>
      </c>
      <c r="AB87" s="93">
        <v>39441</v>
      </c>
    </row>
    <row r="88" spans="1:28" x14ac:dyDescent="0.3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45952</v>
      </c>
      <c r="J88" s="1">
        <f t="shared" ca="1" si="9"/>
        <v>151.72585357</v>
      </c>
      <c r="K88" s="1">
        <f t="shared" ca="1" si="10"/>
        <v>178.36513357000001</v>
      </c>
      <c r="L88" s="1">
        <f t="shared" ca="1" si="11"/>
        <v>164.83933339000001</v>
      </c>
      <c r="M88" s="1">
        <f t="shared" ca="1" si="13"/>
        <v>170.95694498</v>
      </c>
      <c r="O88" s="1">
        <f t="shared" ca="1" si="14"/>
        <v>102.41692189483791</v>
      </c>
      <c r="P88" s="1">
        <f t="shared" ca="1" si="15"/>
        <v>104.6231872173332</v>
      </c>
      <c r="Q88" s="1">
        <f t="shared" ca="1" si="16"/>
        <v>104.3341668223228</v>
      </c>
      <c r="R88" s="1">
        <f t="shared" ca="1" si="16"/>
        <v>100.9837932113869</v>
      </c>
      <c r="AB88" s="93">
        <v>39448</v>
      </c>
    </row>
    <row r="89" spans="1:28" x14ac:dyDescent="0.3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45953</v>
      </c>
      <c r="J89" s="1">
        <f t="shared" ca="1" si="9"/>
        <v>151.72330210999999</v>
      </c>
      <c r="K89" s="1">
        <f t="shared" ca="1" si="10"/>
        <v>178.46346822999999</v>
      </c>
      <c r="L89" s="1">
        <f t="shared" ca="1" si="11"/>
        <v>165.80442196000001</v>
      </c>
      <c r="M89" s="1">
        <f t="shared" ca="1" si="13"/>
        <v>171.44659837</v>
      </c>
      <c r="O89" s="1">
        <f t="shared" ca="1" si="14"/>
        <v>102.41519962619753</v>
      </c>
      <c r="P89" s="1">
        <f t="shared" ca="1" si="15"/>
        <v>104.68086713121106</v>
      </c>
      <c r="Q89" s="1">
        <f t="shared" ca="1" si="16"/>
        <v>104.94501442641052</v>
      </c>
      <c r="R89" s="1">
        <f t="shared" ca="1" si="16"/>
        <v>101.2730301106939</v>
      </c>
      <c r="AB89" s="93">
        <v>39482</v>
      </c>
    </row>
    <row r="90" spans="1:28" x14ac:dyDescent="0.3">
      <c r="A90" s="89">
        <v>43574</v>
      </c>
      <c r="B90" s="90"/>
      <c r="C90" s="90"/>
      <c r="D90" s="90"/>
      <c r="E90" s="90"/>
      <c r="F90" s="90"/>
      <c r="G90" s="91"/>
      <c r="I90" s="92">
        <f t="shared" ca="1" si="12"/>
        <v>45954</v>
      </c>
      <c r="J90" s="1">
        <f t="shared" ca="1" si="9"/>
        <v>152.18043961999999</v>
      </c>
      <c r="K90" s="1">
        <f t="shared" ca="1" si="10"/>
        <v>178.56185694999999</v>
      </c>
      <c r="L90" s="1">
        <f t="shared" ca="1" si="11"/>
        <v>166.31784103000001</v>
      </c>
      <c r="M90" s="1">
        <f t="shared" ca="1" si="13"/>
        <v>172.1658372</v>
      </c>
      <c r="O90" s="1">
        <f t="shared" ca="1" si="14"/>
        <v>102.72377338311016</v>
      </c>
      <c r="P90" s="1">
        <f t="shared" ca="1" si="15"/>
        <v>104.738578754927</v>
      </c>
      <c r="Q90" s="1">
        <f t="shared" ca="1" si="16"/>
        <v>105.26998025706216</v>
      </c>
      <c r="R90" s="1">
        <f t="shared" ca="1" si="16"/>
        <v>101.69788249260102</v>
      </c>
      <c r="AB90" s="93">
        <v>39483</v>
      </c>
    </row>
    <row r="91" spans="1:28" x14ac:dyDescent="0.3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45957</v>
      </c>
      <c r="J91" s="1">
        <f t="shared" ca="1" si="9"/>
        <v>152.35946741999999</v>
      </c>
      <c r="K91" s="1">
        <f t="shared" ca="1" si="10"/>
        <v>178.66029990999999</v>
      </c>
      <c r="L91" s="1">
        <f t="shared" ca="1" si="11"/>
        <v>167.22455937000001</v>
      </c>
      <c r="M91" s="1">
        <f t="shared" ca="1" si="13"/>
        <v>172.27110116</v>
      </c>
      <c r="O91" s="1">
        <f t="shared" ca="1" si="14"/>
        <v>102.84461947346446</v>
      </c>
      <c r="P91" s="1">
        <f t="shared" ca="1" si="15"/>
        <v>104.79632219406314</v>
      </c>
      <c r="Q91" s="1">
        <f t="shared" ca="1" si="16"/>
        <v>105.84388273895705</v>
      </c>
      <c r="R91" s="1">
        <f t="shared" ca="1" si="16"/>
        <v>101.7600616217993</v>
      </c>
      <c r="AB91" s="93">
        <v>39528</v>
      </c>
    </row>
    <row r="92" spans="1:28" x14ac:dyDescent="0.3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45958</v>
      </c>
      <c r="J92" s="1">
        <f t="shared" ca="1" si="9"/>
        <v>152.42750649999999</v>
      </c>
      <c r="K92" s="1">
        <f t="shared" ca="1" si="10"/>
        <v>178.7587973</v>
      </c>
      <c r="L92" s="1">
        <f t="shared" ca="1" si="11"/>
        <v>167.74772956000001</v>
      </c>
      <c r="M92" s="1">
        <f t="shared" ca="1" si="13"/>
        <v>172.01058226000001</v>
      </c>
      <c r="O92" s="1">
        <f t="shared" ca="1" si="14"/>
        <v>102.89054673620971</v>
      </c>
      <c r="P92" s="1">
        <f t="shared" ca="1" si="15"/>
        <v>104.8540975600673</v>
      </c>
      <c r="Q92" s="1">
        <f t="shared" ca="1" si="16"/>
        <v>106.17502048840902</v>
      </c>
      <c r="R92" s="1">
        <f t="shared" ca="1" si="16"/>
        <v>101.60617383017822</v>
      </c>
      <c r="AB92" s="93">
        <v>39559</v>
      </c>
    </row>
    <row r="93" spans="1:28" x14ac:dyDescent="0.3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45959</v>
      </c>
      <c r="J93" s="1">
        <f t="shared" ca="1" si="9"/>
        <v>152.64905872</v>
      </c>
      <c r="K93" s="1">
        <f t="shared" ca="1" si="10"/>
        <v>178.85734894000001</v>
      </c>
      <c r="L93" s="1">
        <f t="shared" ca="1" si="11"/>
        <v>169.11770043999999</v>
      </c>
      <c r="M93" s="1">
        <f t="shared" ca="1" si="13"/>
        <v>171.85538291</v>
      </c>
      <c r="O93" s="1">
        <f t="shared" ca="1" si="14"/>
        <v>103.04009736240474</v>
      </c>
      <c r="P93" s="1">
        <f t="shared" ca="1" si="15"/>
        <v>104.91190474735734</v>
      </c>
      <c r="Q93" s="1">
        <f t="shared" ca="1" si="16"/>
        <v>107.04213616642178</v>
      </c>
      <c r="R93" s="1">
        <f t="shared" ca="1" si="16"/>
        <v>101.51449800461423</v>
      </c>
      <c r="AB93" s="93">
        <v>39569</v>
      </c>
    </row>
    <row r="94" spans="1:28" x14ac:dyDescent="0.3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45960</v>
      </c>
      <c r="J94" s="1">
        <f t="shared" ca="1" si="9"/>
        <v>152.47938629000001</v>
      </c>
      <c r="K94" s="1">
        <f t="shared" ca="1" si="10"/>
        <v>178.95595481999999</v>
      </c>
      <c r="L94" s="1">
        <f t="shared" ca="1" si="11"/>
        <v>169.28529012000001</v>
      </c>
      <c r="M94" s="1">
        <f t="shared" ca="1" si="13"/>
        <v>171.68385859</v>
      </c>
      <c r="O94" s="1">
        <f t="shared" ca="1" si="14"/>
        <v>102.92556626831536</v>
      </c>
      <c r="P94" s="1">
        <f t="shared" ca="1" si="15"/>
        <v>104.96974375006758</v>
      </c>
      <c r="Q94" s="1">
        <f t="shared" ca="1" si="16"/>
        <v>107.14821115029383</v>
      </c>
      <c r="R94" s="1">
        <f t="shared" ca="1" si="16"/>
        <v>101.41317906455227</v>
      </c>
      <c r="AB94" s="93">
        <v>39590</v>
      </c>
    </row>
    <row r="95" spans="1:28" x14ac:dyDescent="0.3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45961</v>
      </c>
      <c r="J95" s="1">
        <f t="shared" ca="1" si="9"/>
        <v>152.81490396000001</v>
      </c>
      <c r="K95" s="1">
        <f t="shared" ca="1" si="10"/>
        <v>179.05461513</v>
      </c>
      <c r="L95" s="1">
        <f t="shared" ca="1" si="11"/>
        <v>170.15027319000001</v>
      </c>
      <c r="M95" s="1">
        <f t="shared" ca="1" si="13"/>
        <v>172.04299906</v>
      </c>
      <c r="O95" s="1">
        <f t="shared" ca="1" si="14"/>
        <v>103.15204505353356</v>
      </c>
      <c r="P95" s="1">
        <f t="shared" ca="1" si="15"/>
        <v>105.02761467964586</v>
      </c>
      <c r="Q95" s="1">
        <f t="shared" ca="1" si="16"/>
        <v>107.69569751818848</v>
      </c>
      <c r="R95" s="1">
        <f t="shared" ca="1" si="16"/>
        <v>101.62532234402281</v>
      </c>
      <c r="AB95" s="93">
        <v>39698</v>
      </c>
    </row>
    <row r="96" spans="1:28" x14ac:dyDescent="0.3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45964</v>
      </c>
      <c r="J96" s="1">
        <f t="shared" ca="1" si="9"/>
        <v>152.72517743</v>
      </c>
      <c r="K96" s="1">
        <f t="shared" ca="1" si="10"/>
        <v>179.15332985000001</v>
      </c>
      <c r="L96" s="1">
        <f t="shared" ca="1" si="11"/>
        <v>171.19002559</v>
      </c>
      <c r="M96" s="1">
        <f t="shared" ca="1" si="13"/>
        <v>171.96367823</v>
      </c>
      <c r="O96" s="1">
        <f t="shared" ca="1" si="14"/>
        <v>103.09147848034459</v>
      </c>
      <c r="P96" s="1">
        <f t="shared" ca="1" si="15"/>
        <v>105.08551752436082</v>
      </c>
      <c r="Q96" s="1">
        <f t="shared" ca="1" si="16"/>
        <v>108.35380319069112</v>
      </c>
      <c r="R96" s="1">
        <f t="shared" ca="1" si="16"/>
        <v>101.57846774975633</v>
      </c>
      <c r="AB96" s="93">
        <v>39733</v>
      </c>
    </row>
    <row r="97" spans="1:28" x14ac:dyDescent="0.3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45965</v>
      </c>
      <c r="J97" s="1">
        <f t="shared" ca="1" si="9"/>
        <v>152.64268006</v>
      </c>
      <c r="K97" s="1">
        <f t="shared" ca="1" si="10"/>
        <v>179.25209900999999</v>
      </c>
      <c r="L97" s="1">
        <f t="shared" ca="1" si="11"/>
        <v>171.47443537999999</v>
      </c>
      <c r="M97" s="1">
        <f t="shared" ca="1" si="13"/>
        <v>171.81262269999999</v>
      </c>
      <c r="O97" s="1">
        <f t="shared" ca="1" si="14"/>
        <v>103.03579168405366</v>
      </c>
      <c r="P97" s="1">
        <f t="shared" ca="1" si="15"/>
        <v>105.14345230180948</v>
      </c>
      <c r="Q97" s="1">
        <f t="shared" ca="1" si="16"/>
        <v>108.5338188329866</v>
      </c>
      <c r="R97" s="1">
        <f t="shared" ca="1" si="16"/>
        <v>101.48923966717248</v>
      </c>
      <c r="AB97" s="93">
        <v>39754</v>
      </c>
    </row>
    <row r="98" spans="1:28" x14ac:dyDescent="0.3">
      <c r="A98" s="89">
        <v>43586</v>
      </c>
      <c r="B98" s="90"/>
      <c r="C98" s="90"/>
      <c r="D98" s="90"/>
      <c r="E98" s="90"/>
      <c r="F98" s="90"/>
      <c r="G98" s="91"/>
      <c r="I98" s="92">
        <f t="shared" ca="1" si="12"/>
        <v>45966</v>
      </c>
      <c r="J98" s="1">
        <f t="shared" ca="1" si="9"/>
        <v>152.69285887000001</v>
      </c>
      <c r="K98" s="1">
        <f t="shared" ca="1" si="10"/>
        <v>179.35092258</v>
      </c>
      <c r="L98" s="1">
        <f t="shared" ca="1" si="11"/>
        <v>174.42166538999999</v>
      </c>
      <c r="M98" s="1">
        <f t="shared" ca="1" si="13"/>
        <v>172.08455875999999</v>
      </c>
      <c r="O98" s="1">
        <f t="shared" ca="1" si="14"/>
        <v>103.06966303256563</v>
      </c>
      <c r="P98" s="1">
        <f t="shared" ca="1" si="15"/>
        <v>105.20141899439481</v>
      </c>
      <c r="Q98" s="1">
        <f t="shared" ca="1" si="16"/>
        <v>110.39925216860667</v>
      </c>
      <c r="R98" s="1">
        <f t="shared" ca="1" si="16"/>
        <v>101.64987154353746</v>
      </c>
      <c r="AB98" s="93">
        <v>39767</v>
      </c>
    </row>
    <row r="99" spans="1:28" x14ac:dyDescent="0.3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45967</v>
      </c>
      <c r="J99" s="1">
        <f t="shared" ca="1" si="9"/>
        <v>152.77620673999999</v>
      </c>
      <c r="K99" s="1">
        <f t="shared" ca="1" si="10"/>
        <v>179.44980057999999</v>
      </c>
      <c r="L99" s="1">
        <f t="shared" ca="1" si="11"/>
        <v>174.47194571</v>
      </c>
      <c r="M99" s="1">
        <f t="shared" ca="1" si="13"/>
        <v>172.48142161999999</v>
      </c>
      <c r="O99" s="1">
        <f t="shared" ca="1" si="14"/>
        <v>103.12592392740351</v>
      </c>
      <c r="P99" s="1">
        <f t="shared" ca="1" si="15"/>
        <v>105.25941761384817</v>
      </c>
      <c r="Q99" s="1">
        <f t="shared" ca="1" si="16"/>
        <v>110.43107682590704</v>
      </c>
      <c r="R99" s="1">
        <f t="shared" ca="1" si="16"/>
        <v>101.88429733414928</v>
      </c>
      <c r="AB99" s="93">
        <v>39807</v>
      </c>
    </row>
    <row r="100" spans="1:28" x14ac:dyDescent="0.3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45968</v>
      </c>
      <c r="J100" s="1">
        <f t="shared" ca="1" si="9"/>
        <v>152.94332771000001</v>
      </c>
      <c r="K100" s="1">
        <f t="shared" ca="1" si="10"/>
        <v>179.54873318</v>
      </c>
      <c r="L100" s="1">
        <f t="shared" ca="1" si="11"/>
        <v>175.29675230999999</v>
      </c>
      <c r="M100" s="1">
        <f t="shared" ca="1" si="13"/>
        <v>172.80329728000001</v>
      </c>
      <c r="O100" s="1">
        <f t="shared" ca="1" si="14"/>
        <v>103.23873275285253</v>
      </c>
      <c r="P100" s="1">
        <f t="shared" ca="1" si="15"/>
        <v>105.31744825988605</v>
      </c>
      <c r="Q100" s="1">
        <f t="shared" ca="1" si="16"/>
        <v>110.9531337138523</v>
      </c>
      <c r="R100" s="1">
        <f t="shared" ca="1" si="16"/>
        <v>102.07442839371532</v>
      </c>
      <c r="AB100" s="93">
        <v>39814</v>
      </c>
    </row>
    <row r="101" spans="1:28" x14ac:dyDescent="0.3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45971</v>
      </c>
      <c r="J101" s="1">
        <f t="shared" ca="1" si="9"/>
        <v>152.79279126</v>
      </c>
      <c r="K101" s="1">
        <f t="shared" ca="1" si="10"/>
        <v>179.64772038999999</v>
      </c>
      <c r="L101" s="1">
        <f t="shared" ca="1" si="11"/>
        <v>176.65506051</v>
      </c>
      <c r="M101" s="1">
        <f t="shared" ca="1" si="13"/>
        <v>173.12888140999999</v>
      </c>
      <c r="O101" s="1">
        <f t="shared" ca="1" si="14"/>
        <v>103.13711869381635</v>
      </c>
      <c r="P101" s="1">
        <f t="shared" ca="1" si="15"/>
        <v>105.37551093837409</v>
      </c>
      <c r="Q101" s="1">
        <f t="shared" ca="1" si="16"/>
        <v>111.8128675614749</v>
      </c>
      <c r="R101" s="1">
        <f t="shared" ca="1" si="16"/>
        <v>102.26675003622405</v>
      </c>
      <c r="AB101" s="93">
        <v>39867</v>
      </c>
    </row>
    <row r="102" spans="1:28" x14ac:dyDescent="0.3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45972</v>
      </c>
      <c r="J102" s="1">
        <f t="shared" ca="1" si="9"/>
        <v>152.77663197999999</v>
      </c>
      <c r="K102" s="1">
        <f t="shared" ca="1" si="10"/>
        <v>179.74676202000001</v>
      </c>
      <c r="L102" s="1">
        <f t="shared" ca="1" si="11"/>
        <v>179.48970312</v>
      </c>
      <c r="M102" s="1">
        <f t="shared" ca="1" si="13"/>
        <v>173.97642328000001</v>
      </c>
      <c r="O102" s="1">
        <f t="shared" ca="1" si="14"/>
        <v>103.12621096992687</v>
      </c>
      <c r="P102" s="1">
        <f t="shared" ca="1" si="15"/>
        <v>105.43360553786449</v>
      </c>
      <c r="Q102" s="1">
        <f t="shared" ca="1" si="16"/>
        <v>113.60703930963211</v>
      </c>
      <c r="R102" s="1">
        <f t="shared" ca="1" si="16"/>
        <v>102.76739066798127</v>
      </c>
      <c r="AB102" s="93">
        <v>39868</v>
      </c>
    </row>
    <row r="103" spans="1:28" x14ac:dyDescent="0.3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45973</v>
      </c>
      <c r="J103" s="1">
        <f t="shared" ca="1" si="9"/>
        <v>152.96288894</v>
      </c>
      <c r="K103" s="1">
        <f t="shared" ca="1" si="10"/>
        <v>179.84585824999999</v>
      </c>
      <c r="L103" s="1">
        <f t="shared" ca="1" si="11"/>
        <v>179.35805719999999</v>
      </c>
      <c r="M103" s="1">
        <f t="shared" ca="1" si="13"/>
        <v>174.46738409</v>
      </c>
      <c r="O103" s="1">
        <f t="shared" ca="1" si="14"/>
        <v>103.25193683717922</v>
      </c>
      <c r="P103" s="1">
        <f t="shared" ca="1" si="15"/>
        <v>105.49173216393937</v>
      </c>
      <c r="Q103" s="1">
        <f t="shared" ca="1" si="16"/>
        <v>113.52371473474886</v>
      </c>
      <c r="R103" s="1">
        <f t="shared" ca="1" si="16"/>
        <v>103.05739985665585</v>
      </c>
      <c r="AB103" s="93">
        <v>39913</v>
      </c>
    </row>
    <row r="104" spans="1:28" x14ac:dyDescent="0.3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45974</v>
      </c>
      <c r="J104" s="1">
        <f t="shared" ca="1" si="9"/>
        <v>152.70859290999999</v>
      </c>
      <c r="K104" s="1">
        <f t="shared" ca="1" si="10"/>
        <v>179.94500926000001</v>
      </c>
      <c r="L104" s="1">
        <f t="shared" ca="1" si="11"/>
        <v>178.82274645999999</v>
      </c>
      <c r="M104" s="1">
        <f t="shared" ca="1" si="13"/>
        <v>174.2603671</v>
      </c>
      <c r="O104" s="1">
        <f t="shared" ca="1" si="14"/>
        <v>103.08028371393175</v>
      </c>
      <c r="P104" s="1">
        <f t="shared" ca="1" si="15"/>
        <v>105.54989092218092</v>
      </c>
      <c r="Q104" s="1">
        <f t="shared" ca="1" si="16"/>
        <v>113.18489268966815</v>
      </c>
      <c r="R104" s="1">
        <f t="shared" ca="1" si="16"/>
        <v>102.93511549487197</v>
      </c>
      <c r="AB104" s="93">
        <v>39924</v>
      </c>
    </row>
    <row r="105" spans="1:28" x14ac:dyDescent="0.3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45975</v>
      </c>
      <c r="J105" s="1">
        <f t="shared" ca="1" si="9"/>
        <v>153.79891903000001</v>
      </c>
      <c r="K105" s="1">
        <f t="shared" ca="1" si="10"/>
        <v>180.04421486999999</v>
      </c>
      <c r="L105" s="1">
        <f t="shared" ca="1" si="11"/>
        <v>179.47842731</v>
      </c>
      <c r="M105" s="1">
        <f t="shared" ca="1" si="13"/>
        <v>174.5133056</v>
      </c>
      <c r="O105" s="1">
        <f t="shared" ca="1" si="14"/>
        <v>103.8162680069476</v>
      </c>
      <c r="P105" s="1">
        <f t="shared" ca="1" si="15"/>
        <v>105.60808170700695</v>
      </c>
      <c r="Q105" s="1">
        <f t="shared" ca="1" si="16"/>
        <v>113.5999023465214</v>
      </c>
      <c r="R105" s="1">
        <f t="shared" ca="1" si="16"/>
        <v>103.08452556523903</v>
      </c>
      <c r="AB105" s="93">
        <v>39934</v>
      </c>
    </row>
    <row r="106" spans="1:28" x14ac:dyDescent="0.3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45978</v>
      </c>
      <c r="J106" s="1">
        <f t="shared" ca="1" si="9"/>
        <v>153.78913840999999</v>
      </c>
      <c r="K106" s="1">
        <f t="shared" ca="1" si="10"/>
        <v>180.14347509000001</v>
      </c>
      <c r="L106" s="1">
        <f t="shared" ca="1" si="11"/>
        <v>178.62988576000001</v>
      </c>
      <c r="M106" s="1">
        <f t="shared" ca="1" si="13"/>
        <v>174.21827571</v>
      </c>
      <c r="O106" s="1">
        <f t="shared" ca="1" si="14"/>
        <v>103.80966596140918</v>
      </c>
      <c r="P106" s="1">
        <f t="shared" ca="1" si="15"/>
        <v>105.66630452428318</v>
      </c>
      <c r="Q106" s="1">
        <f t="shared" ca="1" si="16"/>
        <v>113.06282255001489</v>
      </c>
      <c r="R106" s="1">
        <f t="shared" ca="1" si="16"/>
        <v>102.91025222754911</v>
      </c>
      <c r="AB106" s="93">
        <v>39975</v>
      </c>
    </row>
    <row r="107" spans="1:28" x14ac:dyDescent="0.3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45979</v>
      </c>
      <c r="J107" s="1">
        <f t="shared" ca="1" si="9"/>
        <v>153.76447425000001</v>
      </c>
      <c r="K107" s="1">
        <f t="shared" ca="1" si="10"/>
        <v>180.24279007999999</v>
      </c>
      <c r="L107" s="1">
        <f t="shared" ca="1" si="11"/>
        <v>178.09419954000001</v>
      </c>
      <c r="M107" s="1">
        <f t="shared" ca="1" si="13"/>
        <v>174.2999331</v>
      </c>
      <c r="O107" s="1">
        <f t="shared" ca="1" si="14"/>
        <v>103.79301733305162</v>
      </c>
      <c r="P107" s="1">
        <f t="shared" ca="1" si="15"/>
        <v>105.72455946786036</v>
      </c>
      <c r="Q107" s="1">
        <f t="shared" ca="1" si="16"/>
        <v>112.72376284689373</v>
      </c>
      <c r="R107" s="1">
        <f t="shared" ca="1" si="16"/>
        <v>102.95848702132662</v>
      </c>
      <c r="AB107" s="93">
        <v>40063</v>
      </c>
    </row>
    <row r="108" spans="1:28" x14ac:dyDescent="0.3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45980</v>
      </c>
      <c r="J108" s="1">
        <f t="shared" ca="1" si="9"/>
        <v>153.92223985000001</v>
      </c>
      <c r="K108" s="1">
        <f t="shared" ca="1" si="10"/>
        <v>180.34215986000001</v>
      </c>
      <c r="L108" s="1">
        <f t="shared" ca="1" si="11"/>
        <v>176.79541076000001</v>
      </c>
      <c r="M108" s="1">
        <f t="shared" ca="1" si="13"/>
        <v>174.71200967999999</v>
      </c>
      <c r="O108" s="1">
        <f t="shared" ca="1" si="14"/>
        <v>103.89951116223571</v>
      </c>
      <c r="P108" s="1">
        <f t="shared" ca="1" si="15"/>
        <v>105.78284654946988</v>
      </c>
      <c r="Q108" s="1">
        <f t="shared" ca="1" si="16"/>
        <v>111.901701495075</v>
      </c>
      <c r="R108" s="1">
        <f t="shared" ca="1" si="16"/>
        <v>103.20189951414369</v>
      </c>
      <c r="AB108" s="93">
        <v>40098</v>
      </c>
    </row>
    <row r="109" spans="1:28" x14ac:dyDescent="0.3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45981</v>
      </c>
      <c r="J109" s="1">
        <v>153.92223985000001</v>
      </c>
      <c r="K109" s="1">
        <v>180.34215986000001</v>
      </c>
      <c r="L109" s="1">
        <v>176.79541076000001</v>
      </c>
      <c r="M109" s="1">
        <v>174.71200967999999</v>
      </c>
      <c r="O109" s="1">
        <v>103.89951116223571</v>
      </c>
      <c r="P109" s="1">
        <v>105.78284654946988</v>
      </c>
      <c r="Q109" s="1">
        <v>111.901701495075</v>
      </c>
      <c r="R109" s="1">
        <v>103.20189951414369</v>
      </c>
      <c r="AB109" s="93">
        <v>40119</v>
      </c>
    </row>
    <row r="110" spans="1:28" x14ac:dyDescent="0.3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45982</v>
      </c>
      <c r="J110" s="1">
        <f t="shared" ca="1" si="9"/>
        <v>154.17015721000001</v>
      </c>
      <c r="K110" s="1">
        <f t="shared" ca="1" si="10"/>
        <v>180.44158442</v>
      </c>
      <c r="L110" s="1">
        <f t="shared" ca="1" si="11"/>
        <v>176.10070264000001</v>
      </c>
      <c r="M110" s="1">
        <f t="shared" ca="1" si="13"/>
        <v>174.76834690999999</v>
      </c>
      <c r="O110" s="1">
        <f t="shared" ca="1" si="14"/>
        <v>104.06685860038199</v>
      </c>
      <c r="P110" s="1">
        <f t="shared" ca="1" si="15"/>
        <v>105.84116576324604</v>
      </c>
      <c r="Q110" s="1">
        <f t="shared" ca="1" si="16"/>
        <v>111.46198973821285</v>
      </c>
      <c r="R110" s="1">
        <f t="shared" ca="1" si="16"/>
        <v>103.23517775964046</v>
      </c>
      <c r="AB110" s="93">
        <v>40132</v>
      </c>
    </row>
    <row r="111" spans="1:28" x14ac:dyDescent="0.3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45985</v>
      </c>
      <c r="J111" s="1">
        <f t="shared" ca="1" si="9"/>
        <v>154.20545247999999</v>
      </c>
      <c r="K111" s="1">
        <f t="shared" ca="1" si="10"/>
        <v>180.54106375000001</v>
      </c>
      <c r="L111" s="1">
        <f t="shared" ca="1" si="11"/>
        <v>176.67810138999999</v>
      </c>
      <c r="M111" s="1">
        <f t="shared" ca="1" si="13"/>
        <v>174.83756063000001</v>
      </c>
      <c r="O111" s="1">
        <f t="shared" ca="1" si="14"/>
        <v>104.0906833660748</v>
      </c>
      <c r="P111" s="1">
        <f t="shared" ca="1" si="15"/>
        <v>105.89951710332318</v>
      </c>
      <c r="Q111" s="1">
        <f t="shared" ca="1" si="16"/>
        <v>111.82745116217389</v>
      </c>
      <c r="R111" s="1">
        <f t="shared" ca="1" si="16"/>
        <v>103.27606211206435</v>
      </c>
      <c r="AB111" s="93">
        <v>40172</v>
      </c>
    </row>
    <row r="112" spans="1:28" x14ac:dyDescent="0.3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45986</v>
      </c>
      <c r="J112" s="1">
        <f t="shared" ca="1" si="9"/>
        <v>154.41594835999999</v>
      </c>
      <c r="K112" s="1">
        <f t="shared" ca="1" si="10"/>
        <v>180.64059804999999</v>
      </c>
      <c r="L112" s="1">
        <f t="shared" ca="1" si="11"/>
        <v>177.39790984999999</v>
      </c>
      <c r="M112" s="1">
        <f t="shared" ca="1" si="13"/>
        <v>175.36730768999999</v>
      </c>
      <c r="O112" s="1">
        <f t="shared" ca="1" si="14"/>
        <v>104.23277081916136</v>
      </c>
      <c r="P112" s="1">
        <f t="shared" ca="1" si="15"/>
        <v>105.95790068701476</v>
      </c>
      <c r="Q112" s="1">
        <f t="shared" ca="1" si="16"/>
        <v>112.28305004383203</v>
      </c>
      <c r="R112" s="1">
        <f t="shared" ca="1" si="16"/>
        <v>103.58898223103137</v>
      </c>
      <c r="AB112" s="93">
        <v>40179</v>
      </c>
    </row>
    <row r="113" spans="1:28" x14ac:dyDescent="0.3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45987</v>
      </c>
      <c r="J113" s="1">
        <f t="shared" ca="1" si="9"/>
        <v>153.85845322</v>
      </c>
      <c r="K113" s="1">
        <f t="shared" ca="1" si="10"/>
        <v>180.74018713000001</v>
      </c>
      <c r="L113" s="1">
        <f t="shared" ca="1" si="11"/>
        <v>180.40717387000001</v>
      </c>
      <c r="M113" s="1">
        <f t="shared" ca="1" si="13"/>
        <v>175.68809114000001</v>
      </c>
      <c r="O113" s="1">
        <f t="shared" ca="1" si="14"/>
        <v>103.85645435847466</v>
      </c>
      <c r="P113" s="1">
        <f t="shared" ca="1" si="15"/>
        <v>106.016316402873</v>
      </c>
      <c r="Q113" s="1">
        <f t="shared" ca="1" si="16"/>
        <v>114.18774747143119</v>
      </c>
      <c r="R113" s="1">
        <f t="shared" ca="1" si="16"/>
        <v>103.7784681251799</v>
      </c>
      <c r="AB113" s="93">
        <v>40224</v>
      </c>
    </row>
    <row r="114" spans="1:28" x14ac:dyDescent="0.3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45988</v>
      </c>
      <c r="J114" s="1">
        <f t="shared" ca="1" si="9"/>
        <v>154.55712943</v>
      </c>
      <c r="K114" s="1">
        <f t="shared" ca="1" si="10"/>
        <v>180.83983117</v>
      </c>
      <c r="L114" s="1">
        <f t="shared" ca="1" si="11"/>
        <v>180.18509392999999</v>
      </c>
      <c r="M114" s="1">
        <f t="shared" ca="1" si="13"/>
        <v>175.70153253000001</v>
      </c>
      <c r="O114" s="1">
        <f t="shared" ca="1" si="14"/>
        <v>104.32806987518248</v>
      </c>
      <c r="P114" s="1">
        <f t="shared" ca="1" si="15"/>
        <v>106.07476435648003</v>
      </c>
      <c r="Q114" s="1">
        <f t="shared" ca="1" si="16"/>
        <v>114.04718317144685</v>
      </c>
      <c r="R114" s="1">
        <f t="shared" ca="1" si="16"/>
        <v>103.78640791697012</v>
      </c>
      <c r="AB114" s="93">
        <v>40225</v>
      </c>
    </row>
    <row r="115" spans="1:28" x14ac:dyDescent="0.3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45989</v>
      </c>
      <c r="J115" s="1">
        <f t="shared" ca="1" si="9"/>
        <v>155.65681092</v>
      </c>
      <c r="K115" s="1">
        <f t="shared" ca="1" si="10"/>
        <v>180.93953016</v>
      </c>
      <c r="L115" s="1">
        <f t="shared" ca="1" si="11"/>
        <v>180.99564362000001</v>
      </c>
      <c r="M115" s="1">
        <f t="shared" ca="1" si="13"/>
        <v>175.55472331000001</v>
      </c>
      <c r="O115" s="1">
        <f t="shared" ca="1" si="14"/>
        <v>105.07036916446323</v>
      </c>
      <c r="P115" s="1">
        <f t="shared" ca="1" si="15"/>
        <v>106.1332445419702</v>
      </c>
      <c r="Q115" s="1">
        <f t="shared" ca="1" si="16"/>
        <v>114.56021622511834</v>
      </c>
      <c r="R115" s="1">
        <f t="shared" ca="1" si="16"/>
        <v>103.69968811792518</v>
      </c>
      <c r="AB115" s="93">
        <v>40270</v>
      </c>
    </row>
    <row r="116" spans="1:28" x14ac:dyDescent="0.3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45992</v>
      </c>
      <c r="J116" s="1">
        <f t="shared" ca="1" si="9"/>
        <v>155.64915653</v>
      </c>
      <c r="K116" s="1">
        <f t="shared" ca="1" si="10"/>
        <v>181.03928411999999</v>
      </c>
      <c r="L116" s="1">
        <f t="shared" ca="1" si="11"/>
        <v>180.47097151</v>
      </c>
      <c r="M116" s="1">
        <f t="shared" ca="1" si="13"/>
        <v>175.38475761000001</v>
      </c>
      <c r="O116" s="1">
        <f t="shared" ca="1" si="14"/>
        <v>105.06520235179198</v>
      </c>
      <c r="P116" s="1">
        <f t="shared" ca="1" si="15"/>
        <v>106.19175697107481</v>
      </c>
      <c r="Q116" s="1">
        <f t="shared" ca="1" si="16"/>
        <v>114.22812784350467</v>
      </c>
      <c r="R116" s="1">
        <f t="shared" ca="1" si="16"/>
        <v>103.59928985037403</v>
      </c>
      <c r="AB116" s="93">
        <v>40289</v>
      </c>
    </row>
    <row r="117" spans="1:28" x14ac:dyDescent="0.3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45993</v>
      </c>
      <c r="J117" s="1">
        <f t="shared" ca="1" si="9"/>
        <v>155.99147811</v>
      </c>
      <c r="K117" s="1">
        <f t="shared" ca="1" si="10"/>
        <v>181.13909303</v>
      </c>
      <c r="L117" s="1">
        <f t="shared" ca="1" si="11"/>
        <v>183.29417900999999</v>
      </c>
      <c r="M117" s="1">
        <f t="shared" ca="1" si="13"/>
        <v>176.12018272</v>
      </c>
      <c r="O117" s="1">
        <f t="shared" ca="1" si="14"/>
        <v>105.29627386463473</v>
      </c>
      <c r="P117" s="1">
        <f t="shared" ca="1" si="15"/>
        <v>106.25030163206254</v>
      </c>
      <c r="Q117" s="1">
        <f t="shared" ca="1" si="16"/>
        <v>116.01506180047554</v>
      </c>
      <c r="R117" s="1">
        <f t="shared" ca="1" si="16"/>
        <v>104.03370342298081</v>
      </c>
      <c r="AB117" s="93">
        <v>40299</v>
      </c>
    </row>
    <row r="118" spans="1:28" x14ac:dyDescent="0.3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45994</v>
      </c>
      <c r="J118" s="1">
        <f t="shared" ca="1" si="9"/>
        <v>155.94512649000001</v>
      </c>
      <c r="K118" s="1">
        <f t="shared" ca="1" si="10"/>
        <v>181.23895690000001</v>
      </c>
      <c r="L118" s="1">
        <f t="shared" ca="1" si="11"/>
        <v>184.04847482</v>
      </c>
      <c r="M118" s="1">
        <f t="shared" ca="1" si="13"/>
        <v>176.63618982</v>
      </c>
      <c r="O118" s="1">
        <f t="shared" ca="1" si="14"/>
        <v>105.26498591908332</v>
      </c>
      <c r="P118" s="1">
        <f t="shared" ca="1" si="15"/>
        <v>106.30887853079908</v>
      </c>
      <c r="Q118" s="1">
        <f t="shared" ca="1" si="16"/>
        <v>116.49248926426976</v>
      </c>
      <c r="R118" s="1">
        <f t="shared" ca="1" si="16"/>
        <v>104.33850738568675</v>
      </c>
      <c r="AB118" s="93">
        <v>40332</v>
      </c>
    </row>
    <row r="119" spans="1:28" x14ac:dyDescent="0.3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45995</v>
      </c>
      <c r="J119" s="1">
        <f t="shared" ca="1" si="9"/>
        <v>156.31678991999999</v>
      </c>
      <c r="K119" s="1">
        <f t="shared" ca="1" si="10"/>
        <v>181.33887591000001</v>
      </c>
      <c r="L119" s="1">
        <f t="shared" ca="1" si="11"/>
        <v>187.12108136000001</v>
      </c>
      <c r="M119" s="1">
        <f t="shared" ca="1" si="13"/>
        <v>177.04970041000001</v>
      </c>
      <c r="O119" s="1">
        <f t="shared" ca="1" si="14"/>
        <v>105.51586356179115</v>
      </c>
      <c r="P119" s="1">
        <f t="shared" ca="1" si="15"/>
        <v>106.36748777286657</v>
      </c>
      <c r="Q119" s="1">
        <f t="shared" ca="1" si="16"/>
        <v>118.43727899819361</v>
      </c>
      <c r="R119" s="1">
        <f t="shared" ca="1" si="16"/>
        <v>104.58276694423328</v>
      </c>
      <c r="AB119" s="93">
        <v>40428</v>
      </c>
    </row>
    <row r="120" spans="1:28" x14ac:dyDescent="0.3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45996</v>
      </c>
      <c r="J120" s="1">
        <f t="shared" ca="1" si="9"/>
        <v>156.07907840999999</v>
      </c>
      <c r="K120" s="1">
        <f t="shared" ca="1" si="10"/>
        <v>181.43884987999999</v>
      </c>
      <c r="L120" s="1">
        <f t="shared" ca="1" si="11"/>
        <v>179.05819579999999</v>
      </c>
      <c r="M120" s="1">
        <f t="shared" ca="1" si="13"/>
        <v>175.14660193</v>
      </c>
      <c r="O120" s="1">
        <f t="shared" ca="1" si="14"/>
        <v>105.35540520495653</v>
      </c>
      <c r="P120" s="1">
        <f t="shared" ca="1" si="15"/>
        <v>106.42612925268283</v>
      </c>
      <c r="Q120" s="1">
        <f t="shared" ca="1" si="16"/>
        <v>113.33391907925952</v>
      </c>
      <c r="R120" s="1">
        <f t="shared" ca="1" si="16"/>
        <v>103.45861195077742</v>
      </c>
      <c r="AB120" s="93">
        <v>40463</v>
      </c>
    </row>
    <row r="121" spans="1:28" x14ac:dyDescent="0.3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45999</v>
      </c>
      <c r="J121" s="1">
        <f t="shared" ca="1" si="9"/>
        <v>156.38993192000001</v>
      </c>
      <c r="K121" s="1">
        <f t="shared" ca="1" si="10"/>
        <v>181.53887899</v>
      </c>
      <c r="L121" s="1">
        <f t="shared" ca="1" si="11"/>
        <v>179.98901319999999</v>
      </c>
      <c r="M121" s="1">
        <f t="shared" ca="1" si="13"/>
        <v>175.26570186999999</v>
      </c>
      <c r="O121" s="1">
        <f t="shared" ca="1" si="14"/>
        <v>105.56523536181717</v>
      </c>
      <c r="P121" s="1">
        <f t="shared" ca="1" si="15"/>
        <v>106.48480307583004</v>
      </c>
      <c r="Q121" s="1">
        <f t="shared" ca="1" si="16"/>
        <v>113.92307493117593</v>
      </c>
      <c r="R121" s="1">
        <f t="shared" ca="1" si="16"/>
        <v>103.52896395498442</v>
      </c>
      <c r="AB121" s="93">
        <v>40484</v>
      </c>
    </row>
    <row r="122" spans="1:28" x14ac:dyDescent="0.3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46000</v>
      </c>
      <c r="J122" s="1">
        <f t="shared" ca="1" si="9"/>
        <v>156.30190637000001</v>
      </c>
      <c r="K122" s="1">
        <f t="shared" ca="1" si="10"/>
        <v>181.63896324000001</v>
      </c>
      <c r="L122" s="1">
        <f t="shared" ca="1" si="11"/>
        <v>179.75428067999999</v>
      </c>
      <c r="M122" s="1">
        <f t="shared" ca="1" si="13"/>
        <v>174.71476881999999</v>
      </c>
      <c r="O122" s="1">
        <f t="shared" ca="1" si="14"/>
        <v>105.50581697222189</v>
      </c>
      <c r="P122" s="1">
        <f t="shared" ca="1" si="15"/>
        <v>106.54350924230819</v>
      </c>
      <c r="Q122" s="1">
        <f t="shared" ca="1" si="16"/>
        <v>113.77450224893656</v>
      </c>
      <c r="R122" s="1">
        <f t="shared" ca="1" si="16"/>
        <v>103.20352933048861</v>
      </c>
      <c r="AB122" s="93">
        <v>40497</v>
      </c>
    </row>
    <row r="123" spans="1:28" x14ac:dyDescent="0.3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46001</v>
      </c>
      <c r="J123" s="1">
        <f t="shared" ca="1" si="9"/>
        <v>156.33635115000001</v>
      </c>
      <c r="K123" s="1">
        <f t="shared" ca="1" si="10"/>
        <v>181.73910280000001</v>
      </c>
      <c r="L123" s="1">
        <f t="shared" ca="1" si="11"/>
        <v>180.99887504</v>
      </c>
      <c r="M123" s="1">
        <f t="shared" ca="1" si="13"/>
        <v>174.61436673</v>
      </c>
      <c r="O123" s="1">
        <f t="shared" ca="1" si="14"/>
        <v>105.52906764611787</v>
      </c>
      <c r="P123" s="1">
        <f t="shared" ca="1" si="15"/>
        <v>106.60224785183375</v>
      </c>
      <c r="Q123" s="1">
        <f t="shared" ca="1" si="16"/>
        <v>114.56226153497502</v>
      </c>
      <c r="R123" s="1">
        <f t="shared" ca="1" si="16"/>
        <v>103.14422209441385</v>
      </c>
      <c r="AB123" s="93">
        <v>40537</v>
      </c>
    </row>
    <row r="124" spans="1:28" x14ac:dyDescent="0.3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46002</v>
      </c>
      <c r="J124" s="1">
        <f t="shared" ca="1" si="9"/>
        <v>156.40949315</v>
      </c>
      <c r="K124" s="1">
        <f t="shared" ca="1" si="10"/>
        <v>181.83929749999999</v>
      </c>
      <c r="L124" s="1">
        <f t="shared" ca="1" si="11"/>
        <v>181.12873457000001</v>
      </c>
      <c r="M124" s="1">
        <f t="shared" ca="1" si="13"/>
        <v>175.44768142000001</v>
      </c>
      <c r="O124" s="1">
        <f t="shared" ca="1" si="14"/>
        <v>105.57843944614386</v>
      </c>
      <c r="P124" s="1">
        <f t="shared" ca="1" si="15"/>
        <v>106.66101880469023</v>
      </c>
      <c r="Q124" s="1">
        <f t="shared" ca="1" si="16"/>
        <v>114.64445542394468</v>
      </c>
      <c r="R124" s="1">
        <f t="shared" ca="1" si="16"/>
        <v>103.63645877040743</v>
      </c>
      <c r="AB124" s="93">
        <v>40544</v>
      </c>
    </row>
    <row r="125" spans="1:28" x14ac:dyDescent="0.3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46003</v>
      </c>
      <c r="J125" s="1">
        <f t="shared" ca="1" si="9"/>
        <v>156.74330985</v>
      </c>
      <c r="K125" s="1">
        <f t="shared" ca="1" si="10"/>
        <v>181.93954751000001</v>
      </c>
      <c r="L125" s="1">
        <f t="shared" ca="1" si="11"/>
        <v>182.92338583</v>
      </c>
      <c r="M125" s="1">
        <f t="shared" ca="1" si="13"/>
        <v>175.84304123999999</v>
      </c>
      <c r="O125" s="1">
        <f t="shared" ca="1" si="14"/>
        <v>105.80377005451852</v>
      </c>
      <c r="P125" s="1">
        <f t="shared" ca="1" si="15"/>
        <v>106.71982220059415</v>
      </c>
      <c r="Q125" s="1">
        <f t="shared" ca="1" si="16"/>
        <v>115.78037025748581</v>
      </c>
      <c r="R125" s="1">
        <f t="shared" ca="1" si="16"/>
        <v>103.86999671946026</v>
      </c>
      <c r="AB125" s="93">
        <v>40609</v>
      </c>
    </row>
    <row r="126" spans="1:28" x14ac:dyDescent="0.3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46006</v>
      </c>
      <c r="J126" s="1">
        <f t="shared" ca="1" si="9"/>
        <v>156.92659008999999</v>
      </c>
      <c r="K126" s="1">
        <f t="shared" ca="1" si="10"/>
        <v>182.03985266000001</v>
      </c>
      <c r="L126" s="1">
        <f t="shared" ca="1" si="11"/>
        <v>184.87517020000001</v>
      </c>
      <c r="M126" s="1">
        <f t="shared" ca="1" si="13"/>
        <v>176.08439641000001</v>
      </c>
      <c r="O126" s="1">
        <f t="shared" ca="1" si="14"/>
        <v>105.92748659710686</v>
      </c>
      <c r="P126" s="1">
        <f t="shared" ca="1" si="15"/>
        <v>106.778657939829</v>
      </c>
      <c r="Q126" s="1">
        <f t="shared" ca="1" si="16"/>
        <v>117.01574164532678</v>
      </c>
      <c r="R126" s="1">
        <f t="shared" ca="1" si="16"/>
        <v>104.01256454892534</v>
      </c>
      <c r="AB126" s="93">
        <v>40610</v>
      </c>
    </row>
    <row r="127" spans="1:28" x14ac:dyDescent="0.3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46007</v>
      </c>
      <c r="J127" s="1">
        <f t="shared" ca="1" si="9"/>
        <v>156.98102134999999</v>
      </c>
      <c r="K127" s="1">
        <f t="shared" ca="1" si="10"/>
        <v>182.14021313000001</v>
      </c>
      <c r="L127" s="1">
        <f t="shared" ca="1" si="11"/>
        <v>180.43327549</v>
      </c>
      <c r="M127" s="1">
        <f t="shared" ca="1" si="13"/>
        <v>175.55377204000001</v>
      </c>
      <c r="O127" s="1">
        <f t="shared" ca="1" si="14"/>
        <v>105.96422840460302</v>
      </c>
      <c r="P127" s="1">
        <f t="shared" ca="1" si="15"/>
        <v>106.83752612797693</v>
      </c>
      <c r="Q127" s="1">
        <f t="shared" ca="1" si="16"/>
        <v>114.20426835100169</v>
      </c>
      <c r="R127" s="1">
        <f t="shared" ca="1" si="16"/>
        <v>103.69912620537474</v>
      </c>
      <c r="AB127" s="93">
        <v>40654</v>
      </c>
    </row>
    <row r="128" spans="1:28" x14ac:dyDescent="0.3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46008</v>
      </c>
      <c r="J128" s="1">
        <f t="shared" ca="1" si="9"/>
        <v>156.78625951000001</v>
      </c>
      <c r="K128" s="1">
        <f t="shared" ca="1" si="10"/>
        <v>182.24062891</v>
      </c>
      <c r="L128" s="1">
        <f t="shared" ca="1" si="11"/>
        <v>179.01029353000001</v>
      </c>
      <c r="M128" s="1">
        <f t="shared" ca="1" si="13"/>
        <v>174.13452050000001</v>
      </c>
      <c r="O128" s="1">
        <f t="shared" ca="1" si="14"/>
        <v>105.83276163288261</v>
      </c>
      <c r="P128" s="1">
        <f t="shared" ca="1" si="15"/>
        <v>106.89642675917227</v>
      </c>
      <c r="Q128" s="1">
        <f t="shared" ca="1" si="16"/>
        <v>113.30359959587797</v>
      </c>
      <c r="R128" s="1">
        <f t="shared" ca="1" si="16"/>
        <v>102.86077825731641</v>
      </c>
      <c r="AB128" s="93">
        <v>40655</v>
      </c>
    </row>
    <row r="129" spans="1:28" x14ac:dyDescent="0.3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46009</v>
      </c>
      <c r="J129" s="1">
        <f t="shared" ca="1" si="9"/>
        <v>157.21745712000001</v>
      </c>
      <c r="K129" s="1">
        <f t="shared" ca="1" si="10"/>
        <v>182.34110018999999</v>
      </c>
      <c r="L129" s="1">
        <f t="shared" ca="1" si="11"/>
        <v>179.68852598999999</v>
      </c>
      <c r="M129" s="1">
        <f t="shared" ca="1" si="13"/>
        <v>174.3164554</v>
      </c>
      <c r="O129" s="1">
        <f t="shared" ca="1" si="14"/>
        <v>106.12382562036736</v>
      </c>
      <c r="P129" s="1">
        <f t="shared" ca="1" si="15"/>
        <v>106.95535994486285</v>
      </c>
      <c r="Q129" s="1">
        <f t="shared" ca="1" si="16"/>
        <v>113.73288317262316</v>
      </c>
      <c r="R129" s="1">
        <f t="shared" ca="1" si="16"/>
        <v>102.96824669810822</v>
      </c>
      <c r="AB129" s="93">
        <v>40664</v>
      </c>
    </row>
    <row r="130" spans="1:28" x14ac:dyDescent="0.3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46010</v>
      </c>
      <c r="J130" s="1">
        <f t="shared" ca="1" si="9"/>
        <v>157.65248194</v>
      </c>
      <c r="K130" s="1">
        <f t="shared" ca="1" si="10"/>
        <v>182.44162678000001</v>
      </c>
      <c r="L130" s="1">
        <f t="shared" ca="1" si="11"/>
        <v>180.31396355999999</v>
      </c>
      <c r="M130" s="1">
        <f t="shared" ca="1" si="13"/>
        <v>175.04356849000001</v>
      </c>
      <c r="O130" s="1">
        <f t="shared" ca="1" si="14"/>
        <v>106.41747302431293</v>
      </c>
      <c r="P130" s="1">
        <f t="shared" ca="1" si="15"/>
        <v>107.01432557360084</v>
      </c>
      <c r="Q130" s="1">
        <f t="shared" ca="1" si="16"/>
        <v>114.12875050855165</v>
      </c>
      <c r="R130" s="1">
        <f t="shared" ca="1" si="16"/>
        <v>103.3977503835563</v>
      </c>
      <c r="AB130" s="93">
        <v>40717</v>
      </c>
    </row>
    <row r="131" spans="1:28" x14ac:dyDescent="0.3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46013</v>
      </c>
      <c r="J131" s="1">
        <f t="shared" ca="1" si="9"/>
        <v>158.83253457999999</v>
      </c>
      <c r="K131" s="1">
        <f t="shared" ca="1" si="10"/>
        <v>182.54220887</v>
      </c>
      <c r="L131" s="1">
        <f t="shared" ca="1" si="11"/>
        <v>179.93692374</v>
      </c>
      <c r="M131" s="1">
        <f t="shared" ca="1" si="13"/>
        <v>174.56982593999999</v>
      </c>
      <c r="O131" s="1">
        <f t="shared" ca="1" si="14"/>
        <v>107.21402388376758</v>
      </c>
      <c r="P131" s="1">
        <f t="shared" ca="1" si="15"/>
        <v>107.07332375683407</v>
      </c>
      <c r="Q131" s="1">
        <f t="shared" ca="1" si="16"/>
        <v>113.89010518847221</v>
      </c>
      <c r="R131" s="1">
        <f t="shared" ca="1" si="16"/>
        <v>103.11791197330491</v>
      </c>
      <c r="AB131" s="93">
        <v>40793</v>
      </c>
    </row>
    <row r="132" spans="1:28" x14ac:dyDescent="0.3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46014</v>
      </c>
      <c r="J132" s="1">
        <f t="shared" ca="1" si="9"/>
        <v>159.68557444000001</v>
      </c>
      <c r="K132" s="1">
        <f t="shared" ca="1" si="10"/>
        <v>182.64284627999999</v>
      </c>
      <c r="L132" s="1">
        <f t="shared" ca="1" si="11"/>
        <v>182.57004683</v>
      </c>
      <c r="M132" s="1">
        <f t="shared" ca="1" si="13"/>
        <v>174.85822769999999</v>
      </c>
      <c r="O132" s="1">
        <f t="shared" ca="1" si="14"/>
        <v>107.7898368692223</v>
      </c>
      <c r="P132" s="1">
        <f t="shared" ca="1" si="15"/>
        <v>107.13235438898037</v>
      </c>
      <c r="Q132" s="1">
        <f t="shared" ca="1" si="16"/>
        <v>115.55672624356825</v>
      </c>
      <c r="R132" s="1">
        <f t="shared" ca="1" si="16"/>
        <v>103.28827009298847</v>
      </c>
      <c r="AB132" s="93">
        <v>40828</v>
      </c>
    </row>
    <row r="133" spans="1:28" x14ac:dyDescent="0.3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46015</v>
      </c>
      <c r="J133" s="1">
        <v>159.68557444000001</v>
      </c>
      <c r="K133" s="1">
        <v>182.64284627999999</v>
      </c>
      <c r="L133" s="1">
        <v>182.57004683</v>
      </c>
      <c r="M133" s="1">
        <v>174.85822769999999</v>
      </c>
      <c r="O133" s="1">
        <v>107.7898368692223</v>
      </c>
      <c r="P133" s="1">
        <v>107.13235438898037</v>
      </c>
      <c r="Q133" s="1">
        <v>115.55672624356825</v>
      </c>
      <c r="R133" s="1">
        <v>103.28827009298847</v>
      </c>
      <c r="AB133" s="93">
        <v>40849</v>
      </c>
    </row>
    <row r="134" spans="1:28" x14ac:dyDescent="0.3">
      <c r="A134" s="89">
        <v>43636</v>
      </c>
      <c r="B134" s="90"/>
      <c r="C134" s="90"/>
      <c r="D134" s="90"/>
      <c r="E134" s="90"/>
      <c r="F134" s="90"/>
      <c r="G134" s="91"/>
      <c r="I134" s="92">
        <f t="shared" ref="I134:I197" ca="1" si="17">WORKDAY(I133,1,$AB$4:$AB$467)</f>
        <v>46017</v>
      </c>
      <c r="J134" s="1">
        <f t="shared" ref="J133:J196" ca="1" si="18">VLOOKUP(I134,$A$10:$G$10000,2,FALSE)</f>
        <v>160.55349785000001</v>
      </c>
      <c r="K134" s="1">
        <f t="shared" ref="K133:K196" ca="1" si="19">VLOOKUP(I134,$A$10:$G$10000,6,FALSE)</f>
        <v>182.84428757000001</v>
      </c>
      <c r="L134" s="1">
        <f t="shared" ref="L133:L196" ca="1" si="20">VLOOKUP(I134,$A$10:$G$10000,7,FALSE)</f>
        <v>183.0716098</v>
      </c>
      <c r="M134" s="1">
        <f t="shared" ref="M134:M197" ca="1" si="21">VLOOKUP(I134,$A$10:$G$10000,3,FALSE)</f>
        <v>175.45740294000001</v>
      </c>
      <c r="O134" s="1">
        <f t="shared" ca="1" si="14"/>
        <v>108.3756964442463</v>
      </c>
      <c r="P134" s="1">
        <f t="shared" ca="1" si="15"/>
        <v>107.25051329916168</v>
      </c>
      <c r="Q134" s="1">
        <f t="shared" ca="1" si="16"/>
        <v>115.87418781968412</v>
      </c>
      <c r="R134" s="1">
        <f t="shared" ca="1" si="16"/>
        <v>103.64220124530652</v>
      </c>
      <c r="AB134" s="93">
        <v>40862</v>
      </c>
    </row>
    <row r="135" spans="1:28" x14ac:dyDescent="0.3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17"/>
        <v>46020</v>
      </c>
      <c r="J135" s="1">
        <f t="shared" ca="1" si="18"/>
        <v>160.41486824</v>
      </c>
      <c r="K135" s="1">
        <f t="shared" ca="1" si="19"/>
        <v>182.94509163999999</v>
      </c>
      <c r="L135" s="1">
        <f t="shared" ca="1" si="20"/>
        <v>182.60926753000001</v>
      </c>
      <c r="M135" s="1">
        <f t="shared" ca="1" si="21"/>
        <v>175.83471716</v>
      </c>
      <c r="O135" s="1">
        <f t="shared" ref="O135:O198" ca="1" si="22">J135/J134*O134</f>
        <v>108.28211965686556</v>
      </c>
      <c r="P135" s="1">
        <f t="shared" ref="P135:P198" ca="1" si="23">K135/K134*P134</f>
        <v>107.30964168864449</v>
      </c>
      <c r="Q135" s="1">
        <f t="shared" ref="Q135:R198" ca="1" si="24">L135/L134*Q134</f>
        <v>115.58155077405218</v>
      </c>
      <c r="R135" s="1">
        <f t="shared" ca="1" si="24"/>
        <v>103.86507970849298</v>
      </c>
      <c r="AB135" s="93">
        <v>43655</v>
      </c>
    </row>
    <row r="136" spans="1:28" x14ac:dyDescent="0.3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17"/>
        <v>46021</v>
      </c>
      <c r="J136" s="1">
        <f t="shared" ca="1" si="18"/>
        <v>160.54286673999999</v>
      </c>
      <c r="K136" s="1">
        <f t="shared" ca="1" si="19"/>
        <v>183.04595119999999</v>
      </c>
      <c r="L136" s="1">
        <f t="shared" ca="1" si="20"/>
        <v>183.33186365</v>
      </c>
      <c r="M136" s="1">
        <f t="shared" ca="1" si="21"/>
        <v>176.01070797</v>
      </c>
      <c r="O136" s="1">
        <f t="shared" ca="1" si="22"/>
        <v>108.36852030691107</v>
      </c>
      <c r="P136" s="1">
        <f t="shared" ca="1" si="23"/>
        <v>107.36880262675686</v>
      </c>
      <c r="Q136" s="1">
        <f t="shared" ca="1" si="24"/>
        <v>116.03891409006894</v>
      </c>
      <c r="R136" s="1">
        <f t="shared" ca="1" si="24"/>
        <v>103.96903699180909</v>
      </c>
      <c r="AB136" s="93">
        <v>40909</v>
      </c>
    </row>
    <row r="137" spans="1:28" x14ac:dyDescent="0.3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17"/>
        <v>46022</v>
      </c>
      <c r="J137" s="1">
        <v>160.54286673999999</v>
      </c>
      <c r="K137" s="1">
        <v>183.04595119999999</v>
      </c>
      <c r="L137" s="1">
        <v>183.33186365</v>
      </c>
      <c r="M137" s="1">
        <v>176.01070797</v>
      </c>
      <c r="O137" s="1">
        <v>108.36852030691107</v>
      </c>
      <c r="P137" s="1">
        <v>107.36880262675686</v>
      </c>
      <c r="Q137" s="1">
        <v>116.03891409006894</v>
      </c>
      <c r="R137" s="1">
        <v>103.96903699180909</v>
      </c>
      <c r="AB137" s="93">
        <v>40959</v>
      </c>
    </row>
    <row r="138" spans="1:28" x14ac:dyDescent="0.3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17"/>
        <v>46024</v>
      </c>
      <c r="J138" s="1">
        <f t="shared" ca="1" si="18"/>
        <v>160.69510416</v>
      </c>
      <c r="K138" s="1">
        <f t="shared" ca="1" si="19"/>
        <v>183.24783715999999</v>
      </c>
      <c r="L138" s="1">
        <f t="shared" ca="1" si="20"/>
        <v>182.6643267</v>
      </c>
      <c r="M138" s="1">
        <f t="shared" ca="1" si="21"/>
        <v>176.43021071000001</v>
      </c>
      <c r="O138" s="1">
        <f t="shared" ca="1" si="22"/>
        <v>108.47128254279077</v>
      </c>
      <c r="P138" s="1">
        <f t="shared" ca="1" si="23"/>
        <v>107.48722236590024</v>
      </c>
      <c r="Q138" s="1">
        <f t="shared" ca="1" si="24"/>
        <v>115.61640017867995</v>
      </c>
      <c r="R138" s="1">
        <f t="shared" ca="1" si="24"/>
        <v>104.21683609674004</v>
      </c>
      <c r="AB138" s="93">
        <v>40960</v>
      </c>
    </row>
    <row r="139" spans="1:28" x14ac:dyDescent="0.3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17"/>
        <v>46027</v>
      </c>
      <c r="J139" s="1">
        <f t="shared" ca="1" si="18"/>
        <v>160.86690282000001</v>
      </c>
      <c r="K139" s="1">
        <f t="shared" ca="1" si="19"/>
        <v>183.34886356000001</v>
      </c>
      <c r="L139" s="1">
        <f t="shared" ca="1" si="20"/>
        <v>184.17884638000001</v>
      </c>
      <c r="M139" s="1">
        <f t="shared" ca="1" si="21"/>
        <v>176.03744085</v>
      </c>
      <c r="O139" s="1">
        <f t="shared" ca="1" si="22"/>
        <v>108.5872488697473</v>
      </c>
      <c r="P139" s="1">
        <f t="shared" ca="1" si="23"/>
        <v>107.54648116693126</v>
      </c>
      <c r="Q139" s="1">
        <f t="shared" ca="1" si="24"/>
        <v>116.57500723986574</v>
      </c>
      <c r="R139" s="1">
        <f t="shared" ca="1" si="24"/>
        <v>103.98482802987533</v>
      </c>
      <c r="AB139" s="93">
        <v>41005</v>
      </c>
    </row>
    <row r="140" spans="1:28" x14ac:dyDescent="0.3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17"/>
        <v>46028</v>
      </c>
      <c r="J140" s="1">
        <f t="shared" ca="1" si="18"/>
        <v>161.10163761999999</v>
      </c>
      <c r="K140" s="1">
        <f t="shared" ca="1" si="19"/>
        <v>183.44994581</v>
      </c>
      <c r="L140" s="1">
        <f t="shared" ca="1" si="20"/>
        <v>186.22023417</v>
      </c>
      <c r="M140" s="1">
        <f t="shared" ca="1" si="21"/>
        <v>175.59566798</v>
      </c>
      <c r="O140" s="1">
        <f t="shared" ca="1" si="22"/>
        <v>108.74569790866805</v>
      </c>
      <c r="P140" s="1">
        <f t="shared" ca="1" si="23"/>
        <v>107.6057727277561</v>
      </c>
      <c r="Q140" s="1">
        <f t="shared" ca="1" si="24"/>
        <v>117.86709262901857</v>
      </c>
      <c r="R140" s="1">
        <f t="shared" ca="1" si="24"/>
        <v>103.72387402092473</v>
      </c>
      <c r="AB140" s="93">
        <v>41020</v>
      </c>
    </row>
    <row r="141" spans="1:28" x14ac:dyDescent="0.3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17"/>
        <v>46029</v>
      </c>
      <c r="J141" s="1">
        <f t="shared" ca="1" si="18"/>
        <v>160.78780739999999</v>
      </c>
      <c r="K141" s="1">
        <f t="shared" ca="1" si="19"/>
        <v>183.55108372999999</v>
      </c>
      <c r="L141" s="1">
        <f t="shared" ca="1" si="20"/>
        <v>184.29886375999999</v>
      </c>
      <c r="M141" s="1">
        <f t="shared" ca="1" si="21"/>
        <v>175.5845885</v>
      </c>
      <c r="O141" s="1">
        <f t="shared" ca="1" si="22"/>
        <v>108.53385843389356</v>
      </c>
      <c r="P141" s="1">
        <f t="shared" ca="1" si="23"/>
        <v>107.66509694279266</v>
      </c>
      <c r="Q141" s="1">
        <f t="shared" ca="1" si="24"/>
        <v>116.65097159308762</v>
      </c>
      <c r="R141" s="1">
        <f t="shared" ca="1" si="24"/>
        <v>103.7173294028202</v>
      </c>
      <c r="AB141" s="93">
        <v>41030</v>
      </c>
    </row>
    <row r="142" spans="1:28" x14ac:dyDescent="0.3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17"/>
        <v>46030</v>
      </c>
      <c r="J142" s="1">
        <f t="shared" ca="1" si="18"/>
        <v>160.85074354</v>
      </c>
      <c r="K142" s="1">
        <f t="shared" ca="1" si="19"/>
        <v>183.65227733</v>
      </c>
      <c r="L142" s="1">
        <f t="shared" ca="1" si="20"/>
        <v>185.39258301999999</v>
      </c>
      <c r="M142" s="1">
        <f t="shared" ca="1" si="21"/>
        <v>175.76633683</v>
      </c>
      <c r="O142" s="1">
        <f t="shared" ca="1" si="22"/>
        <v>108.5763411458578</v>
      </c>
      <c r="P142" s="1">
        <f t="shared" ca="1" si="23"/>
        <v>107.72445381790661</v>
      </c>
      <c r="Q142" s="1">
        <f t="shared" ca="1" si="24"/>
        <v>117.34323529849613</v>
      </c>
      <c r="R142" s="1">
        <f t="shared" ca="1" si="24"/>
        <v>103.82468763723053</v>
      </c>
      <c r="AB142" s="93">
        <v>41067</v>
      </c>
    </row>
    <row r="143" spans="1:28" x14ac:dyDescent="0.3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17"/>
        <v>46031</v>
      </c>
      <c r="J143" s="1">
        <f t="shared" ca="1" si="18"/>
        <v>161.14458728</v>
      </c>
      <c r="K143" s="1">
        <f t="shared" ca="1" si="19"/>
        <v>183.75352677999999</v>
      </c>
      <c r="L143" s="1">
        <f t="shared" ca="1" si="20"/>
        <v>185.88620399999999</v>
      </c>
      <c r="M143" s="1">
        <f t="shared" ca="1" si="21"/>
        <v>175.48137173000001</v>
      </c>
      <c r="O143" s="1">
        <f t="shared" ca="1" si="22"/>
        <v>108.77468948703211</v>
      </c>
      <c r="P143" s="1">
        <f t="shared" ca="1" si="23"/>
        <v>107.78384345281439</v>
      </c>
      <c r="Q143" s="1">
        <f t="shared" ca="1" si="24"/>
        <v>117.65567003488557</v>
      </c>
      <c r="R143" s="1">
        <f t="shared" ca="1" si="24"/>
        <v>103.65635954307659</v>
      </c>
      <c r="AB143" s="93">
        <v>41159</v>
      </c>
    </row>
    <row r="144" spans="1:28" x14ac:dyDescent="0.3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17"/>
        <v>46034</v>
      </c>
      <c r="J144" s="1">
        <f t="shared" ca="1" si="18"/>
        <v>161.08632882000001</v>
      </c>
      <c r="K144" s="1">
        <f t="shared" ca="1" si="19"/>
        <v>183.85483207999999</v>
      </c>
      <c r="L144" s="1">
        <f t="shared" ca="1" si="20"/>
        <v>185.63592883999999</v>
      </c>
      <c r="M144" s="1">
        <f t="shared" ca="1" si="21"/>
        <v>175.5044115</v>
      </c>
      <c r="O144" s="1">
        <f t="shared" ca="1" si="22"/>
        <v>108.73536426982527</v>
      </c>
      <c r="P144" s="1">
        <f t="shared" ca="1" si="23"/>
        <v>107.84326584751605</v>
      </c>
      <c r="Q144" s="1">
        <f t="shared" ca="1" si="24"/>
        <v>117.49725972250495</v>
      </c>
      <c r="R144" s="1">
        <f t="shared" ca="1" si="24"/>
        <v>103.66996907130951</v>
      </c>
      <c r="AB144" s="93">
        <v>41194</v>
      </c>
    </row>
    <row r="145" spans="1:28" x14ac:dyDescent="0.3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17"/>
        <v>46035</v>
      </c>
      <c r="J145" s="1">
        <f t="shared" ca="1" si="18"/>
        <v>161.41674355999999</v>
      </c>
      <c r="K145" s="1">
        <f t="shared" ca="1" si="19"/>
        <v>183.95619323</v>
      </c>
      <c r="L145" s="1">
        <f t="shared" ca="1" si="20"/>
        <v>184.29637192999999</v>
      </c>
      <c r="M145" s="1">
        <f t="shared" ca="1" si="21"/>
        <v>175.48728546000001</v>
      </c>
      <c r="O145" s="1">
        <f t="shared" ca="1" si="22"/>
        <v>108.95839851101258</v>
      </c>
      <c r="P145" s="1">
        <f t="shared" ca="1" si="23"/>
        <v>107.90272100201155</v>
      </c>
      <c r="Q145" s="1">
        <f t="shared" ca="1" si="24"/>
        <v>116.64939440273162</v>
      </c>
      <c r="R145" s="1">
        <f t="shared" ca="1" si="24"/>
        <v>103.65985276698451</v>
      </c>
      <c r="AB145" s="93">
        <v>41215</v>
      </c>
    </row>
    <row r="146" spans="1:28" x14ac:dyDescent="0.3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17"/>
        <v>46036</v>
      </c>
      <c r="J146" s="1">
        <f t="shared" ca="1" si="18"/>
        <v>161.50264289</v>
      </c>
      <c r="K146" s="1">
        <f t="shared" ca="1" si="19"/>
        <v>184.05761022999999</v>
      </c>
      <c r="L146" s="1">
        <f t="shared" ca="1" si="20"/>
        <v>187.90659898999999</v>
      </c>
      <c r="M146" s="1">
        <f t="shared" ca="1" si="21"/>
        <v>174.74405956999999</v>
      </c>
      <c r="O146" s="1">
        <f t="shared" ca="1" si="22"/>
        <v>109.01638167449086</v>
      </c>
      <c r="P146" s="1">
        <f t="shared" ca="1" si="23"/>
        <v>107.9622089163009</v>
      </c>
      <c r="Q146" s="1">
        <f t="shared" ca="1" si="24"/>
        <v>118.93446814452675</v>
      </c>
      <c r="R146" s="1">
        <f t="shared" ca="1" si="24"/>
        <v>103.22083129526898</v>
      </c>
      <c r="AB146" s="93">
        <v>41228</v>
      </c>
    </row>
    <row r="147" spans="1:28" x14ac:dyDescent="0.3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17"/>
        <v>46037</v>
      </c>
      <c r="J147" s="1">
        <f t="shared" ca="1" si="18"/>
        <v>161.78330406000001</v>
      </c>
      <c r="K147" s="1">
        <f t="shared" ca="1" si="19"/>
        <v>184.15908309</v>
      </c>
      <c r="L147" s="1">
        <f t="shared" ca="1" si="20"/>
        <v>188.38714640000001</v>
      </c>
      <c r="M147" s="1">
        <f t="shared" ca="1" si="21"/>
        <v>174.91180918000001</v>
      </c>
      <c r="O147" s="1">
        <f t="shared" ca="1" si="22"/>
        <v>109.20583160968955</v>
      </c>
      <c r="P147" s="1">
        <f t="shared" ca="1" si="23"/>
        <v>108.02172959624977</v>
      </c>
      <c r="Q147" s="1">
        <f t="shared" ca="1" si="24"/>
        <v>119.23862803531176</v>
      </c>
      <c r="R147" s="1">
        <f t="shared" ca="1" si="24"/>
        <v>103.31992052460397</v>
      </c>
      <c r="AB147" s="93">
        <v>41268</v>
      </c>
    </row>
    <row r="148" spans="1:28" x14ac:dyDescent="0.3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17"/>
        <v>46038</v>
      </c>
      <c r="J148" s="1">
        <f t="shared" ca="1" si="18"/>
        <v>161.98827177000001</v>
      </c>
      <c r="K148" s="1">
        <f t="shared" ca="1" si="19"/>
        <v>184.26061197000001</v>
      </c>
      <c r="L148" s="1">
        <f t="shared" ca="1" si="20"/>
        <v>187.51291284999999</v>
      </c>
      <c r="M148" s="1">
        <f t="shared" ca="1" si="21"/>
        <v>174.79935681000001</v>
      </c>
      <c r="O148" s="1">
        <f t="shared" ca="1" si="22"/>
        <v>109.34418747622188</v>
      </c>
      <c r="P148" s="1">
        <f t="shared" ca="1" si="23"/>
        <v>108.08128313570897</v>
      </c>
      <c r="Q148" s="1">
        <f t="shared" ca="1" si="24"/>
        <v>118.68528662600401</v>
      </c>
      <c r="R148" s="1">
        <f t="shared" ca="1" si="24"/>
        <v>103.25349522155742</v>
      </c>
      <c r="AB148" s="93">
        <v>41275</v>
      </c>
    </row>
    <row r="149" spans="1:28" x14ac:dyDescent="0.3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17"/>
        <v>46041</v>
      </c>
      <c r="J149" s="1">
        <f t="shared" ca="1" si="18"/>
        <v>162.16177139999999</v>
      </c>
      <c r="K149" s="1">
        <f t="shared" ca="1" si="19"/>
        <v>184.36219689000001</v>
      </c>
      <c r="L149" s="1">
        <f t="shared" ca="1" si="20"/>
        <v>187.56899605999999</v>
      </c>
      <c r="M149" s="1">
        <f t="shared" ca="1" si="21"/>
        <v>174.78797559</v>
      </c>
      <c r="O149" s="1">
        <f t="shared" ca="1" si="22"/>
        <v>109.46130198002193</v>
      </c>
      <c r="P149" s="1">
        <f t="shared" ca="1" si="23"/>
        <v>108.14086954640985</v>
      </c>
      <c r="Q149" s="1">
        <f t="shared" ca="1" si="24"/>
        <v>118.72078419122545</v>
      </c>
      <c r="R149" s="1">
        <f t="shared" ca="1" si="24"/>
        <v>103.24677236647183</v>
      </c>
      <c r="AB149" s="93">
        <v>41316</v>
      </c>
    </row>
    <row r="150" spans="1:28" x14ac:dyDescent="0.3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17"/>
        <v>46042</v>
      </c>
      <c r="J150" s="1">
        <f t="shared" ca="1" si="18"/>
        <v>162.05205839000001</v>
      </c>
      <c r="K150" s="1">
        <f t="shared" ca="1" si="19"/>
        <v>184.46383764999999</v>
      </c>
      <c r="L150" s="1">
        <f t="shared" ca="1" si="20"/>
        <v>189.19338375000001</v>
      </c>
      <c r="M150" s="1">
        <f t="shared" ca="1" si="21"/>
        <v>174.68444074000001</v>
      </c>
      <c r="O150" s="1">
        <f t="shared" ca="1" si="22"/>
        <v>109.38724427323281</v>
      </c>
      <c r="P150" s="1">
        <f t="shared" ca="1" si="23"/>
        <v>108.20048871103887</v>
      </c>
      <c r="Q150" s="1">
        <f t="shared" ca="1" si="24"/>
        <v>119.74893161664372</v>
      </c>
      <c r="R150" s="1">
        <f t="shared" ca="1" si="24"/>
        <v>103.18561461775448</v>
      </c>
      <c r="AB150" s="93">
        <v>41317</v>
      </c>
    </row>
    <row r="151" spans="1:28" x14ac:dyDescent="0.3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17"/>
        <v>46043</v>
      </c>
      <c r="J151" s="1">
        <f t="shared" ca="1" si="18"/>
        <v>162.11627027</v>
      </c>
      <c r="K151" s="1">
        <f t="shared" ca="1" si="19"/>
        <v>184.56553443999999</v>
      </c>
      <c r="L151" s="1">
        <f t="shared" ca="1" si="20"/>
        <v>195.49665156</v>
      </c>
      <c r="M151" s="1">
        <f t="shared" ca="1" si="21"/>
        <v>175.01462649000001</v>
      </c>
      <c r="O151" s="1">
        <f t="shared" ca="1" si="22"/>
        <v>109.43058812626735</v>
      </c>
      <c r="P151" s="1">
        <f t="shared" ca="1" si="23"/>
        <v>108.26014074104394</v>
      </c>
      <c r="Q151" s="1">
        <f t="shared" ca="1" si="24"/>
        <v>123.73855097319841</v>
      </c>
      <c r="R151" s="1">
        <f t="shared" ca="1" si="24"/>
        <v>103.38065442443357</v>
      </c>
      <c r="AB151" s="93">
        <v>41362</v>
      </c>
    </row>
    <row r="152" spans="1:28" x14ac:dyDescent="0.3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17"/>
        <v>46044</v>
      </c>
      <c r="J152" s="1">
        <f t="shared" ca="1" si="18"/>
        <v>162.45178794</v>
      </c>
      <c r="K152" s="1">
        <f t="shared" ca="1" si="19"/>
        <v>184.66728745</v>
      </c>
      <c r="L152" s="1">
        <f t="shared" ca="1" si="20"/>
        <v>199.78928689</v>
      </c>
      <c r="M152" s="1">
        <f t="shared" ca="1" si="21"/>
        <v>175.591656</v>
      </c>
      <c r="O152" s="1">
        <f t="shared" ca="1" si="22"/>
        <v>109.65706691148554</v>
      </c>
      <c r="P152" s="1">
        <f t="shared" ca="1" si="23"/>
        <v>108.31982574787283</v>
      </c>
      <c r="Q152" s="1">
        <f t="shared" ca="1" si="24"/>
        <v>126.45555134815133</v>
      </c>
      <c r="R152" s="1">
        <f t="shared" ca="1" si="24"/>
        <v>103.72150415546687</v>
      </c>
      <c r="AB152" s="93">
        <v>41385</v>
      </c>
    </row>
    <row r="153" spans="1:28" x14ac:dyDescent="0.3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17"/>
        <v>46045</v>
      </c>
      <c r="J153" s="1">
        <f t="shared" ca="1" si="18"/>
        <v>163.35883380999999</v>
      </c>
      <c r="K153" s="1">
        <f t="shared" ca="1" si="19"/>
        <v>184.76909648</v>
      </c>
      <c r="L153" s="1">
        <f t="shared" ca="1" si="20"/>
        <v>203.50904062000001</v>
      </c>
      <c r="M153" s="1">
        <f t="shared" ca="1" si="21"/>
        <v>176.21390224000001</v>
      </c>
      <c r="O153" s="1">
        <f t="shared" ca="1" si="22"/>
        <v>110.26933465516289</v>
      </c>
      <c r="P153" s="1">
        <f t="shared" ca="1" si="23"/>
        <v>108.37954361421203</v>
      </c>
      <c r="Q153" s="1">
        <f t="shared" ca="1" si="24"/>
        <v>128.80994940486735</v>
      </c>
      <c r="R153" s="1">
        <f t="shared" ca="1" si="24"/>
        <v>104.08906328349222</v>
      </c>
      <c r="AB153" s="93">
        <v>41395</v>
      </c>
    </row>
    <row r="154" spans="1:28" x14ac:dyDescent="0.3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17"/>
        <v>46048</v>
      </c>
      <c r="J154" s="1">
        <f t="shared" ca="1" si="18"/>
        <v>163.54509077</v>
      </c>
      <c r="K154" s="1">
        <f t="shared" ca="1" si="19"/>
        <v>184.87096172</v>
      </c>
      <c r="L154" s="1">
        <f t="shared" ca="1" si="20"/>
        <v>203.35218058000001</v>
      </c>
      <c r="M154" s="1">
        <f t="shared" ca="1" si="21"/>
        <v>176.54400755</v>
      </c>
      <c r="O154" s="1">
        <f t="shared" ca="1" si="22"/>
        <v>110.39506052241524</v>
      </c>
      <c r="P154" s="1">
        <f t="shared" ca="1" si="23"/>
        <v>108.43929445150937</v>
      </c>
      <c r="Q154" s="1">
        <f t="shared" ca="1" si="24"/>
        <v>128.71066568875091</v>
      </c>
      <c r="R154" s="1">
        <f t="shared" ca="1" si="24"/>
        <v>104.28405557448643</v>
      </c>
      <c r="AB154" s="93">
        <v>41424</v>
      </c>
    </row>
    <row r="155" spans="1:28" x14ac:dyDescent="0.3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17"/>
        <v>46049</v>
      </c>
      <c r="J155" s="1">
        <f t="shared" ca="1" si="18"/>
        <v>163.29717339999999</v>
      </c>
      <c r="K155" s="1">
        <f t="shared" ca="1" si="19"/>
        <v>184.97288298999999</v>
      </c>
      <c r="L155" s="1">
        <f t="shared" ca="1" si="20"/>
        <v>206.99144484000001</v>
      </c>
      <c r="M155" s="1">
        <f t="shared" ca="1" si="21"/>
        <v>177.05121803</v>
      </c>
      <c r="O155" s="1">
        <f t="shared" ca="1" si="22"/>
        <v>110.22771307751884</v>
      </c>
      <c r="P155" s="1">
        <f t="shared" ca="1" si="23"/>
        <v>108.49907815418268</v>
      </c>
      <c r="Q155" s="1">
        <f t="shared" ca="1" si="24"/>
        <v>131.01411836964115</v>
      </c>
      <c r="R155" s="1">
        <f t="shared" ca="1" si="24"/>
        <v>104.58366339815782</v>
      </c>
      <c r="AB155" s="93">
        <v>41524</v>
      </c>
    </row>
    <row r="156" spans="1:28" x14ac:dyDescent="0.3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17"/>
        <v>46050</v>
      </c>
      <c r="J156" s="1">
        <f t="shared" ca="1" si="18"/>
        <v>163.65778048000001</v>
      </c>
      <c r="K156" s="1">
        <f t="shared" ca="1" si="19"/>
        <v>185.07486047</v>
      </c>
      <c r="L156" s="1">
        <f t="shared" ca="1" si="20"/>
        <v>210.14539421000001</v>
      </c>
      <c r="M156" s="1">
        <f t="shared" ca="1" si="21"/>
        <v>177.38593642000001</v>
      </c>
      <c r="O156" s="1">
        <f t="shared" ca="1" si="22"/>
        <v>110.4711275403681</v>
      </c>
      <c r="P156" s="1">
        <f t="shared" ca="1" si="23"/>
        <v>108.55889482781417</v>
      </c>
      <c r="Q156" s="1">
        <f t="shared" ca="1" si="24"/>
        <v>133.01039360899918</v>
      </c>
      <c r="R156" s="1">
        <f t="shared" ca="1" si="24"/>
        <v>104.7813806227126</v>
      </c>
      <c r="AB156" s="93">
        <v>41559</v>
      </c>
    </row>
    <row r="157" spans="1:28" x14ac:dyDescent="0.3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17"/>
        <v>46051</v>
      </c>
      <c r="J157" s="1">
        <f t="shared" ca="1" si="18"/>
        <v>163.4221952</v>
      </c>
      <c r="K157" s="1">
        <f t="shared" ca="1" si="19"/>
        <v>185.17689415000001</v>
      </c>
      <c r="L157" s="1">
        <f t="shared" ca="1" si="20"/>
        <v>208.37346524</v>
      </c>
      <c r="M157" s="1">
        <f t="shared" ca="1" si="21"/>
        <v>177.85073704999999</v>
      </c>
      <c r="O157" s="1">
        <f t="shared" ca="1" si="22"/>
        <v>110.31210441640062</v>
      </c>
      <c r="P157" s="1">
        <f t="shared" ca="1" si="23"/>
        <v>108.61874446653812</v>
      </c>
      <c r="Q157" s="1">
        <f t="shared" ca="1" si="24"/>
        <v>131.88886072633525</v>
      </c>
      <c r="R157" s="1">
        <f t="shared" ca="1" si="24"/>
        <v>105.05593706562243</v>
      </c>
      <c r="AB157" s="93">
        <v>41580</v>
      </c>
    </row>
    <row r="158" spans="1:28" x14ac:dyDescent="0.3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17"/>
        <v>46052</v>
      </c>
      <c r="J158" s="1">
        <f t="shared" ca="1" si="18"/>
        <v>164.18635902</v>
      </c>
      <c r="K158" s="1">
        <f t="shared" ca="1" si="19"/>
        <v>185.27898422999999</v>
      </c>
      <c r="L158" s="1">
        <f t="shared" ca="1" si="20"/>
        <v>206.35969237</v>
      </c>
      <c r="M158" s="1">
        <f t="shared" ca="1" si="21"/>
        <v>177.85058491999999</v>
      </c>
      <c r="O158" s="1">
        <f t="shared" ca="1" si="22"/>
        <v>110.82792492046318</v>
      </c>
      <c r="P158" s="1">
        <f t="shared" ca="1" si="23"/>
        <v>108.67862718766801</v>
      </c>
      <c r="Q158" s="1">
        <f t="shared" ca="1" si="24"/>
        <v>130.61425405182419</v>
      </c>
      <c r="R158" s="1">
        <f t="shared" ca="1" si="24"/>
        <v>105.0558472028534</v>
      </c>
      <c r="AB158" s="93">
        <v>41593</v>
      </c>
    </row>
    <row r="159" spans="1:28" x14ac:dyDescent="0.3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17"/>
        <v>46055</v>
      </c>
      <c r="J159" s="1">
        <f t="shared" ca="1" si="18"/>
        <v>163.85084135</v>
      </c>
      <c r="K159" s="1">
        <f t="shared" ca="1" si="19"/>
        <v>185.38113050999999</v>
      </c>
      <c r="L159" s="1">
        <f t="shared" ca="1" si="20"/>
        <v>207.98620779000001</v>
      </c>
      <c r="M159" s="1">
        <f t="shared" ca="1" si="21"/>
        <v>177.61380821</v>
      </c>
      <c r="O159" s="1">
        <f t="shared" ca="1" si="22"/>
        <v>110.60144613524497</v>
      </c>
      <c r="P159" s="1">
        <f t="shared" ca="1" si="23"/>
        <v>108.73854287389041</v>
      </c>
      <c r="Q159" s="1">
        <f t="shared" ca="1" si="24"/>
        <v>131.64374821246761</v>
      </c>
      <c r="R159" s="1">
        <f t="shared" ca="1" si="24"/>
        <v>104.91598385701091</v>
      </c>
      <c r="AB159" s="93">
        <v>41633</v>
      </c>
    </row>
    <row r="160" spans="1:28" x14ac:dyDescent="0.3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17"/>
        <v>46056</v>
      </c>
      <c r="J160" s="1">
        <f t="shared" ca="1" si="18"/>
        <v>164.01413511999999</v>
      </c>
      <c r="K160" s="1">
        <f t="shared" ca="1" si="19"/>
        <v>185.48333317999999</v>
      </c>
      <c r="L160" s="1">
        <f t="shared" ca="1" si="20"/>
        <v>211.26430482999999</v>
      </c>
      <c r="M160" s="1">
        <f t="shared" ca="1" si="21"/>
        <v>177.66625354999999</v>
      </c>
      <c r="O160" s="1">
        <f t="shared" ca="1" si="22"/>
        <v>110.71167155098328</v>
      </c>
      <c r="P160" s="1">
        <f t="shared" ca="1" si="23"/>
        <v>108.79849163665308</v>
      </c>
      <c r="Q160" s="1">
        <f t="shared" ca="1" si="24"/>
        <v>133.71860204982164</v>
      </c>
      <c r="R160" s="1">
        <f t="shared" ca="1" si="24"/>
        <v>104.94696317387972</v>
      </c>
      <c r="AB160" s="93">
        <v>41640</v>
      </c>
    </row>
    <row r="161" spans="1:28" x14ac:dyDescent="0.3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17"/>
        <v>46057</v>
      </c>
      <c r="J161" s="1">
        <f t="shared" ca="1" si="18"/>
        <v>163.63779400000001</v>
      </c>
      <c r="K161" s="1">
        <f t="shared" ca="1" si="19"/>
        <v>185.58559205</v>
      </c>
      <c r="L161" s="1">
        <f t="shared" ca="1" si="20"/>
        <v>206.75147834000001</v>
      </c>
      <c r="M161" s="1">
        <f t="shared" ca="1" si="21"/>
        <v>177.48500122999999</v>
      </c>
      <c r="O161" s="1">
        <f t="shared" ca="1" si="22"/>
        <v>110.45763640676792</v>
      </c>
      <c r="P161" s="1">
        <f t="shared" ca="1" si="23"/>
        <v>108.85847336450824</v>
      </c>
      <c r="Q161" s="1">
        <f t="shared" ca="1" si="24"/>
        <v>130.86223286799614</v>
      </c>
      <c r="R161" s="1">
        <f t="shared" ca="1" si="24"/>
        <v>104.8398979312006</v>
      </c>
      <c r="AB161" s="93">
        <v>41701</v>
      </c>
    </row>
    <row r="162" spans="1:28" x14ac:dyDescent="0.3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17"/>
        <v>46058</v>
      </c>
      <c r="J162" s="1">
        <f t="shared" ca="1" si="18"/>
        <v>163.62035899</v>
      </c>
      <c r="K162" s="1">
        <f t="shared" ca="1" si="19"/>
        <v>185.68790731999999</v>
      </c>
      <c r="L162" s="1">
        <f t="shared" ca="1" si="20"/>
        <v>207.22824818999999</v>
      </c>
      <c r="M162" s="1">
        <f t="shared" ca="1" si="21"/>
        <v>177.52604940000001</v>
      </c>
      <c r="O162" s="1">
        <f t="shared" ca="1" si="22"/>
        <v>110.44586754855824</v>
      </c>
      <c r="P162" s="1">
        <f t="shared" ca="1" si="23"/>
        <v>108.91848817476935</v>
      </c>
      <c r="Q162" s="1">
        <f t="shared" ca="1" si="24"/>
        <v>131.16400177255767</v>
      </c>
      <c r="R162" s="1">
        <f t="shared" ca="1" si="24"/>
        <v>104.86414497136309</v>
      </c>
      <c r="AB162" s="93">
        <v>41702</v>
      </c>
    </row>
    <row r="163" spans="1:28" x14ac:dyDescent="0.3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17"/>
        <v>46059</v>
      </c>
      <c r="J163" s="1">
        <f t="shared" ca="1" si="18"/>
        <v>163.59399385</v>
      </c>
      <c r="K163" s="1">
        <f t="shared" ca="1" si="19"/>
        <v>185.79027895999999</v>
      </c>
      <c r="L163" s="1">
        <f t="shared" ca="1" si="20"/>
        <v>208.16414026999999</v>
      </c>
      <c r="M163" s="1">
        <f t="shared" ca="1" si="21"/>
        <v>177.31125939</v>
      </c>
      <c r="O163" s="1">
        <f t="shared" ca="1" si="22"/>
        <v>110.428070736607</v>
      </c>
      <c r="P163" s="1">
        <f t="shared" ca="1" si="23"/>
        <v>108.97853604983942</v>
      </c>
      <c r="Q163" s="1">
        <f t="shared" ca="1" si="24"/>
        <v>131.75636961580409</v>
      </c>
      <c r="R163" s="1">
        <f t="shared" ca="1" si="24"/>
        <v>104.73726910822545</v>
      </c>
      <c r="AB163" s="93">
        <v>41747</v>
      </c>
    </row>
    <row r="164" spans="1:28" x14ac:dyDescent="0.3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17"/>
        <v>46062</v>
      </c>
      <c r="J164" s="1">
        <f t="shared" ca="1" si="18"/>
        <v>163.44090593999999</v>
      </c>
      <c r="K164" s="1">
        <f t="shared" ca="1" si="19"/>
        <v>185.89270718</v>
      </c>
      <c r="L164" s="1">
        <f t="shared" ca="1" si="20"/>
        <v>211.90913087000001</v>
      </c>
      <c r="M164" s="1">
        <f t="shared" ca="1" si="21"/>
        <v>177.41600991999999</v>
      </c>
      <c r="O164" s="1">
        <f t="shared" ca="1" si="22"/>
        <v>110.32473440893044</v>
      </c>
      <c r="P164" s="1">
        <f t="shared" ca="1" si="23"/>
        <v>109.0386171128976</v>
      </c>
      <c r="Q164" s="1">
        <f t="shared" ca="1" si="24"/>
        <v>134.12674121324309</v>
      </c>
      <c r="R164" s="1">
        <f t="shared" ca="1" si="24"/>
        <v>104.79914495574681</v>
      </c>
      <c r="AB164" s="93">
        <v>41750</v>
      </c>
    </row>
    <row r="165" spans="1:28" x14ac:dyDescent="0.3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17"/>
        <v>46063</v>
      </c>
      <c r="J165" s="1">
        <f t="shared" ca="1" si="18"/>
        <v>163.03054528999999</v>
      </c>
      <c r="K165" s="1">
        <f t="shared" ca="1" si="19"/>
        <v>185.99519178</v>
      </c>
      <c r="L165" s="1">
        <f t="shared" ca="1" si="20"/>
        <v>211.55433546</v>
      </c>
      <c r="M165" s="1">
        <f t="shared" ca="1" si="21"/>
        <v>177.55439211000001</v>
      </c>
      <c r="O165" s="1">
        <f t="shared" ca="1" si="22"/>
        <v>110.04773564009257</v>
      </c>
      <c r="P165" s="1">
        <f t="shared" ca="1" si="23"/>
        <v>109.09873124663039</v>
      </c>
      <c r="Q165" s="1">
        <f t="shared" ca="1" si="24"/>
        <v>133.90217537247284</v>
      </c>
      <c r="R165" s="1">
        <f t="shared" ca="1" si="24"/>
        <v>104.88088693154506</v>
      </c>
      <c r="AB165" s="93">
        <v>41760</v>
      </c>
    </row>
    <row r="166" spans="1:28" x14ac:dyDescent="0.3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17"/>
        <v>46064</v>
      </c>
      <c r="J166" s="1">
        <f t="shared" ca="1" si="18"/>
        <v>163.15003891000001</v>
      </c>
      <c r="K166" s="1">
        <f t="shared" ca="1" si="19"/>
        <v>186.09773294999999</v>
      </c>
      <c r="L166" s="1">
        <f t="shared" ca="1" si="20"/>
        <v>215.84368248000001</v>
      </c>
      <c r="M166" s="1">
        <f t="shared" ca="1" si="21"/>
        <v>177.79135640999999</v>
      </c>
      <c r="O166" s="1">
        <f t="shared" ca="1" si="22"/>
        <v>110.12839538566999</v>
      </c>
      <c r="P166" s="1">
        <f t="shared" ca="1" si="23"/>
        <v>109.15887856248561</v>
      </c>
      <c r="Q166" s="1">
        <f t="shared" ca="1" si="24"/>
        <v>136.61709442935046</v>
      </c>
      <c r="R166" s="1">
        <f t="shared" ca="1" si="24"/>
        <v>105.02086108628022</v>
      </c>
      <c r="AB166" s="93">
        <v>41809</v>
      </c>
    </row>
    <row r="167" spans="1:28" x14ac:dyDescent="0.3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17"/>
        <v>46065</v>
      </c>
      <c r="J167" s="1">
        <f t="shared" ca="1" si="18"/>
        <v>162.99312380000001</v>
      </c>
      <c r="K167" s="1">
        <f t="shared" ca="1" si="19"/>
        <v>186.20033068000001</v>
      </c>
      <c r="L167" s="1">
        <f t="shared" ca="1" si="20"/>
        <v>213.64461542999999</v>
      </c>
      <c r="M167" s="1">
        <f t="shared" ca="1" si="21"/>
        <v>178.14490889000001</v>
      </c>
      <c r="O167" s="1">
        <f t="shared" ca="1" si="22"/>
        <v>110.02247564828275</v>
      </c>
      <c r="P167" s="1">
        <f t="shared" ca="1" si="23"/>
        <v>109.21905905459759</v>
      </c>
      <c r="Q167" s="1">
        <f t="shared" ca="1" si="24"/>
        <v>135.22520680320156</v>
      </c>
      <c r="R167" s="1">
        <f t="shared" ca="1" si="24"/>
        <v>105.22970355555735</v>
      </c>
      <c r="AB167" s="93">
        <v>41889</v>
      </c>
    </row>
    <row r="168" spans="1:28" x14ac:dyDescent="0.3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17"/>
        <v>46066</v>
      </c>
      <c r="J168" s="1">
        <f t="shared" ca="1" si="18"/>
        <v>163.83170536</v>
      </c>
      <c r="K168" s="1">
        <f t="shared" ca="1" si="19"/>
        <v>186.30298497000001</v>
      </c>
      <c r="L168" s="1">
        <f t="shared" ca="1" si="20"/>
        <v>212.16303567</v>
      </c>
      <c r="M168" s="1">
        <f t="shared" ca="1" si="21"/>
        <v>178.60491492</v>
      </c>
      <c r="O168" s="1">
        <f t="shared" ca="1" si="22"/>
        <v>110.58852909344164</v>
      </c>
      <c r="P168" s="1">
        <f t="shared" ca="1" si="23"/>
        <v>109.27927272296635</v>
      </c>
      <c r="Q168" s="1">
        <f t="shared" ca="1" si="24"/>
        <v>134.28744888668118</v>
      </c>
      <c r="R168" s="1">
        <f t="shared" ca="1" si="24"/>
        <v>105.5014278415461</v>
      </c>
      <c r="AB168" s="93">
        <v>41924</v>
      </c>
    </row>
    <row r="169" spans="1:28" x14ac:dyDescent="0.3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17"/>
        <v>46071</v>
      </c>
      <c r="J169" s="1">
        <f t="shared" ca="1" si="18"/>
        <v>163.81852279</v>
      </c>
      <c r="K169" s="1">
        <f t="shared" ca="1" si="19"/>
        <v>186.40569583000001</v>
      </c>
      <c r="L169" s="1">
        <f t="shared" ca="1" si="20"/>
        <v>211.65330315</v>
      </c>
      <c r="M169" s="1">
        <f t="shared" ca="1" si="21"/>
        <v>178.96442881999999</v>
      </c>
      <c r="O169" s="1">
        <f t="shared" ca="1" si="22"/>
        <v>110.57963068746602</v>
      </c>
      <c r="P169" s="1">
        <f t="shared" ca="1" si="23"/>
        <v>109.33951957345754</v>
      </c>
      <c r="Q169" s="1">
        <f t="shared" ca="1" si="24"/>
        <v>133.96481643796449</v>
      </c>
      <c r="R169" s="1">
        <f t="shared" ca="1" si="24"/>
        <v>105.71379170508185</v>
      </c>
      <c r="AB169" s="93">
        <v>41945</v>
      </c>
    </row>
    <row r="170" spans="1:28" x14ac:dyDescent="0.3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17"/>
        <v>46072</v>
      </c>
      <c r="J170" s="1">
        <f t="shared" ca="1" si="18"/>
        <v>163.92908628000001</v>
      </c>
      <c r="K170" s="1">
        <f t="shared" ca="1" si="19"/>
        <v>186.50846326000001</v>
      </c>
      <c r="L170" s="1">
        <f t="shared" ca="1" si="20"/>
        <v>214.51846212000001</v>
      </c>
      <c r="M170" s="1">
        <f t="shared" ca="1" si="21"/>
        <v>178.81418407999999</v>
      </c>
      <c r="O170" s="1">
        <f t="shared" ca="1" si="22"/>
        <v>110.65426247930185</v>
      </c>
      <c r="P170" s="1">
        <f t="shared" ca="1" si="23"/>
        <v>109.39979960607116</v>
      </c>
      <c r="Q170" s="1">
        <f t="shared" ca="1" si="24"/>
        <v>135.77830335155932</v>
      </c>
      <c r="R170" s="1">
        <f t="shared" ca="1" si="24"/>
        <v>105.62504255390209</v>
      </c>
      <c r="AB170" s="93">
        <v>41958</v>
      </c>
    </row>
    <row r="171" spans="1:28" x14ac:dyDescent="0.3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17"/>
        <v>46073</v>
      </c>
      <c r="J171" s="1">
        <f t="shared" ca="1" si="18"/>
        <v>164.52400291000001</v>
      </c>
      <c r="K171" s="1">
        <f t="shared" ca="1" si="19"/>
        <v>186.61128743</v>
      </c>
      <c r="L171" s="1">
        <f t="shared" ca="1" si="20"/>
        <v>216.79410454000001</v>
      </c>
      <c r="M171" s="1">
        <f t="shared" ca="1" si="21"/>
        <v>179.32844143</v>
      </c>
      <c r="O171" s="1">
        <f t="shared" ca="1" si="22"/>
        <v>111.05583893179839</v>
      </c>
      <c r="P171" s="1">
        <f t="shared" ca="1" si="23"/>
        <v>109.4601129205237</v>
      </c>
      <c r="Q171" s="1">
        <f t="shared" ca="1" si="24"/>
        <v>137.21865894505407</v>
      </c>
      <c r="R171" s="1">
        <f t="shared" ca="1" si="24"/>
        <v>105.9288129441364</v>
      </c>
      <c r="AB171" s="93">
        <v>41998</v>
      </c>
    </row>
    <row r="172" spans="1:28" x14ac:dyDescent="0.3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17"/>
        <v>46076</v>
      </c>
      <c r="J172" s="1">
        <f t="shared" ca="1" si="18"/>
        <v>164.35858292</v>
      </c>
      <c r="K172" s="1">
        <f t="shared" ca="1" si="19"/>
        <v>186.71416816000001</v>
      </c>
      <c r="L172" s="1">
        <f t="shared" ca="1" si="20"/>
        <v>214.88150673000001</v>
      </c>
      <c r="M172" s="1">
        <f t="shared" ca="1" si="21"/>
        <v>179.44172198999999</v>
      </c>
      <c r="O172" s="1">
        <f t="shared" ca="1" si="22"/>
        <v>110.94417828994305</v>
      </c>
      <c r="P172" s="1">
        <f t="shared" ca="1" si="23"/>
        <v>109.52045941123302</v>
      </c>
      <c r="Q172" s="1">
        <f t="shared" ca="1" si="24"/>
        <v>136.0080904789682</v>
      </c>
      <c r="R172" s="1">
        <f t="shared" ca="1" si="24"/>
        <v>105.99572745671877</v>
      </c>
      <c r="AB172" s="93">
        <v>42005</v>
      </c>
    </row>
    <row r="173" spans="1:28" x14ac:dyDescent="0.3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17"/>
        <v>46077</v>
      </c>
      <c r="J173" s="1">
        <f t="shared" ca="1" si="18"/>
        <v>164.46872116</v>
      </c>
      <c r="K173" s="1">
        <f t="shared" ca="1" si="19"/>
        <v>186.81710563999999</v>
      </c>
      <c r="L173" s="1">
        <f t="shared" ca="1" si="20"/>
        <v>217.88183885999999</v>
      </c>
      <c r="M173" s="1">
        <f t="shared" ca="1" si="21"/>
        <v>179.95611378000001</v>
      </c>
      <c r="O173" s="1">
        <f t="shared" ca="1" si="22"/>
        <v>111.0185230325054</v>
      </c>
      <c r="P173" s="1">
        <f t="shared" ca="1" si="23"/>
        <v>109.58083918964689</v>
      </c>
      <c r="Q173" s="1">
        <f t="shared" ca="1" si="24"/>
        <v>137.90713451497606</v>
      </c>
      <c r="R173" s="1">
        <f t="shared" ca="1" si="24"/>
        <v>106.29957726028816</v>
      </c>
      <c r="AB173" s="93">
        <v>42051</v>
      </c>
    </row>
    <row r="174" spans="1:28" x14ac:dyDescent="0.3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17"/>
        <v>46078</v>
      </c>
      <c r="J174" s="1">
        <f t="shared" ca="1" si="18"/>
        <v>164.86547400000001</v>
      </c>
      <c r="K174" s="1">
        <f t="shared" ca="1" si="19"/>
        <v>186.92009985999999</v>
      </c>
      <c r="L174" s="1">
        <f t="shared" ca="1" si="20"/>
        <v>217.60541658</v>
      </c>
      <c r="M174" s="1">
        <f t="shared" ca="1" si="21"/>
        <v>180.37578250999999</v>
      </c>
      <c r="O174" s="1">
        <f t="shared" ca="1" si="22"/>
        <v>111.2863363528443</v>
      </c>
      <c r="P174" s="1">
        <f t="shared" ca="1" si="23"/>
        <v>109.64125224989971</v>
      </c>
      <c r="Q174" s="1">
        <f t="shared" ca="1" si="24"/>
        <v>137.73217452404543</v>
      </c>
      <c r="R174" s="1">
        <f t="shared" ca="1" si="24"/>
        <v>106.54747441505168</v>
      </c>
      <c r="AB174" s="93">
        <v>42052</v>
      </c>
    </row>
    <row r="175" spans="1:28" x14ac:dyDescent="0.3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17"/>
        <v>46079</v>
      </c>
      <c r="J175" s="1">
        <f t="shared" ca="1" si="18"/>
        <v>165.21332375</v>
      </c>
      <c r="K175" s="1">
        <f t="shared" ca="1" si="19"/>
        <v>187.02315082999999</v>
      </c>
      <c r="L175" s="1">
        <f t="shared" ca="1" si="20"/>
        <v>217.3295632</v>
      </c>
      <c r="M175" s="1">
        <f t="shared" ca="1" si="21"/>
        <v>181.28827582</v>
      </c>
      <c r="O175" s="1">
        <f t="shared" ca="1" si="22"/>
        <v>111.52113945224129</v>
      </c>
      <c r="P175" s="1">
        <f t="shared" ca="1" si="23"/>
        <v>109.70169859785709</v>
      </c>
      <c r="Q175" s="1">
        <f t="shared" ca="1" si="24"/>
        <v>137.55757461530081</v>
      </c>
      <c r="R175" s="1">
        <f t="shared" ca="1" si="24"/>
        <v>107.08648168225919</v>
      </c>
      <c r="AB175" s="93">
        <v>42097</v>
      </c>
    </row>
    <row r="176" spans="1:28" x14ac:dyDescent="0.3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17"/>
        <v>46080</v>
      </c>
      <c r="J176" s="1">
        <f t="shared" ca="1" si="18"/>
        <v>166.35510442</v>
      </c>
      <c r="K176" s="1">
        <f t="shared" ca="1" si="19"/>
        <v>187.12625871</v>
      </c>
      <c r="L176" s="1">
        <f t="shared" ca="1" si="20"/>
        <v>214.80583024000001</v>
      </c>
      <c r="M176" s="1">
        <f t="shared" ca="1" si="21"/>
        <v>181.04106854</v>
      </c>
      <c r="O176" s="1">
        <f t="shared" ca="1" si="22"/>
        <v>112.29185623483941</v>
      </c>
      <c r="P176" s="1">
        <f t="shared" ca="1" si="23"/>
        <v>109.76217832736988</v>
      </c>
      <c r="Q176" s="1">
        <f t="shared" ca="1" si="24"/>
        <v>135.9601914528692</v>
      </c>
      <c r="R176" s="1">
        <f t="shared" ca="1" si="24"/>
        <v>106.94045702764927</v>
      </c>
      <c r="AB176" s="93">
        <v>42115</v>
      </c>
    </row>
    <row r="177" spans="1:28" x14ac:dyDescent="0.3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17"/>
        <v>46083</v>
      </c>
      <c r="J177" s="1">
        <f t="shared" ca="1" si="18"/>
        <v>166.10293461000001</v>
      </c>
      <c r="K177" s="1">
        <f t="shared" ca="1" si="19"/>
        <v>187.22942334000001</v>
      </c>
      <c r="L177" s="1">
        <f t="shared" ca="1" si="20"/>
        <v>215.39754278000001</v>
      </c>
      <c r="M177" s="1">
        <f t="shared" ca="1" si="21"/>
        <v>181.24260688999999</v>
      </c>
      <c r="O177" s="1">
        <f t="shared" ca="1" si="22"/>
        <v>112.12163833770897</v>
      </c>
      <c r="P177" s="1">
        <f t="shared" ca="1" si="23"/>
        <v>109.82269134458724</v>
      </c>
      <c r="Q177" s="1">
        <f t="shared" ca="1" si="24"/>
        <v>136.33471271299319</v>
      </c>
      <c r="R177" s="1">
        <f t="shared" ca="1" si="24"/>
        <v>107.05950517198144</v>
      </c>
      <c r="AB177" s="93">
        <v>42125</v>
      </c>
    </row>
    <row r="178" spans="1:28" x14ac:dyDescent="0.3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17"/>
        <v>46084</v>
      </c>
      <c r="J178" s="1">
        <f t="shared" ca="1" si="18"/>
        <v>165.12784966999999</v>
      </c>
      <c r="K178" s="1">
        <f t="shared" ca="1" si="19"/>
        <v>187.33264489999999</v>
      </c>
      <c r="L178" s="1">
        <f t="shared" ca="1" si="20"/>
        <v>208.34060496000001</v>
      </c>
      <c r="M178" s="1">
        <f t="shared" ca="1" si="21"/>
        <v>180.55460500000001</v>
      </c>
      <c r="O178" s="1">
        <f t="shared" ca="1" si="22"/>
        <v>111.46344333803648</v>
      </c>
      <c r="P178" s="1">
        <f t="shared" ca="1" si="23"/>
        <v>109.88323775509132</v>
      </c>
      <c r="Q178" s="1">
        <f t="shared" ca="1" si="24"/>
        <v>131.8680619893783</v>
      </c>
      <c r="R178" s="1">
        <f t="shared" ca="1" si="24"/>
        <v>106.6531043638895</v>
      </c>
      <c r="AB178" s="93">
        <v>42159</v>
      </c>
    </row>
    <row r="179" spans="1:28" x14ac:dyDescent="0.3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17"/>
        <v>46085</v>
      </c>
      <c r="J179" s="1">
        <f t="shared" ca="1" si="18"/>
        <v>165.45783915999999</v>
      </c>
      <c r="K179" s="1">
        <f t="shared" ca="1" si="19"/>
        <v>187.43592337000001</v>
      </c>
      <c r="L179" s="1">
        <f t="shared" ca="1" si="20"/>
        <v>210.91386728000001</v>
      </c>
      <c r="M179" s="1">
        <f t="shared" ca="1" si="21"/>
        <v>180.49617735000001</v>
      </c>
      <c r="O179" s="1">
        <f t="shared" ca="1" si="22"/>
        <v>111.68619052995032</v>
      </c>
      <c r="P179" s="1">
        <f t="shared" ca="1" si="23"/>
        <v>109.9438175471508</v>
      </c>
      <c r="Q179" s="1">
        <f t="shared" ca="1" si="24"/>
        <v>133.49679449302943</v>
      </c>
      <c r="R179" s="1">
        <f t="shared" ca="1" si="24"/>
        <v>106.61859131309699</v>
      </c>
      <c r="AB179" s="93">
        <v>42254</v>
      </c>
    </row>
    <row r="180" spans="1:28" x14ac:dyDescent="0.3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17"/>
        <v>46086</v>
      </c>
      <c r="J180" s="1">
        <f t="shared" ca="1" si="18"/>
        <v>165.25584817000001</v>
      </c>
      <c r="K180" s="1">
        <f t="shared" ca="1" si="19"/>
        <v>187.53925877</v>
      </c>
      <c r="L180" s="1">
        <f t="shared" ca="1" si="20"/>
        <v>205.33558500999999</v>
      </c>
      <c r="M180" s="1">
        <f t="shared" ca="1" si="21"/>
        <v>179.30113804999999</v>
      </c>
      <c r="O180" s="1">
        <f t="shared" ca="1" si="22"/>
        <v>111.549843988082</v>
      </c>
      <c r="P180" s="1">
        <f t="shared" ca="1" si="23"/>
        <v>110.00443073249699</v>
      </c>
      <c r="Q180" s="1">
        <f t="shared" ca="1" si="24"/>
        <v>129.96605082299044</v>
      </c>
      <c r="R180" s="1">
        <f t="shared" ca="1" si="24"/>
        <v>105.91268491330257</v>
      </c>
      <c r="AB180" s="93">
        <v>42289</v>
      </c>
    </row>
    <row r="181" spans="1:28" x14ac:dyDescent="0.3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17"/>
        <v>46087</v>
      </c>
      <c r="J181" s="1">
        <f t="shared" ca="1" si="18"/>
        <v>165.70150408999999</v>
      </c>
      <c r="K181" s="1">
        <f t="shared" ca="1" si="19"/>
        <v>187.64265108000001</v>
      </c>
      <c r="L181" s="1">
        <f t="shared" ca="1" si="20"/>
        <v>204.08509674000001</v>
      </c>
      <c r="M181" s="1">
        <f t="shared" ca="1" si="21"/>
        <v>178.82212620999999</v>
      </c>
      <c r="O181" s="1">
        <f t="shared" ca="1" si="22"/>
        <v>111.85066752261268</v>
      </c>
      <c r="P181" s="1">
        <f t="shared" ca="1" si="23"/>
        <v>110.06507729939855</v>
      </c>
      <c r="Q181" s="1">
        <f t="shared" ca="1" si="24"/>
        <v>129.17456101841293</v>
      </c>
      <c r="R181" s="1">
        <f t="shared" ca="1" si="24"/>
        <v>105.62973394806379</v>
      </c>
      <c r="AB181" s="93">
        <v>42310</v>
      </c>
    </row>
    <row r="182" spans="1:28" x14ac:dyDescent="0.3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17"/>
        <v>46090</v>
      </c>
      <c r="J182" s="1">
        <f t="shared" ca="1" si="18"/>
        <v>164.96030345</v>
      </c>
      <c r="K182" s="1">
        <f t="shared" ca="1" si="19"/>
        <v>187.74610050000001</v>
      </c>
      <c r="L182" s="1">
        <f t="shared" ca="1" si="20"/>
        <v>205.84933404</v>
      </c>
      <c r="M182" s="1">
        <f t="shared" ca="1" si="21"/>
        <v>179.45468586999999</v>
      </c>
      <c r="O182" s="1">
        <f t="shared" ca="1" si="22"/>
        <v>111.35034746331402</v>
      </c>
      <c r="P182" s="1">
        <f t="shared" ca="1" si="23"/>
        <v>110.12575736516901</v>
      </c>
      <c r="Q182" s="1">
        <f t="shared" ca="1" si="24"/>
        <v>130.29122550004405</v>
      </c>
      <c r="R182" s="1">
        <f t="shared" ca="1" si="24"/>
        <v>106.00338518467647</v>
      </c>
      <c r="AB182" s="93">
        <v>42323</v>
      </c>
    </row>
    <row r="183" spans="1:28" x14ac:dyDescent="0.3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17"/>
        <v>46091</v>
      </c>
      <c r="J183" s="1">
        <f t="shared" ca="1" si="18"/>
        <v>164.84378654</v>
      </c>
      <c r="K183" s="1">
        <f t="shared" ca="1" si="19"/>
        <v>187.84960684000001</v>
      </c>
      <c r="L183" s="1">
        <f t="shared" ca="1" si="20"/>
        <v>208.72988773</v>
      </c>
      <c r="M183" s="1">
        <f t="shared" ca="1" si="21"/>
        <v>180.13822780999999</v>
      </c>
      <c r="O183" s="1">
        <f t="shared" ca="1" si="22"/>
        <v>111.27169703565048</v>
      </c>
      <c r="P183" s="1">
        <f t="shared" ca="1" si="23"/>
        <v>110.18647081836052</v>
      </c>
      <c r="Q183" s="1">
        <f t="shared" ca="1" si="24"/>
        <v>132.11445641861405</v>
      </c>
      <c r="R183" s="1">
        <f t="shared" ca="1" si="24"/>
        <v>106.40715151267413</v>
      </c>
      <c r="AB183" s="93">
        <v>42363</v>
      </c>
    </row>
    <row r="184" spans="1:28" x14ac:dyDescent="0.3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17"/>
        <v>46092</v>
      </c>
      <c r="J184" s="1">
        <f t="shared" ca="1" si="18"/>
        <v>164.7221667</v>
      </c>
      <c r="K184" s="1">
        <f t="shared" ca="1" si="19"/>
        <v>187.95317027999999</v>
      </c>
      <c r="L184" s="1">
        <f t="shared" ca="1" si="20"/>
        <v>209.32422864</v>
      </c>
      <c r="M184" s="1">
        <f t="shared" ca="1" si="21"/>
        <v>180.13230050000001</v>
      </c>
      <c r="O184" s="1">
        <f t="shared" ca="1" si="22"/>
        <v>111.18960206395606</v>
      </c>
      <c r="P184" s="1">
        <f t="shared" ca="1" si="23"/>
        <v>110.24721776455523</v>
      </c>
      <c r="Q184" s="1">
        <f t="shared" ca="1" si="24"/>
        <v>132.49064129135047</v>
      </c>
      <c r="R184" s="1">
        <f t="shared" ca="1" si="24"/>
        <v>106.4036502670979</v>
      </c>
      <c r="AB184" s="93">
        <v>42370</v>
      </c>
    </row>
    <row r="185" spans="1:28" x14ac:dyDescent="0.3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17"/>
        <v>46093</v>
      </c>
      <c r="J185" s="1">
        <f t="shared" ca="1" si="18"/>
        <v>164.39685488999999</v>
      </c>
      <c r="K185" s="1">
        <f t="shared" ca="1" si="19"/>
        <v>188.05679082</v>
      </c>
      <c r="L185" s="1">
        <f t="shared" ca="1" si="20"/>
        <v>203.99369555999999</v>
      </c>
      <c r="M185" s="1">
        <f t="shared" ca="1" si="21"/>
        <v>179.33405999999999</v>
      </c>
      <c r="O185" s="1">
        <f t="shared" ca="1" si="22"/>
        <v>110.97001236679961</v>
      </c>
      <c r="P185" s="1">
        <f t="shared" ca="1" si="23"/>
        <v>110.30799820375316</v>
      </c>
      <c r="Q185" s="1">
        <f t="shared" ca="1" si="24"/>
        <v>129.11670913460728</v>
      </c>
      <c r="R185" s="1">
        <f t="shared" ca="1" si="24"/>
        <v>105.932131817851</v>
      </c>
      <c r="AB185" s="93">
        <v>42408</v>
      </c>
    </row>
    <row r="186" spans="1:28" x14ac:dyDescent="0.3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17"/>
        <v>46094</v>
      </c>
      <c r="J186" s="1">
        <f t="shared" ca="1" si="18"/>
        <v>164.97433651</v>
      </c>
      <c r="K186" s="1">
        <f t="shared" ca="1" si="19"/>
        <v>188.16046846</v>
      </c>
      <c r="L186" s="1">
        <f t="shared" ca="1" si="20"/>
        <v>202.13770435999999</v>
      </c>
      <c r="M186" s="1">
        <f t="shared" ca="1" si="21"/>
        <v>177.15845711</v>
      </c>
      <c r="O186" s="1">
        <f t="shared" ca="1" si="22"/>
        <v>111.35981996108649</v>
      </c>
      <c r="P186" s="1">
        <f t="shared" ca="1" si="23"/>
        <v>110.3688121359543</v>
      </c>
      <c r="Q186" s="1">
        <f t="shared" ca="1" si="24"/>
        <v>127.9419695169493</v>
      </c>
      <c r="R186" s="1">
        <f t="shared" ca="1" si="24"/>
        <v>104.64700922526164</v>
      </c>
      <c r="AB186" s="93">
        <v>42409</v>
      </c>
    </row>
    <row r="187" spans="1:28" x14ac:dyDescent="0.3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17"/>
        <v>46097</v>
      </c>
      <c r="J187" s="1">
        <f t="shared" ca="1" si="18"/>
        <v>165.04875425</v>
      </c>
      <c r="K187" s="1">
        <f t="shared" ca="1" si="19"/>
        <v>188.26420338</v>
      </c>
      <c r="L187" s="1">
        <f t="shared" ca="1" si="20"/>
        <v>204.66609101</v>
      </c>
      <c r="M187" s="1">
        <f t="shared" ca="1" si="21"/>
        <v>179.91767991</v>
      </c>
      <c r="O187" s="1">
        <f t="shared" ca="1" si="22"/>
        <v>111.41005290218281</v>
      </c>
      <c r="P187" s="1">
        <f t="shared" ca="1" si="23"/>
        <v>110.42965966674078</v>
      </c>
      <c r="Q187" s="1">
        <f t="shared" ca="1" si="24"/>
        <v>129.54229820736148</v>
      </c>
      <c r="R187" s="1">
        <f t="shared" ca="1" si="24"/>
        <v>106.27687447988433</v>
      </c>
      <c r="AB187" s="93">
        <v>42454</v>
      </c>
    </row>
    <row r="188" spans="1:28" x14ac:dyDescent="0.3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17"/>
        <v>46098</v>
      </c>
      <c r="J188" s="1">
        <f t="shared" ca="1" si="18"/>
        <v>164.80126211999999</v>
      </c>
      <c r="K188" s="1">
        <f t="shared" ca="1" si="19"/>
        <v>188.36799540999999</v>
      </c>
      <c r="L188" s="1">
        <f t="shared" ca="1" si="20"/>
        <v>205.27401750000001</v>
      </c>
      <c r="M188" s="1">
        <f t="shared" ca="1" si="21"/>
        <v>180.18864914</v>
      </c>
      <c r="O188" s="1">
        <f t="shared" ca="1" si="22"/>
        <v>111.24299249980976</v>
      </c>
      <c r="P188" s="1">
        <f t="shared" ca="1" si="23"/>
        <v>110.49054069639614</v>
      </c>
      <c r="Q188" s="1">
        <f t="shared" ca="1" si="24"/>
        <v>129.92708199966972</v>
      </c>
      <c r="R188" s="1">
        <f t="shared" ca="1" si="24"/>
        <v>106.43693525245</v>
      </c>
      <c r="AB188" s="93">
        <v>42481</v>
      </c>
    </row>
    <row r="189" spans="1:28" x14ac:dyDescent="0.3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17"/>
        <v>46099</v>
      </c>
      <c r="J189" s="1">
        <f t="shared" ca="1" si="18"/>
        <v>164.50486692000001</v>
      </c>
      <c r="K189" s="1">
        <f t="shared" ca="1" si="19"/>
        <v>188.47184469999999</v>
      </c>
      <c r="L189" s="1">
        <f t="shared" ca="1" si="20"/>
        <v>204.39809998000001</v>
      </c>
      <c r="M189" s="1">
        <f t="shared" ca="1" si="21"/>
        <v>180.24889590999999</v>
      </c>
      <c r="O189" s="1">
        <f t="shared" ca="1" si="22"/>
        <v>111.04292188999509</v>
      </c>
      <c r="P189" s="1">
        <f t="shared" ca="1" si="23"/>
        <v>110.55145531290549</v>
      </c>
      <c r="Q189" s="1">
        <f t="shared" ca="1" si="24"/>
        <v>129.37267473063488</v>
      </c>
      <c r="R189" s="1">
        <f t="shared" ca="1" si="24"/>
        <v>106.47252285238075</v>
      </c>
      <c r="AB189" s="93">
        <v>42491</v>
      </c>
    </row>
    <row r="190" spans="1:28" x14ac:dyDescent="0.3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17"/>
        <v>46100</v>
      </c>
      <c r="J190" s="1">
        <f t="shared" ca="1" si="18"/>
        <v>164.31648374</v>
      </c>
      <c r="K190" s="1">
        <f t="shared" ca="1" si="19"/>
        <v>188.57412124999999</v>
      </c>
      <c r="L190" s="1">
        <f t="shared" ca="1" si="20"/>
        <v>205.11573519000001</v>
      </c>
      <c r="M190" s="1">
        <f t="shared" ca="1" si="21"/>
        <v>180.43768785</v>
      </c>
      <c r="O190" s="1">
        <f t="shared" ca="1" si="22"/>
        <v>110.91576079662572</v>
      </c>
      <c r="P190" s="1">
        <f t="shared" ca="1" si="23"/>
        <v>110.61144741127372</v>
      </c>
      <c r="Q190" s="1">
        <f t="shared" ca="1" si="24"/>
        <v>129.82689806542942</v>
      </c>
      <c r="R190" s="1">
        <f t="shared" ca="1" si="24"/>
        <v>106.58404172768101</v>
      </c>
      <c r="AB190" s="93">
        <v>42516</v>
      </c>
    </row>
    <row r="191" spans="1:28" x14ac:dyDescent="0.3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17"/>
        <v>46101</v>
      </c>
      <c r="J191" s="1">
        <f t="shared" ca="1" si="18"/>
        <v>164.22250477</v>
      </c>
      <c r="K191" s="1">
        <f t="shared" ca="1" si="19"/>
        <v>188.67645328</v>
      </c>
      <c r="L191" s="1">
        <f t="shared" ca="1" si="20"/>
        <v>200.50617113999999</v>
      </c>
      <c r="M191" s="1">
        <f t="shared" ca="1" si="21"/>
        <v>179.80305859000001</v>
      </c>
      <c r="O191" s="1">
        <f t="shared" ca="1" si="22"/>
        <v>110.85232377120272</v>
      </c>
      <c r="P191" s="1">
        <f t="shared" ca="1" si="23"/>
        <v>110.67147205240585</v>
      </c>
      <c r="Q191" s="1">
        <f t="shared" ca="1" si="24"/>
        <v>126.90929936686504</v>
      </c>
      <c r="R191" s="1">
        <f t="shared" ca="1" si="24"/>
        <v>106.20916798408884</v>
      </c>
      <c r="AB191" s="93">
        <v>42620</v>
      </c>
    </row>
    <row r="192" spans="1:28" x14ac:dyDescent="0.3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17"/>
        <v>46104</v>
      </c>
      <c r="J192" s="1">
        <f t="shared" ca="1" si="18"/>
        <v>164.23738832000001</v>
      </c>
      <c r="K192" s="1">
        <f t="shared" ca="1" si="19"/>
        <v>188.77884080999999</v>
      </c>
      <c r="L192" s="1">
        <f t="shared" ca="1" si="20"/>
        <v>207.00600894999999</v>
      </c>
      <c r="M192" s="1">
        <f t="shared" ca="1" si="21"/>
        <v>180.22090965999999</v>
      </c>
      <c r="O192" s="1">
        <f t="shared" ca="1" si="22"/>
        <v>110.86237036077202</v>
      </c>
      <c r="P192" s="1">
        <f t="shared" ca="1" si="23"/>
        <v>110.73152924803318</v>
      </c>
      <c r="Q192" s="1">
        <f t="shared" ca="1" si="24"/>
        <v>131.02333664449773</v>
      </c>
      <c r="R192" s="1">
        <f t="shared" ca="1" si="24"/>
        <v>106.45599145213205</v>
      </c>
      <c r="AB192" s="93">
        <v>42655</v>
      </c>
    </row>
    <row r="193" spans="1:28" x14ac:dyDescent="0.3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17"/>
        <v>46105</v>
      </c>
      <c r="J193" s="1">
        <f t="shared" ca="1" si="18"/>
        <v>163.99329814999999</v>
      </c>
      <c r="K193" s="1">
        <f t="shared" ca="1" si="19"/>
        <v>188.88128401</v>
      </c>
      <c r="L193" s="1">
        <f t="shared" ca="1" si="20"/>
        <v>207.66277073000001</v>
      </c>
      <c r="M193" s="1">
        <f t="shared" ca="1" si="21"/>
        <v>179.85753989</v>
      </c>
      <c r="O193" s="1">
        <f t="shared" ca="1" si="22"/>
        <v>110.69760632558631</v>
      </c>
      <c r="P193" s="1">
        <f t="shared" ca="1" si="23"/>
        <v>110.79161909787224</v>
      </c>
      <c r="Q193" s="1">
        <f t="shared" ca="1" si="24"/>
        <v>131.43903047016329</v>
      </c>
      <c r="R193" s="1">
        <f t="shared" ca="1" si="24"/>
        <v>106.24134993688246</v>
      </c>
      <c r="AB193" s="93">
        <v>42676</v>
      </c>
    </row>
    <row r="194" spans="1:28" x14ac:dyDescent="0.3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17"/>
        <v>46106</v>
      </c>
      <c r="J194" s="1">
        <f t="shared" ca="1" si="18"/>
        <v>164.15233947999999</v>
      </c>
      <c r="K194" s="1">
        <f t="shared" ca="1" si="19"/>
        <v>188.98378271000001</v>
      </c>
      <c r="L194" s="1">
        <f t="shared" ca="1" si="20"/>
        <v>210.97967885</v>
      </c>
      <c r="M194" s="1">
        <f t="shared" ca="1" si="21"/>
        <v>180.08793064</v>
      </c>
      <c r="O194" s="1">
        <f t="shared" ca="1" si="22"/>
        <v>110.80496128909058</v>
      </c>
      <c r="P194" s="1">
        <f t="shared" ca="1" si="23"/>
        <v>110.85174150220652</v>
      </c>
      <c r="Q194" s="1">
        <f t="shared" ca="1" si="24"/>
        <v>133.53844957123198</v>
      </c>
      <c r="R194" s="1">
        <f t="shared" ca="1" si="24"/>
        <v>106.37744111386587</v>
      </c>
      <c r="AB194" s="93">
        <v>42689</v>
      </c>
    </row>
    <row r="195" spans="1:28" x14ac:dyDescent="0.3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17"/>
        <v>46107</v>
      </c>
      <c r="J195" s="1">
        <f t="shared" ca="1" si="18"/>
        <v>164.00180304</v>
      </c>
      <c r="K195" s="1">
        <f t="shared" ca="1" si="19"/>
        <v>189.08633707999999</v>
      </c>
      <c r="L195" s="1">
        <f t="shared" ca="1" si="20"/>
        <v>207.91710789999999</v>
      </c>
      <c r="M195" s="1">
        <f t="shared" ca="1" si="21"/>
        <v>179.58816614</v>
      </c>
      <c r="O195" s="1">
        <f t="shared" ca="1" si="22"/>
        <v>110.70334723680455</v>
      </c>
      <c r="P195" s="1">
        <f t="shared" ca="1" si="23"/>
        <v>110.91189656075248</v>
      </c>
      <c r="Q195" s="1">
        <f t="shared" ca="1" si="24"/>
        <v>131.60001180986038</v>
      </c>
      <c r="R195" s="1">
        <f t="shared" ca="1" si="24"/>
        <v>106.08223160992735</v>
      </c>
      <c r="AB195" s="93">
        <v>42729</v>
      </c>
    </row>
    <row r="196" spans="1:28" x14ac:dyDescent="0.3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17"/>
        <v>46108</v>
      </c>
      <c r="J196" s="1">
        <f t="shared" ca="1" si="18"/>
        <v>164.51039509</v>
      </c>
      <c r="K196" s="1">
        <f t="shared" ca="1" si="19"/>
        <v>189.18894713</v>
      </c>
      <c r="L196" s="1">
        <f t="shared" ca="1" si="20"/>
        <v>206.57913256000001</v>
      </c>
      <c r="M196" s="1">
        <f t="shared" ca="1" si="21"/>
        <v>179.94570139999999</v>
      </c>
      <c r="O196" s="1">
        <f t="shared" ca="1" si="22"/>
        <v>111.04665347654934</v>
      </c>
      <c r="P196" s="1">
        <f t="shared" ca="1" si="23"/>
        <v>110.97208427937584</v>
      </c>
      <c r="Q196" s="1">
        <f t="shared" ca="1" si="24"/>
        <v>130.75314753628658</v>
      </c>
      <c r="R196" s="1">
        <f t="shared" ca="1" si="24"/>
        <v>106.2934266963033</v>
      </c>
      <c r="AB196" s="93">
        <v>42736</v>
      </c>
    </row>
    <row r="197" spans="1:28" x14ac:dyDescent="0.3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17"/>
        <v>46111</v>
      </c>
      <c r="J197" s="1">
        <f t="shared" ref="J197:J253" ca="1" si="25">VLOOKUP(I197,$A$10:$G$10000,2,FALSE)</f>
        <v>164.19741536999999</v>
      </c>
      <c r="K197" s="1">
        <f t="shared" ref="K197:K253" ca="1" si="26">VLOOKUP(I197,$A$10:$G$10000,6,FALSE)</f>
        <v>189.29161284</v>
      </c>
      <c r="L197" s="1">
        <f t="shared" ref="L197:L253" ca="1" si="27">VLOOKUP(I197,$A$10:$G$10000,7,FALSE)</f>
        <v>207.6685281</v>
      </c>
      <c r="M197" s="1">
        <f t="shared" ca="1" si="21"/>
        <v>180.27229971</v>
      </c>
      <c r="O197" s="1">
        <f t="shared" ca="1" si="22"/>
        <v>110.83538810032181</v>
      </c>
      <c r="P197" s="1">
        <f t="shared" ca="1" si="23"/>
        <v>111.03230464634522</v>
      </c>
      <c r="Q197" s="1">
        <f t="shared" ca="1" si="24"/>
        <v>131.44267456644593</v>
      </c>
      <c r="R197" s="1">
        <f t="shared" ca="1" si="24"/>
        <v>106.48634741212499</v>
      </c>
      <c r="AB197" s="93">
        <v>42793</v>
      </c>
    </row>
    <row r="198" spans="1:28" x14ac:dyDescent="0.3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28">WORKDAY(I197,1,$AB$4:$AB$467)</f>
        <v>46112</v>
      </c>
      <c r="J198" s="1">
        <f t="shared" ca="1" si="25"/>
        <v>164.59374295999999</v>
      </c>
      <c r="K198" s="1">
        <f t="shared" ca="1" si="26"/>
        <v>189.39433423</v>
      </c>
      <c r="L198" s="1">
        <f t="shared" ca="1" si="27"/>
        <v>213.29805784000001</v>
      </c>
      <c r="M198" s="1">
        <f t="shared" ref="M198:M253" ca="1" si="29">VLOOKUP(I198,$A$10:$G$10000,3,FALSE)</f>
        <v>181.3415426</v>
      </c>
      <c r="O198" s="1">
        <f t="shared" ca="1" si="22"/>
        <v>111.10291437138723</v>
      </c>
      <c r="P198" s="1">
        <f t="shared" ca="1" si="23"/>
        <v>111.09255767339199</v>
      </c>
      <c r="Q198" s="1">
        <f t="shared" ca="1" si="24"/>
        <v>135.00585504616038</v>
      </c>
      <c r="R198" s="1">
        <f t="shared" ca="1" si="24"/>
        <v>107.11794622145757</v>
      </c>
      <c r="AB198" s="93">
        <v>44196</v>
      </c>
    </row>
    <row r="199" spans="1:28" x14ac:dyDescent="0.3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28"/>
        <v>46113</v>
      </c>
      <c r="J199" s="1">
        <f t="shared" ca="1" si="25"/>
        <v>164.85229143000001</v>
      </c>
      <c r="K199" s="1">
        <f t="shared" ca="1" si="26"/>
        <v>189.49711146999999</v>
      </c>
      <c r="L199" s="1">
        <f t="shared" ca="1" si="27"/>
        <v>213.85680769999999</v>
      </c>
      <c r="M199" s="1">
        <f t="shared" ca="1" si="29"/>
        <v>181.77754823000001</v>
      </c>
      <c r="O199" s="1">
        <f t="shared" ref="O199:O214" ca="1" si="30">J199/J198*O198</f>
        <v>111.27743794686876</v>
      </c>
      <c r="P199" s="1">
        <f t="shared" ref="P199:P214" ca="1" si="31">K199/K198*P198</f>
        <v>111.15284346023262</v>
      </c>
      <c r="Q199" s="1">
        <f t="shared" ref="Q199:R214" ca="1" si="32">L199/L198*Q198</f>
        <v>135.35951275579973</v>
      </c>
      <c r="R199" s="1">
        <f t="shared" ca="1" si="32"/>
        <v>107.37549353773697</v>
      </c>
      <c r="AB199" s="93">
        <v>44221</v>
      </c>
    </row>
    <row r="200" spans="1:28" x14ac:dyDescent="0.3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28"/>
        <v>46114</v>
      </c>
      <c r="J200" s="1">
        <f t="shared" ca="1" si="25"/>
        <v>165.23075875999999</v>
      </c>
      <c r="K200" s="1">
        <f t="shared" ca="1" si="26"/>
        <v>189.59994438000001</v>
      </c>
      <c r="L200" s="1">
        <f t="shared" ca="1" si="27"/>
        <v>213.96957716</v>
      </c>
      <c r="M200" s="1">
        <f t="shared" ca="1" si="29"/>
        <v>181.84040587000001</v>
      </c>
      <c r="O200" s="1">
        <f t="shared" ca="1" si="30"/>
        <v>111.53290831045101</v>
      </c>
      <c r="P200" s="1">
        <f t="shared" ca="1" si="31"/>
        <v>111.21316190128498</v>
      </c>
      <c r="Q200" s="1">
        <f t="shared" ca="1" si="32"/>
        <v>135.43088957715744</v>
      </c>
      <c r="R200" s="1">
        <f t="shared" ca="1" si="32"/>
        <v>107.4126233713349</v>
      </c>
      <c r="AB200" s="93">
        <v>42846</v>
      </c>
    </row>
    <row r="201" spans="1:28" x14ac:dyDescent="0.3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28"/>
        <v>46118</v>
      </c>
      <c r="J201" s="1">
        <f t="shared" ca="1" si="25"/>
        <v>165.28816673</v>
      </c>
      <c r="K201" s="1">
        <f t="shared" ca="1" si="26"/>
        <v>189.70283315</v>
      </c>
      <c r="L201" s="1">
        <f t="shared" ca="1" si="27"/>
        <v>214.09468061000001</v>
      </c>
      <c r="M201" s="1">
        <f t="shared" ca="1" si="29"/>
        <v>182.09019529</v>
      </c>
      <c r="O201" s="1">
        <f t="shared" ca="1" si="30"/>
        <v>111.57165943586101</v>
      </c>
      <c r="P201" s="1">
        <f t="shared" ca="1" si="31"/>
        <v>111.27351310799682</v>
      </c>
      <c r="Q201" s="1">
        <f t="shared" ca="1" si="32"/>
        <v>135.51007313094837</v>
      </c>
      <c r="R201" s="1">
        <f t="shared" ca="1" si="32"/>
        <v>107.56017328888065</v>
      </c>
      <c r="AB201" s="93">
        <v>42856</v>
      </c>
    </row>
    <row r="202" spans="1:28" x14ac:dyDescent="0.3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28"/>
        <v>46119</v>
      </c>
      <c r="J202" s="1">
        <f t="shared" ca="1" si="25"/>
        <v>165.00537933999999</v>
      </c>
      <c r="K202" s="1">
        <f t="shared" ca="1" si="26"/>
        <v>189.80577776000001</v>
      </c>
      <c r="L202" s="1">
        <f t="shared" ca="1" si="27"/>
        <v>214.20498099</v>
      </c>
      <c r="M202" s="1">
        <f t="shared" ca="1" si="29"/>
        <v>182.07408508</v>
      </c>
      <c r="O202" s="1">
        <f t="shared" ca="1" si="30"/>
        <v>111.38077427454527</v>
      </c>
      <c r="P202" s="1">
        <f t="shared" ca="1" si="31"/>
        <v>111.33389706863686</v>
      </c>
      <c r="Q202" s="1">
        <f t="shared" ca="1" si="32"/>
        <v>135.57988716143984</v>
      </c>
      <c r="R202" s="1">
        <f t="shared" ca="1" si="32"/>
        <v>107.55065703251901</v>
      </c>
      <c r="AB202" s="93">
        <v>42901</v>
      </c>
    </row>
    <row r="203" spans="1:28" x14ac:dyDescent="0.3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28"/>
        <v>46120</v>
      </c>
      <c r="J203" s="1">
        <f t="shared" ca="1" si="25"/>
        <v>165.44678282000001</v>
      </c>
      <c r="K203" s="1">
        <f t="shared" ca="1" si="26"/>
        <v>189.90877823</v>
      </c>
      <c r="L203" s="1">
        <f t="shared" ca="1" si="27"/>
        <v>218.69055666</v>
      </c>
      <c r="M203" s="1">
        <f t="shared" ca="1" si="29"/>
        <v>183.15971905999999</v>
      </c>
      <c r="O203" s="1">
        <f t="shared" ca="1" si="30"/>
        <v>111.67872735684192</v>
      </c>
      <c r="P203" s="1">
        <f t="shared" ca="1" si="31"/>
        <v>111.39431379493639</v>
      </c>
      <c r="Q203" s="1">
        <f t="shared" ca="1" si="32"/>
        <v>138.41900808375439</v>
      </c>
      <c r="R203" s="1">
        <f t="shared" ca="1" si="32"/>
        <v>108.19193801325015</v>
      </c>
      <c r="AB203" s="93">
        <v>42985</v>
      </c>
    </row>
    <row r="204" spans="1:28" x14ac:dyDescent="0.3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28"/>
        <v>46121</v>
      </c>
      <c r="J204" s="1">
        <f t="shared" ca="1" si="25"/>
        <v>165.49313443</v>
      </c>
      <c r="K204" s="1">
        <f t="shared" ca="1" si="26"/>
        <v>190.01183455</v>
      </c>
      <c r="L204" s="1">
        <f t="shared" ca="1" si="27"/>
        <v>222.02219957</v>
      </c>
      <c r="M204" s="1">
        <f t="shared" ca="1" si="29"/>
        <v>183.50891343999999</v>
      </c>
      <c r="O204" s="1">
        <f t="shared" ca="1" si="30"/>
        <v>111.71001529564319</v>
      </c>
      <c r="P204" s="1">
        <f t="shared" ca="1" si="31"/>
        <v>111.45476328102981</v>
      </c>
      <c r="Q204" s="1">
        <f t="shared" ca="1" si="32"/>
        <v>140.52775349066488</v>
      </c>
      <c r="R204" s="1">
        <f t="shared" ca="1" si="32"/>
        <v>108.39820616494545</v>
      </c>
      <c r="AB204" s="93">
        <v>43020</v>
      </c>
    </row>
    <row r="205" spans="1:28" x14ac:dyDescent="0.3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28"/>
        <v>46122</v>
      </c>
      <c r="J205" s="1">
        <f t="shared" ca="1" si="25"/>
        <v>166.30577608999999</v>
      </c>
      <c r="K205" s="1">
        <f t="shared" ca="1" si="26"/>
        <v>190.11494689</v>
      </c>
      <c r="L205" s="1">
        <f t="shared" ca="1" si="27"/>
        <v>224.51928476000001</v>
      </c>
      <c r="M205" s="1">
        <f t="shared" ca="1" si="29"/>
        <v>184.20337795</v>
      </c>
      <c r="O205" s="1">
        <f t="shared" ca="1" si="30"/>
        <v>112.2585589713742</v>
      </c>
      <c r="P205" s="1">
        <f t="shared" ca="1" si="31"/>
        <v>111.51524562663354</v>
      </c>
      <c r="Q205" s="1">
        <f t="shared" ca="1" si="32"/>
        <v>142.10827009082979</v>
      </c>
      <c r="R205" s="1">
        <f t="shared" ca="1" si="32"/>
        <v>108.80842442474585</v>
      </c>
      <c r="AB205" s="93">
        <v>43041</v>
      </c>
    </row>
    <row r="206" spans="1:28" x14ac:dyDescent="0.3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28"/>
        <v>46125</v>
      </c>
      <c r="J206" s="1">
        <f t="shared" ca="1" si="25"/>
        <v>165.98981964999999</v>
      </c>
      <c r="K206" s="1">
        <f t="shared" ca="1" si="26"/>
        <v>190.21811509</v>
      </c>
      <c r="L206" s="1">
        <f t="shared" ca="1" si="27"/>
        <v>225.28940767</v>
      </c>
      <c r="M206" s="1">
        <f t="shared" ca="1" si="29"/>
        <v>184.68452855999999</v>
      </c>
      <c r="O206" s="1">
        <f t="shared" ca="1" si="30"/>
        <v>112.04528427048268</v>
      </c>
      <c r="P206" s="1">
        <f t="shared" ca="1" si="31"/>
        <v>111.5757607378968</v>
      </c>
      <c r="Q206" s="1">
        <f t="shared" ca="1" si="32"/>
        <v>142.5957152321877</v>
      </c>
      <c r="R206" s="1">
        <f t="shared" ca="1" si="32"/>
        <v>109.09263875549125</v>
      </c>
      <c r="AB206" s="93">
        <v>43054</v>
      </c>
    </row>
    <row r="207" spans="1:28" x14ac:dyDescent="0.3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28"/>
        <v>46126</v>
      </c>
      <c r="J207" s="1">
        <f t="shared" ca="1" si="25"/>
        <v>166.04084896000001</v>
      </c>
      <c r="K207" s="1">
        <f t="shared" ca="1" si="26"/>
        <v>190.32133931999999</v>
      </c>
      <c r="L207" s="1">
        <f t="shared" ca="1" si="27"/>
        <v>226.03652382999999</v>
      </c>
      <c r="M207" s="1">
        <f t="shared" ca="1" si="29"/>
        <v>184.91441424000001</v>
      </c>
      <c r="O207" s="1">
        <f t="shared" ca="1" si="30"/>
        <v>112.07972971754162</v>
      </c>
      <c r="P207" s="1">
        <f t="shared" ca="1" si="31"/>
        <v>111.63630871453604</v>
      </c>
      <c r="Q207" s="1">
        <f t="shared" ca="1" si="32"/>
        <v>143.06859837524598</v>
      </c>
      <c r="R207" s="1">
        <f t="shared" ca="1" si="32"/>
        <v>109.2284315890266</v>
      </c>
      <c r="AB207" s="93">
        <v>43094</v>
      </c>
    </row>
    <row r="208" spans="1:28" x14ac:dyDescent="0.3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28"/>
        <v>46127</v>
      </c>
      <c r="J208" s="1">
        <f t="shared" ca="1" si="25"/>
        <v>166.10803754</v>
      </c>
      <c r="K208" s="1">
        <f t="shared" ca="1" si="26"/>
        <v>190.42461958000001</v>
      </c>
      <c r="L208" s="1">
        <f t="shared" ca="1" si="27"/>
        <v>224.99004690999999</v>
      </c>
      <c r="M208" s="1">
        <f t="shared" ca="1" si="29"/>
        <v>185.06836612000001</v>
      </c>
      <c r="O208" s="1">
        <f t="shared" ca="1" si="30"/>
        <v>112.12508288173991</v>
      </c>
      <c r="P208" s="1">
        <f t="shared" ca="1" si="31"/>
        <v>111.69688955655133</v>
      </c>
      <c r="Q208" s="1">
        <f t="shared" ca="1" si="32"/>
        <v>142.40623645408564</v>
      </c>
      <c r="R208" s="1">
        <f t="shared" ca="1" si="32"/>
        <v>109.31937053752173</v>
      </c>
      <c r="AB208" s="93">
        <v>43101</v>
      </c>
    </row>
    <row r="209" spans="1:28" x14ac:dyDescent="0.3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28"/>
        <v>46128</v>
      </c>
      <c r="J209" s="1">
        <f t="shared" ca="1" si="25"/>
        <v>166.46949511</v>
      </c>
      <c r="K209" s="1">
        <f t="shared" ca="1" si="26"/>
        <v>190.52795587</v>
      </c>
      <c r="L209" s="1">
        <f t="shared" ca="1" si="27"/>
        <v>223.94436646</v>
      </c>
      <c r="M209" s="1">
        <f t="shared" ca="1" si="29"/>
        <v>185.07849970999999</v>
      </c>
      <c r="O209" s="1">
        <f t="shared" ca="1" si="30"/>
        <v>112.36907143638599</v>
      </c>
      <c r="P209" s="1">
        <f t="shared" ca="1" si="31"/>
        <v>111.75750326394258</v>
      </c>
      <c r="Q209" s="1">
        <f t="shared" ca="1" si="32"/>
        <v>141.74437865431514</v>
      </c>
      <c r="R209" s="1">
        <f t="shared" ca="1" si="32"/>
        <v>109.3253564210269</v>
      </c>
      <c r="AB209" s="93">
        <v>43143</v>
      </c>
    </row>
    <row r="210" spans="1:28" x14ac:dyDescent="0.3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28"/>
        <v>46129</v>
      </c>
      <c r="J210" s="1">
        <v>166.46949511</v>
      </c>
      <c r="K210" s="1">
        <v>190.52795587</v>
      </c>
      <c r="L210" s="1">
        <v>223.94436646</v>
      </c>
      <c r="M210" s="1">
        <v>185.07849970999999</v>
      </c>
      <c r="O210" s="1">
        <v>112.36907143638599</v>
      </c>
      <c r="P210" s="1">
        <v>111.75750326394258</v>
      </c>
      <c r="Q210" s="1">
        <v>141.74437865431514</v>
      </c>
      <c r="R210" s="1">
        <v>109.3253564210269</v>
      </c>
      <c r="AB210" s="93">
        <v>43144</v>
      </c>
    </row>
    <row r="211" spans="1:28" x14ac:dyDescent="0.3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28"/>
        <v>46132</v>
      </c>
      <c r="J211" s="1">
        <f t="shared" ca="1" si="25"/>
        <v>167.61510297000001</v>
      </c>
      <c r="K211" s="1">
        <f t="shared" ca="1" si="26"/>
        <v>190.73479671000001</v>
      </c>
      <c r="L211" s="1">
        <f t="shared" ca="1" si="27"/>
        <v>223.16321805999999</v>
      </c>
      <c r="M211" s="1">
        <f t="shared" ca="1" si="29"/>
        <v>185.64321469999999</v>
      </c>
      <c r="O211" s="1">
        <f t="shared" ca="1" si="30"/>
        <v>113.14237162194469</v>
      </c>
      <c r="P211" s="1">
        <f t="shared" ca="1" si="31"/>
        <v>111.87882937456956</v>
      </c>
      <c r="Q211" s="1">
        <f t="shared" ca="1" si="32"/>
        <v>141.24995498854014</v>
      </c>
      <c r="R211" s="1">
        <f t="shared" ca="1" si="32"/>
        <v>109.65893199925334</v>
      </c>
      <c r="AB211" s="93">
        <v>43189</v>
      </c>
    </row>
    <row r="212" spans="1:28" x14ac:dyDescent="0.3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28"/>
        <v>46134</v>
      </c>
      <c r="J212" s="1">
        <f t="shared" ca="1" si="25"/>
        <v>167.54323669999999</v>
      </c>
      <c r="K212" s="1">
        <f t="shared" ca="1" si="26"/>
        <v>190.83830126999999</v>
      </c>
      <c r="L212" s="1">
        <f t="shared" ca="1" si="27"/>
        <v>219.47315008999999</v>
      </c>
      <c r="M212" s="1">
        <f t="shared" ca="1" si="29"/>
        <v>185.30387210999999</v>
      </c>
      <c r="O212" s="1">
        <f t="shared" ca="1" si="30"/>
        <v>113.09386095623887</v>
      </c>
      <c r="P212" s="1">
        <f t="shared" ca="1" si="31"/>
        <v>111.93954178367095</v>
      </c>
      <c r="Q212" s="1">
        <f t="shared" ca="1" si="32"/>
        <v>138.91434637347251</v>
      </c>
      <c r="R212" s="1">
        <f t="shared" ca="1" si="32"/>
        <v>109.45848327258484</v>
      </c>
      <c r="AB212" s="93">
        <v>43211</v>
      </c>
    </row>
    <row r="213" spans="1:28" x14ac:dyDescent="0.3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28"/>
        <v>46135</v>
      </c>
      <c r="J213" s="1">
        <f t="shared" ca="1" si="25"/>
        <v>167.06356124999999</v>
      </c>
      <c r="K213" s="1">
        <f t="shared" ca="1" si="26"/>
        <v>190.94186203000001</v>
      </c>
      <c r="L213" s="1">
        <f t="shared" ca="1" si="27"/>
        <v>217.75443702000001</v>
      </c>
      <c r="M213" s="1">
        <f t="shared" ca="1" si="29"/>
        <v>184.59153608</v>
      </c>
      <c r="O213" s="1">
        <f t="shared" ca="1" si="30"/>
        <v>112.77007379708569</v>
      </c>
      <c r="P213" s="1">
        <f t="shared" ca="1" si="31"/>
        <v>112.00028715786483</v>
      </c>
      <c r="Q213" s="1">
        <f t="shared" ca="1" si="32"/>
        <v>137.82649620763362</v>
      </c>
      <c r="R213" s="1">
        <f t="shared" ca="1" si="32"/>
        <v>109.03770835549122</v>
      </c>
      <c r="AB213" s="93">
        <v>43221</v>
      </c>
    </row>
    <row r="214" spans="1:28" x14ac:dyDescent="0.3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28"/>
        <v>46136</v>
      </c>
      <c r="J214" s="1">
        <f t="shared" ca="1" si="25"/>
        <v>167.35697974999999</v>
      </c>
      <c r="K214" s="1">
        <f t="shared" ca="1" si="26"/>
        <v>191.045479</v>
      </c>
      <c r="L214" s="1">
        <f t="shared" ca="1" si="27"/>
        <v>217.03372969</v>
      </c>
      <c r="M214" s="1">
        <f t="shared" ca="1" si="29"/>
        <v>184.86577115</v>
      </c>
      <c r="O214" s="1">
        <f t="shared" ca="1" si="30"/>
        <v>112.96813509573664</v>
      </c>
      <c r="P214" s="1">
        <f t="shared" ca="1" si="31"/>
        <v>112.06106550301683</v>
      </c>
      <c r="Q214" s="1">
        <f t="shared" ca="1" si="32"/>
        <v>137.37032839105802</v>
      </c>
      <c r="R214" s="1">
        <f t="shared" ca="1" si="32"/>
        <v>109.19969825068634</v>
      </c>
      <c r="AB214" s="93">
        <v>43251</v>
      </c>
    </row>
    <row r="215" spans="1:28" x14ac:dyDescent="0.3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28"/>
        <v>46139</v>
      </c>
      <c r="J215" s="1">
        <f t="shared" ca="1" si="25"/>
        <v>166.90537040999999</v>
      </c>
      <c r="K215" s="1">
        <f t="shared" ca="1" si="26"/>
        <v>191.14915219</v>
      </c>
      <c r="L215" s="1">
        <f t="shared" ca="1" si="27"/>
        <v>215.70676845</v>
      </c>
      <c r="M215" s="1">
        <f t="shared" ca="1" si="29"/>
        <v>184.73122846999999</v>
      </c>
      <c r="O215" s="1">
        <f t="shared" ref="O215:O253" ca="1" si="33">J215/J214*O214</f>
        <v>112.66329292537824</v>
      </c>
      <c r="P215" s="1">
        <f t="shared" ref="P215:P253" ca="1" si="34">K215/K214*P214</f>
        <v>112.12187682499265</v>
      </c>
      <c r="Q215" s="1">
        <f t="shared" ref="Q215:R253" ca="1" si="35">L215/L214*Q214</f>
        <v>136.53043543266222</v>
      </c>
      <c r="R215" s="1">
        <f t="shared" ca="1" si="35"/>
        <v>109.12022426279532</v>
      </c>
      <c r="AB215" s="93">
        <v>43350</v>
      </c>
    </row>
    <row r="216" spans="1:28" x14ac:dyDescent="0.3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28"/>
        <v>46140</v>
      </c>
      <c r="J216" s="1">
        <f t="shared" ca="1" si="25"/>
        <v>166.89303833</v>
      </c>
      <c r="K216" s="1">
        <f t="shared" ca="1" si="26"/>
        <v>191.25288157</v>
      </c>
      <c r="L216" s="1">
        <f t="shared" ca="1" si="27"/>
        <v>214.61434631</v>
      </c>
      <c r="M216" s="1">
        <f t="shared" ca="1" si="29"/>
        <v>184.67215589</v>
      </c>
      <c r="O216" s="1">
        <f t="shared" ca="1" si="33"/>
        <v>112.65496861119946</v>
      </c>
      <c r="P216" s="1">
        <f t="shared" ca="1" si="34"/>
        <v>112.18272110619529</v>
      </c>
      <c r="Q216" s="1">
        <f t="shared" ca="1" si="35"/>
        <v>135.83899273236025</v>
      </c>
      <c r="R216" s="1">
        <f t="shared" ca="1" si="35"/>
        <v>109.08533025364066</v>
      </c>
      <c r="AB216" s="93">
        <v>43385</v>
      </c>
    </row>
    <row r="217" spans="1:28" x14ac:dyDescent="0.3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28"/>
        <v>46141</v>
      </c>
      <c r="J217" s="1">
        <f t="shared" ca="1" si="25"/>
        <v>166.99849889000001</v>
      </c>
      <c r="K217" s="1">
        <f t="shared" ca="1" si="26"/>
        <v>191.35666735000001</v>
      </c>
      <c r="L217" s="1">
        <f t="shared" ca="1" si="27"/>
        <v>210.21294664999999</v>
      </c>
      <c r="M217" s="1">
        <f t="shared" ca="1" si="29"/>
        <v>183.96888831999999</v>
      </c>
      <c r="O217" s="1">
        <f t="shared" ca="1" si="33"/>
        <v>112.72615585900442</v>
      </c>
      <c r="P217" s="1">
        <f t="shared" ca="1" si="34"/>
        <v>112.24359846980389</v>
      </c>
      <c r="Q217" s="1">
        <f t="shared" ca="1" si="35"/>
        <v>133.05315056147694</v>
      </c>
      <c r="R217" s="1">
        <f t="shared" ca="1" si="35"/>
        <v>108.66991205071558</v>
      </c>
      <c r="AB217" s="93">
        <v>43406</v>
      </c>
    </row>
    <row r="218" spans="1:28" x14ac:dyDescent="0.3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28"/>
        <v>46142</v>
      </c>
      <c r="J218" s="1">
        <f t="shared" ca="1" si="25"/>
        <v>167.11714201999999</v>
      </c>
      <c r="K218" s="1">
        <f t="shared" ca="1" si="26"/>
        <v>191.45885092</v>
      </c>
      <c r="L218" s="1">
        <f t="shared" ca="1" si="27"/>
        <v>213.13398402000001</v>
      </c>
      <c r="M218" s="1">
        <f t="shared" ca="1" si="29"/>
        <v>184.63187955999999</v>
      </c>
      <c r="O218" s="1">
        <f t="shared" ca="1" si="33"/>
        <v>112.80624151278498</v>
      </c>
      <c r="P218" s="1">
        <f t="shared" ca="1" si="34"/>
        <v>112.30353602912767</v>
      </c>
      <c r="Q218" s="1">
        <f t="shared" ca="1" si="35"/>
        <v>134.90200540690859</v>
      </c>
      <c r="R218" s="1">
        <f t="shared" ca="1" si="35"/>
        <v>109.0615391372253</v>
      </c>
      <c r="AB218" s="93">
        <v>43419</v>
      </c>
    </row>
    <row r="219" spans="1:28" x14ac:dyDescent="0.3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28"/>
        <v>46146</v>
      </c>
      <c r="J219" s="1">
        <f t="shared" ca="1" si="25"/>
        <v>165.99534782999999</v>
      </c>
      <c r="K219" s="1">
        <f t="shared" ca="1" si="26"/>
        <v>191.5610891</v>
      </c>
      <c r="L219" s="1">
        <f t="shared" ca="1" si="27"/>
        <v>211.17975333999999</v>
      </c>
      <c r="M219" s="1">
        <f t="shared" ca="1" si="29"/>
        <v>184.21569694999999</v>
      </c>
      <c r="O219" s="1">
        <f t="shared" ca="1" si="33"/>
        <v>112.04901586378702</v>
      </c>
      <c r="P219" s="1">
        <f t="shared" ca="1" si="34"/>
        <v>112.36350562090162</v>
      </c>
      <c r="Q219" s="1">
        <f t="shared" ca="1" si="35"/>
        <v>133.66508564035004</v>
      </c>
      <c r="R219" s="1">
        <f t="shared" ca="1" si="35"/>
        <v>108.81570122387623</v>
      </c>
      <c r="AB219" s="93">
        <v>43459</v>
      </c>
    </row>
    <row r="220" spans="1:28" x14ac:dyDescent="0.3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28"/>
        <v>46147</v>
      </c>
      <c r="J220" s="1">
        <f t="shared" ca="1" si="25"/>
        <v>165.45188575</v>
      </c>
      <c r="K220" s="1">
        <f t="shared" ca="1" si="26"/>
        <v>191.66338188</v>
      </c>
      <c r="L220" s="1">
        <f t="shared" ca="1" si="27"/>
        <v>212.49245766999999</v>
      </c>
      <c r="M220" s="1">
        <f t="shared" ca="1" si="29"/>
        <v>184.52387585</v>
      </c>
      <c r="O220" s="1">
        <f t="shared" ca="1" si="33"/>
        <v>111.68217190087279</v>
      </c>
      <c r="P220" s="1">
        <f t="shared" ca="1" si="34"/>
        <v>112.42350723926008</v>
      </c>
      <c r="Q220" s="1">
        <f t="shared" ca="1" si="35"/>
        <v>134.49595476447206</v>
      </c>
      <c r="R220" s="1">
        <f t="shared" ca="1" si="35"/>
        <v>108.99774164530137</v>
      </c>
      <c r="AB220" s="93">
        <v>43466</v>
      </c>
    </row>
    <row r="221" spans="1:28" x14ac:dyDescent="0.3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28"/>
        <v>46148</v>
      </c>
      <c r="J221" s="1">
        <f t="shared" ca="1" si="25"/>
        <v>166.43887753000001</v>
      </c>
      <c r="K221" s="1">
        <f t="shared" ca="1" si="26"/>
        <v>191.76572926</v>
      </c>
      <c r="L221" s="1">
        <f t="shared" ca="1" si="27"/>
        <v>213.55864166000001</v>
      </c>
      <c r="M221" s="1">
        <f t="shared" ca="1" si="29"/>
        <v>185.0741233</v>
      </c>
      <c r="O221" s="1">
        <f t="shared" ca="1" si="33"/>
        <v>112.34840417220072</v>
      </c>
      <c r="P221" s="1">
        <f t="shared" ca="1" si="34"/>
        <v>112.48354088420304</v>
      </c>
      <c r="Q221" s="1">
        <f t="shared" ca="1" si="35"/>
        <v>135.17079016927661</v>
      </c>
      <c r="R221" s="1">
        <f t="shared" ca="1" si="35"/>
        <v>109.32277128777886</v>
      </c>
      <c r="AB221" s="93">
        <v>43528</v>
      </c>
    </row>
    <row r="222" spans="1:28" x14ac:dyDescent="0.3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28"/>
        <v>46149</v>
      </c>
      <c r="J222" s="1">
        <f t="shared" ca="1" si="25"/>
        <v>166.25559727999999</v>
      </c>
      <c r="K222" s="1">
        <f t="shared" ca="1" si="26"/>
        <v>191.86813125</v>
      </c>
      <c r="L222" s="1">
        <f t="shared" ca="1" si="27"/>
        <v>208.46962250999999</v>
      </c>
      <c r="M222" s="1">
        <f t="shared" ca="1" si="29"/>
        <v>185.10157022000001</v>
      </c>
      <c r="O222" s="1">
        <f t="shared" ca="1" si="33"/>
        <v>112.22468762286222</v>
      </c>
      <c r="P222" s="1">
        <f t="shared" ca="1" si="34"/>
        <v>112.54360656159615</v>
      </c>
      <c r="Q222" s="1">
        <f t="shared" ca="1" si="35"/>
        <v>131.94972295164911</v>
      </c>
      <c r="R222" s="1">
        <f t="shared" ca="1" si="35"/>
        <v>109.33898410729256</v>
      </c>
      <c r="AB222" s="93">
        <v>43529</v>
      </c>
    </row>
    <row r="223" spans="1:28" x14ac:dyDescent="0.3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28"/>
        <v>46150</v>
      </c>
      <c r="J223" s="1">
        <f t="shared" ca="1" si="25"/>
        <v>166.78630203</v>
      </c>
      <c r="K223" s="1">
        <f t="shared" ca="1" si="26"/>
        <v>191.97058801</v>
      </c>
      <c r="L223" s="1">
        <f t="shared" ca="1" si="27"/>
        <v>209.48231752000001</v>
      </c>
      <c r="M223" s="1">
        <f t="shared" ca="1" si="29"/>
        <v>185.48666119999999</v>
      </c>
      <c r="O223" s="1">
        <f t="shared" ca="1" si="33"/>
        <v>112.5829202223242</v>
      </c>
      <c r="P223" s="1">
        <f t="shared" ca="1" si="34"/>
        <v>112.60370436529024</v>
      </c>
      <c r="Q223" s="1">
        <f t="shared" ca="1" si="35"/>
        <v>132.59070279511579</v>
      </c>
      <c r="R223" s="1">
        <f t="shared" ca="1" si="35"/>
        <v>109.56645628104039</v>
      </c>
      <c r="AB223" s="93">
        <v>43574</v>
      </c>
    </row>
    <row r="224" spans="1:28" x14ac:dyDescent="0.3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28"/>
        <v>46153</v>
      </c>
      <c r="J224" s="1">
        <f t="shared" ca="1" si="25"/>
        <v>164.51124558000001</v>
      </c>
      <c r="K224" s="1">
        <f t="shared" ca="1" si="26"/>
        <v>192.07309938</v>
      </c>
      <c r="L224" s="1">
        <f t="shared" ca="1" si="27"/>
        <v>206.97977079</v>
      </c>
      <c r="M224" s="1">
        <f t="shared" ca="1" si="29"/>
        <v>185.24181035999999</v>
      </c>
      <c r="O224" s="1">
        <f t="shared" ca="1" si="33"/>
        <v>111.04722756834616</v>
      </c>
      <c r="P224" s="1">
        <f t="shared" ca="1" si="34"/>
        <v>112.6638342014345</v>
      </c>
      <c r="Q224" s="1">
        <f t="shared" ca="1" si="35"/>
        <v>131.00672934267087</v>
      </c>
      <c r="R224" s="1">
        <f t="shared" ca="1" si="35"/>
        <v>109.42182356900236</v>
      </c>
      <c r="AB224" s="93">
        <v>43576</v>
      </c>
    </row>
    <row r="225" spans="1:28" x14ac:dyDescent="0.3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28"/>
        <v>46154</v>
      </c>
      <c r="J225" s="1">
        <f t="shared" ca="1" si="25"/>
        <v>164.36708780000001</v>
      </c>
      <c r="K225" s="1">
        <f t="shared" ca="1" si="26"/>
        <v>192.17566552</v>
      </c>
      <c r="L225" s="1">
        <f t="shared" ca="1" si="27"/>
        <v>205.19732834999999</v>
      </c>
      <c r="M225" s="1">
        <f t="shared" ca="1" si="29"/>
        <v>185.08043357</v>
      </c>
      <c r="O225" s="1">
        <f t="shared" ca="1" si="33"/>
        <v>110.94991919441118</v>
      </c>
      <c r="P225" s="1">
        <f t="shared" ca="1" si="34"/>
        <v>112.72399616387973</v>
      </c>
      <c r="Q225" s="1">
        <f t="shared" ca="1" si="35"/>
        <v>129.87854201588669</v>
      </c>
      <c r="R225" s="1">
        <f t="shared" ca="1" si="35"/>
        <v>109.32649874676491</v>
      </c>
      <c r="AB225" s="93">
        <v>43586</v>
      </c>
    </row>
    <row r="226" spans="1:28" x14ac:dyDescent="0.3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28"/>
        <v>46155</v>
      </c>
      <c r="J226" s="1">
        <f t="shared" ca="1" si="25"/>
        <v>163.05308323</v>
      </c>
      <c r="K226" s="1">
        <f t="shared" ca="1" si="26"/>
        <v>192.27828645</v>
      </c>
      <c r="L226" s="1">
        <f t="shared" ca="1" si="27"/>
        <v>201.50619083000001</v>
      </c>
      <c r="M226" s="1">
        <f t="shared" ca="1" si="29"/>
        <v>184.1492725</v>
      </c>
      <c r="O226" s="1">
        <f t="shared" ca="1" si="33"/>
        <v>110.06294904233316</v>
      </c>
      <c r="P226" s="1">
        <f t="shared" ca="1" si="34"/>
        <v>112.78419026435731</v>
      </c>
      <c r="Q226" s="1">
        <f t="shared" ca="1" si="35"/>
        <v>127.5422564349164</v>
      </c>
      <c r="R226" s="1">
        <f t="shared" ca="1" si="35"/>
        <v>108.77646448550472</v>
      </c>
      <c r="AB226" s="93">
        <v>43636</v>
      </c>
    </row>
    <row r="227" spans="1:28" x14ac:dyDescent="0.3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28"/>
        <v>46156</v>
      </c>
      <c r="J227" s="1">
        <f t="shared" ca="1" si="25"/>
        <v>164.49125910999999</v>
      </c>
      <c r="K227" s="1">
        <f t="shared" ca="1" si="26"/>
        <v>192.38096216</v>
      </c>
      <c r="L227" s="1">
        <f t="shared" ca="1" si="27"/>
        <v>202.94845885999999</v>
      </c>
      <c r="M227" s="1">
        <f t="shared" ca="1" si="29"/>
        <v>184.65367706999999</v>
      </c>
      <c r="O227" s="1">
        <f t="shared" ca="1" si="33"/>
        <v>111.03373644149612</v>
      </c>
      <c r="P227" s="1">
        <f t="shared" ca="1" si="34"/>
        <v>112.84441649700152</v>
      </c>
      <c r="Q227" s="1">
        <f t="shared" ca="1" si="35"/>
        <v>128.45513220400545</v>
      </c>
      <c r="R227" s="1">
        <f t="shared" ca="1" si="35"/>
        <v>109.07441486592195</v>
      </c>
      <c r="AB227" s="93">
        <v>43715</v>
      </c>
    </row>
    <row r="228" spans="1:28" x14ac:dyDescent="0.3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28"/>
        <v>46157</v>
      </c>
      <c r="J228" s="1">
        <f t="shared" ca="1" si="25"/>
        <v>165.19716446999999</v>
      </c>
      <c r="K228" s="1">
        <f t="shared" ca="1" si="26"/>
        <v>192.48369264999999</v>
      </c>
      <c r="L228" s="1">
        <f t="shared" ca="1" si="27"/>
        <v>201.71730217999999</v>
      </c>
      <c r="M228" s="1">
        <f t="shared" ca="1" si="29"/>
        <v>183.86414979</v>
      </c>
      <c r="O228" s="1">
        <f t="shared" ca="1" si="33"/>
        <v>111.51023172835185</v>
      </c>
      <c r="P228" s="1">
        <f t="shared" ca="1" si="34"/>
        <v>112.90467486181237</v>
      </c>
      <c r="Q228" s="1">
        <f t="shared" ca="1" si="35"/>
        <v>127.6758782250317</v>
      </c>
      <c r="R228" s="1">
        <f t="shared" ca="1" si="35"/>
        <v>108.60804329156096</v>
      </c>
      <c r="AB228" s="93">
        <v>43750</v>
      </c>
    </row>
    <row r="229" spans="1:28" x14ac:dyDescent="0.3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28"/>
        <v>46160</v>
      </c>
      <c r="J229" s="1">
        <f t="shared" ca="1" si="25"/>
        <v>163.72709527999999</v>
      </c>
      <c r="K229" s="1">
        <f t="shared" ca="1" si="26"/>
        <v>192.58647809999999</v>
      </c>
      <c r="L229" s="1">
        <f t="shared" ca="1" si="27"/>
        <v>201.36684185999999</v>
      </c>
      <c r="M229" s="1">
        <f t="shared" ca="1" si="29"/>
        <v>184.14393669</v>
      </c>
      <c r="O229" s="1">
        <f t="shared" ca="1" si="33"/>
        <v>110.51791593068343</v>
      </c>
      <c r="P229" s="1">
        <f t="shared" ca="1" si="34"/>
        <v>112.964965464372</v>
      </c>
      <c r="Q229" s="1">
        <f t="shared" ca="1" si="35"/>
        <v>127.45405625609074</v>
      </c>
      <c r="R229" s="1">
        <f t="shared" ca="1" si="35"/>
        <v>108.77331263733781</v>
      </c>
      <c r="AB229" s="93">
        <v>43771</v>
      </c>
    </row>
    <row r="230" spans="1:28" x14ac:dyDescent="0.3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28"/>
        <v>46161</v>
      </c>
      <c r="J230" s="1">
        <f t="shared" ca="1" si="25"/>
        <v>162.30082625</v>
      </c>
      <c r="K230" s="1">
        <f t="shared" ca="1" si="26"/>
        <v>192.68931832999999</v>
      </c>
      <c r="L230" s="1">
        <f t="shared" ca="1" si="27"/>
        <v>198.29818356999999</v>
      </c>
      <c r="M230" s="1">
        <f t="shared" ca="1" si="29"/>
        <v>183.64706581999999</v>
      </c>
      <c r="O230" s="1">
        <f t="shared" ca="1" si="33"/>
        <v>109.55516580992605</v>
      </c>
      <c r="P230" s="1">
        <f t="shared" ca="1" si="34"/>
        <v>113.02528819909828</v>
      </c>
      <c r="Q230" s="1">
        <f t="shared" ca="1" si="35"/>
        <v>125.51176554570506</v>
      </c>
      <c r="R230" s="1">
        <f t="shared" ca="1" si="35"/>
        <v>108.47981239261414</v>
      </c>
      <c r="AB230" s="93">
        <v>43784</v>
      </c>
    </row>
    <row r="231" spans="1:28" x14ac:dyDescent="0.3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28"/>
        <v>46162</v>
      </c>
      <c r="J231" s="1">
        <f t="shared" ca="1" si="25"/>
        <v>163.72199234999999</v>
      </c>
      <c r="K231" s="1">
        <f t="shared" ca="1" si="26"/>
        <v>192.79221351000001</v>
      </c>
      <c r="L231" s="1">
        <f t="shared" ca="1" si="27"/>
        <v>201.79911152</v>
      </c>
      <c r="M231" s="1">
        <f t="shared" ca="1" si="29"/>
        <v>183.96425429000001</v>
      </c>
      <c r="O231" s="1">
        <f t="shared" ca="1" si="33"/>
        <v>110.51447138665256</v>
      </c>
      <c r="P231" s="1">
        <f t="shared" ca="1" si="34"/>
        <v>113.08564316570771</v>
      </c>
      <c r="Q231" s="1">
        <f t="shared" ca="1" si="35"/>
        <v>127.72765900545373</v>
      </c>
      <c r="R231" s="1">
        <f t="shared" ca="1" si="35"/>
        <v>108.66717474204819</v>
      </c>
      <c r="AB231" s="93">
        <v>43824</v>
      </c>
    </row>
    <row r="232" spans="1:28" x14ac:dyDescent="0.3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28"/>
        <v>46163</v>
      </c>
      <c r="J232" s="1">
        <f t="shared" ca="1" si="25"/>
        <v>163.71688942</v>
      </c>
      <c r="K232" s="1">
        <f t="shared" ca="1" si="26"/>
        <v>192.89516366000001</v>
      </c>
      <c r="L232" s="1">
        <f t="shared" ca="1" si="27"/>
        <v>202.13377886999999</v>
      </c>
      <c r="M232" s="1">
        <f t="shared" ca="1" si="29"/>
        <v>184.209484</v>
      </c>
      <c r="O232" s="1">
        <f t="shared" ca="1" si="33"/>
        <v>110.51102684262169</v>
      </c>
      <c r="P232" s="1">
        <f t="shared" ca="1" si="34"/>
        <v>113.14603037593159</v>
      </c>
      <c r="Q232" s="1">
        <f t="shared" ca="1" si="35"/>
        <v>127.93948489923038</v>
      </c>
      <c r="R232" s="1">
        <f t="shared" ca="1" si="35"/>
        <v>108.81203125154434</v>
      </c>
      <c r="AB232" s="93">
        <v>43831</v>
      </c>
    </row>
    <row r="233" spans="1:28" x14ac:dyDescent="0.3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28"/>
        <v>46164</v>
      </c>
      <c r="J233" s="1">
        <f t="shared" ca="1" si="25"/>
        <v>163.93546494</v>
      </c>
      <c r="K233" s="1">
        <f t="shared" ca="1" si="26"/>
        <v>192.99816877000001</v>
      </c>
      <c r="L233" s="1">
        <f t="shared" ca="1" si="27"/>
        <v>200.49503186999999</v>
      </c>
      <c r="M233" s="1">
        <f t="shared" ca="1" si="29"/>
        <v>184.35210527999999</v>
      </c>
      <c r="O233" s="1">
        <f t="shared" ca="1" si="33"/>
        <v>110.65856815765298</v>
      </c>
      <c r="P233" s="1">
        <f t="shared" ca="1" si="34"/>
        <v>113.20644982390426</v>
      </c>
      <c r="Q233" s="1">
        <f t="shared" ca="1" si="35"/>
        <v>126.90224882601078</v>
      </c>
      <c r="R233" s="1">
        <f t="shared" ca="1" si="35"/>
        <v>108.8962772460475</v>
      </c>
      <c r="AB233" s="93">
        <v>43885</v>
      </c>
    </row>
    <row r="234" spans="1:28" x14ac:dyDescent="0.3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28"/>
        <v>46167</v>
      </c>
      <c r="J234" s="1">
        <f t="shared" ca="1" si="25"/>
        <v>164.30882935</v>
      </c>
      <c r="K234" s="1">
        <f t="shared" ca="1" si="26"/>
        <v>193.10122883</v>
      </c>
      <c r="L234" s="1">
        <f t="shared" ca="1" si="27"/>
        <v>202.3224979</v>
      </c>
      <c r="M234" s="1">
        <f t="shared" ca="1" si="29"/>
        <v>184.61875409999999</v>
      </c>
      <c r="O234" s="1">
        <f t="shared" ca="1" si="33"/>
        <v>110.9105939839545</v>
      </c>
      <c r="P234" s="1">
        <f t="shared" ca="1" si="34"/>
        <v>113.26690150376005</v>
      </c>
      <c r="Q234" s="1">
        <f t="shared" ca="1" si="35"/>
        <v>128.05893359119995</v>
      </c>
      <c r="R234" s="1">
        <f t="shared" ca="1" si="35"/>
        <v>109.05378596440984</v>
      </c>
      <c r="AB234" s="93">
        <v>43886</v>
      </c>
    </row>
    <row r="235" spans="1:28" x14ac:dyDescent="0.3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28"/>
        <v>46168</v>
      </c>
      <c r="J235" s="1">
        <f t="shared" ca="1" si="25"/>
        <v>163.76239054999999</v>
      </c>
      <c r="K235" s="1">
        <f t="shared" ca="1" si="26"/>
        <v>193.20434402999999</v>
      </c>
      <c r="L235" s="1">
        <f t="shared" ca="1" si="27"/>
        <v>200.92674400000001</v>
      </c>
      <c r="M235" s="1">
        <f t="shared" ca="1" si="29"/>
        <v>184.82640495000001</v>
      </c>
      <c r="O235" s="1">
        <f t="shared" ca="1" si="33"/>
        <v>110.54174069637625</v>
      </c>
      <c r="P235" s="1">
        <f t="shared" ca="1" si="34"/>
        <v>113.32738552694677</v>
      </c>
      <c r="Q235" s="1">
        <f t="shared" ca="1" si="35"/>
        <v>127.17549868976798</v>
      </c>
      <c r="R235" s="1">
        <f t="shared" ca="1" si="35"/>
        <v>109.17644474553758</v>
      </c>
      <c r="AB235" s="93">
        <v>43931</v>
      </c>
    </row>
    <row r="236" spans="1:28" x14ac:dyDescent="0.3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28"/>
        <v>46169</v>
      </c>
      <c r="J236" s="1">
        <f t="shared" ca="1" si="25"/>
        <v>163.88103368</v>
      </c>
      <c r="K236" s="1">
        <f t="shared" ca="1" si="26"/>
        <v>193.30751420000001</v>
      </c>
      <c r="L236" s="1">
        <f t="shared" ca="1" si="27"/>
        <v>199.96567193000001</v>
      </c>
      <c r="M236" s="1">
        <f t="shared" ca="1" si="29"/>
        <v>185.17905489</v>
      </c>
      <c r="O236" s="1">
        <f t="shared" ca="1" si="33"/>
        <v>110.62182635015682</v>
      </c>
      <c r="P236" s="1">
        <f t="shared" ca="1" si="34"/>
        <v>113.38790179374799</v>
      </c>
      <c r="Q236" s="1">
        <f t="shared" ca="1" si="35"/>
        <v>126.56719330768775</v>
      </c>
      <c r="R236" s="1">
        <f t="shared" ca="1" si="35"/>
        <v>109.38475408694009</v>
      </c>
      <c r="AB236" s="93">
        <v>43942</v>
      </c>
    </row>
    <row r="237" spans="1:28" x14ac:dyDescent="0.3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28"/>
        <v>46170</v>
      </c>
      <c r="J237" s="1">
        <f t="shared" ca="1" si="25"/>
        <v>164.20889696</v>
      </c>
      <c r="K237" s="1">
        <f t="shared" ca="1" si="26"/>
        <v>193.41073950000001</v>
      </c>
      <c r="L237" s="1">
        <f t="shared" ca="1" si="27"/>
        <v>199.1908612</v>
      </c>
      <c r="M237" s="1">
        <f t="shared" ca="1" si="29"/>
        <v>185.33639027999999</v>
      </c>
      <c r="O237" s="1">
        <f t="shared" ca="1" si="33"/>
        <v>110.84313832270377</v>
      </c>
      <c r="P237" s="1">
        <f t="shared" ca="1" si="34"/>
        <v>113.44845039801446</v>
      </c>
      <c r="Q237" s="1">
        <f t="shared" ca="1" si="35"/>
        <v>126.07678103594986</v>
      </c>
      <c r="R237" s="1">
        <f t="shared" ca="1" si="35"/>
        <v>109.47769166540728</v>
      </c>
      <c r="AB237" s="93">
        <v>43952</v>
      </c>
    </row>
    <row r="238" spans="1:28" x14ac:dyDescent="0.3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28"/>
        <v>46171</v>
      </c>
      <c r="J238" s="1">
        <f t="shared" ca="1" si="25"/>
        <v>164.88928766999999</v>
      </c>
      <c r="K238" s="1">
        <f t="shared" ca="1" si="26"/>
        <v>193.51401992999999</v>
      </c>
      <c r="L238" s="1">
        <f t="shared" ca="1" si="27"/>
        <v>197.73909236</v>
      </c>
      <c r="M238" s="1">
        <f t="shared" ca="1" si="29"/>
        <v>185.20800943</v>
      </c>
      <c r="O238" s="1">
        <f t="shared" ca="1" si="33"/>
        <v>111.3024108894051</v>
      </c>
      <c r="P238" s="1">
        <f t="shared" ca="1" si="34"/>
        <v>113.50903133974619</v>
      </c>
      <c r="Q238" s="1">
        <f t="shared" ca="1" si="35"/>
        <v>125.15789178042465</v>
      </c>
      <c r="R238" s="1">
        <f t="shared" ca="1" si="35"/>
        <v>109.40185745340602</v>
      </c>
      <c r="AB238" s="93">
        <v>43993</v>
      </c>
    </row>
    <row r="239" spans="1:28" x14ac:dyDescent="0.3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28"/>
        <v>46174</v>
      </c>
      <c r="J239" s="1">
        <f t="shared" ca="1" si="25"/>
        <v>164.15999388</v>
      </c>
      <c r="K239" s="1">
        <f t="shared" ca="1" si="26"/>
        <v>193.61735551000001</v>
      </c>
      <c r="L239" s="1">
        <f t="shared" ca="1" si="27"/>
        <v>195.9299225</v>
      </c>
      <c r="M239" s="1">
        <f t="shared" ca="1" si="29"/>
        <v>184.75438120999999</v>
      </c>
      <c r="O239" s="1">
        <f t="shared" ca="1" si="33"/>
        <v>110.810128108512</v>
      </c>
      <c r="P239" s="1">
        <f t="shared" ca="1" si="34"/>
        <v>113.56964463067455</v>
      </c>
      <c r="Q239" s="1">
        <f t="shared" ca="1" si="35"/>
        <v>124.01278747733598</v>
      </c>
      <c r="R239" s="1">
        <f t="shared" ca="1" si="35"/>
        <v>109.13390052209392</v>
      </c>
      <c r="AB239" s="93">
        <v>44081</v>
      </c>
    </row>
    <row r="240" spans="1:28" x14ac:dyDescent="0.3">
      <c r="A240" s="89">
        <v>43784</v>
      </c>
      <c r="B240" s="90"/>
      <c r="C240" s="90"/>
      <c r="D240" s="90"/>
      <c r="E240" s="90"/>
      <c r="F240" s="90"/>
      <c r="G240" s="91"/>
      <c r="I240" s="92">
        <f t="shared" ca="1" si="28"/>
        <v>46175</v>
      </c>
      <c r="J240" s="1">
        <f t="shared" ca="1" si="25"/>
        <v>164.15616668000001</v>
      </c>
      <c r="K240" s="1">
        <f t="shared" ca="1" si="26"/>
        <v>193.72074622</v>
      </c>
      <c r="L240" s="1">
        <f t="shared" ca="1" si="27"/>
        <v>198.20576972999999</v>
      </c>
      <c r="M240" s="1">
        <f t="shared" ca="1" si="29"/>
        <v>184.38498971999999</v>
      </c>
      <c r="O240" s="1">
        <f t="shared" ca="1" si="33"/>
        <v>110.80754469880132</v>
      </c>
      <c r="P240" s="1">
        <f t="shared" ca="1" si="34"/>
        <v>113.63029025906815</v>
      </c>
      <c r="Q240" s="1">
        <f t="shared" ca="1" si="35"/>
        <v>125.45327270421535</v>
      </c>
      <c r="R240" s="1">
        <f t="shared" ca="1" si="35"/>
        <v>108.91570199354295</v>
      </c>
      <c r="AB240" s="93">
        <v>44116</v>
      </c>
    </row>
    <row r="241" spans="1:28" x14ac:dyDescent="0.3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28"/>
        <v>46176</v>
      </c>
      <c r="J241" s="1">
        <f t="shared" ca="1" si="25"/>
        <v>163.39838151999999</v>
      </c>
      <c r="K241" s="1">
        <f t="shared" ca="1" si="26"/>
        <v>193.82419225000001</v>
      </c>
      <c r="L241" s="1">
        <f t="shared" ca="1" si="27"/>
        <v>193.80580373000001</v>
      </c>
      <c r="M241" s="1">
        <f t="shared" ca="1" si="29"/>
        <v>183.17806611</v>
      </c>
      <c r="O241" s="1">
        <f t="shared" ca="1" si="33"/>
        <v>110.29602987308981</v>
      </c>
      <c r="P241" s="1">
        <f t="shared" ca="1" si="34"/>
        <v>113.69096833637487</v>
      </c>
      <c r="Q241" s="1">
        <f t="shared" ca="1" si="35"/>
        <v>122.66833796069498</v>
      </c>
      <c r="R241" s="1">
        <f t="shared" ca="1" si="35"/>
        <v>108.20277556479542</v>
      </c>
      <c r="AB241" s="93">
        <v>44137</v>
      </c>
    </row>
    <row r="242" spans="1:28" x14ac:dyDescent="0.3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28"/>
        <v>46178</v>
      </c>
      <c r="J242" s="1">
        <f t="shared" ca="1" si="25"/>
        <v>163.64970084000001</v>
      </c>
      <c r="K242" s="1">
        <f t="shared" ca="1" si="26"/>
        <v>193.92769340999999</v>
      </c>
      <c r="L242" s="1">
        <f t="shared" ca="1" si="27"/>
        <v>192.31353983</v>
      </c>
      <c r="M242" s="1">
        <f t="shared" ca="1" si="29"/>
        <v>181.54387582000001</v>
      </c>
      <c r="O242" s="1">
        <f t="shared" ca="1" si="33"/>
        <v>110.46567367842343</v>
      </c>
      <c r="P242" s="1">
        <f t="shared" ca="1" si="34"/>
        <v>113.75167875114681</v>
      </c>
      <c r="Q242" s="1">
        <f t="shared" ca="1" si="35"/>
        <v>121.72381757539854</v>
      </c>
      <c r="R242" s="1">
        <f t="shared" ca="1" si="35"/>
        <v>107.23746389329402</v>
      </c>
      <c r="AB242" s="93">
        <v>44150</v>
      </c>
    </row>
    <row r="243" spans="1:28" x14ac:dyDescent="0.3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28"/>
        <v>46181</v>
      </c>
      <c r="J243" s="1">
        <f t="shared" ca="1" si="25"/>
        <v>162.36801482999999</v>
      </c>
      <c r="K243" s="1">
        <f t="shared" ca="1" si="26"/>
        <v>194.03124989</v>
      </c>
      <c r="L243" s="1">
        <f t="shared" ca="1" si="27"/>
        <v>191.91484728</v>
      </c>
      <c r="M243" s="1">
        <f t="shared" ca="1" si="29"/>
        <v>180.95637809999999</v>
      </c>
      <c r="O243" s="1">
        <f t="shared" ca="1" si="33"/>
        <v>109.60051897412436</v>
      </c>
      <c r="P243" s="1">
        <f t="shared" ca="1" si="34"/>
        <v>113.81242161483186</v>
      </c>
      <c r="Q243" s="1">
        <f t="shared" ca="1" si="35"/>
        <v>121.47146727667403</v>
      </c>
      <c r="R243" s="1">
        <f t="shared" ca="1" si="35"/>
        <v>106.89043061964969</v>
      </c>
      <c r="AB243" s="93">
        <v>44190</v>
      </c>
    </row>
    <row r="244" spans="1:28" x14ac:dyDescent="0.3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28"/>
        <v>46182</v>
      </c>
      <c r="J244" s="1">
        <f t="shared" ca="1" si="25"/>
        <v>162.09500806</v>
      </c>
      <c r="K244" s="1">
        <f t="shared" ca="1" si="26"/>
        <v>194.13486169000001</v>
      </c>
      <c r="L244" s="1">
        <f t="shared" ca="1" si="27"/>
        <v>193.21700401000001</v>
      </c>
      <c r="M244" s="1">
        <f t="shared" ca="1" si="29"/>
        <v>181.07094871000001</v>
      </c>
      <c r="O244" s="1">
        <f t="shared" ca="1" si="33"/>
        <v>109.41623585834705</v>
      </c>
      <c r="P244" s="1">
        <f t="shared" ca="1" si="34"/>
        <v>113.87319692743</v>
      </c>
      <c r="Q244" s="1">
        <f t="shared" ca="1" si="35"/>
        <v>122.29566035427644</v>
      </c>
      <c r="R244" s="1">
        <f t="shared" ca="1" si="35"/>
        <v>106.95810716118883</v>
      </c>
      <c r="AB244" s="93">
        <v>44197</v>
      </c>
    </row>
    <row r="245" spans="1:28" x14ac:dyDescent="0.3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28"/>
        <v>46183</v>
      </c>
      <c r="J245" s="1">
        <f t="shared" ca="1" si="25"/>
        <v>160.62451363</v>
      </c>
      <c r="K245" s="1">
        <f t="shared" ca="1" si="26"/>
        <v>194.23852880000001</v>
      </c>
      <c r="L245" s="1">
        <f t="shared" ca="1" si="27"/>
        <v>191.85857064000001</v>
      </c>
      <c r="M245" s="1">
        <f t="shared" ca="1" si="29"/>
        <v>181.83123298999999</v>
      </c>
      <c r="O245" s="1">
        <f t="shared" ca="1" si="33"/>
        <v>108.42363301815527</v>
      </c>
      <c r="P245" s="1">
        <f t="shared" ca="1" si="34"/>
        <v>113.93400468307554</v>
      </c>
      <c r="Q245" s="1">
        <f t="shared" ca="1" si="35"/>
        <v>121.43584728097758</v>
      </c>
      <c r="R245" s="1">
        <f t="shared" ca="1" si="35"/>
        <v>107.40720497656199</v>
      </c>
      <c r="AB245" s="93">
        <v>44242</v>
      </c>
    </row>
    <row r="246" spans="1:28" x14ac:dyDescent="0.3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28"/>
        <v>46184</v>
      </c>
      <c r="J246" s="1">
        <f t="shared" ca="1" si="25"/>
        <v>161.70463389</v>
      </c>
      <c r="K246" s="1">
        <f t="shared" ca="1" si="26"/>
        <v>194.34225122999999</v>
      </c>
      <c r="L246" s="1">
        <f t="shared" ca="1" si="27"/>
        <v>195.13319733</v>
      </c>
      <c r="M246" s="1">
        <f t="shared" ca="1" si="29"/>
        <v>184.38547675999999</v>
      </c>
      <c r="O246" s="1">
        <f t="shared" ca="1" si="33"/>
        <v>109.15272822310935</v>
      </c>
      <c r="P246" s="1">
        <f t="shared" ca="1" si="34"/>
        <v>113.99484488763417</v>
      </c>
      <c r="Q246" s="1">
        <f t="shared" ca="1" si="35"/>
        <v>123.50850457902037</v>
      </c>
      <c r="R246" s="1">
        <f t="shared" ca="1" si="35"/>
        <v>108.91598968672002</v>
      </c>
      <c r="AB246" s="93">
        <v>44243</v>
      </c>
    </row>
    <row r="247" spans="1:28" x14ac:dyDescent="0.3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28"/>
        <v>46185</v>
      </c>
      <c r="J247" s="1">
        <f t="shared" ca="1" si="25"/>
        <v>162.18941226999999</v>
      </c>
      <c r="K247" s="1">
        <f t="shared" ca="1" si="26"/>
        <v>194.44602915999999</v>
      </c>
      <c r="L247" s="1">
        <f t="shared" ca="1" si="27"/>
        <v>194.71837048</v>
      </c>
      <c r="M247" s="1">
        <f t="shared" ca="1" si="29"/>
        <v>184.99611915</v>
      </c>
      <c r="O247" s="1">
        <f t="shared" ca="1" si="33"/>
        <v>109.4799599262934</v>
      </c>
      <c r="P247" s="1">
        <f t="shared" ca="1" si="34"/>
        <v>114.05571764668804</v>
      </c>
      <c r="Q247" s="1">
        <f t="shared" ca="1" si="35"/>
        <v>123.24594216214939</v>
      </c>
      <c r="R247" s="1">
        <f t="shared" ca="1" si="35"/>
        <v>109.27669445273629</v>
      </c>
      <c r="AB247" s="93">
        <v>44288</v>
      </c>
    </row>
    <row r="248" spans="1:28" x14ac:dyDescent="0.3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28"/>
        <v>46188</v>
      </c>
      <c r="J248" s="1">
        <f t="shared" ca="1" si="25"/>
        <v>163.00247916999999</v>
      </c>
      <c r="K248" s="1">
        <f t="shared" ca="1" si="26"/>
        <v>194.54986239999999</v>
      </c>
      <c r="L248" s="1">
        <f t="shared" ca="1" si="27"/>
        <v>193.90194962000001</v>
      </c>
      <c r="M248" s="1">
        <f t="shared" ca="1" si="29"/>
        <v>184.72977072</v>
      </c>
      <c r="O248" s="1">
        <f t="shared" ca="1" si="33"/>
        <v>110.02879064454777</v>
      </c>
      <c r="P248" s="1">
        <f t="shared" ca="1" si="34"/>
        <v>114.11662284878932</v>
      </c>
      <c r="Q248" s="1">
        <f t="shared" ca="1" si="35"/>
        <v>122.7291929830992</v>
      </c>
      <c r="R248" s="1">
        <f t="shared" ca="1" si="35"/>
        <v>109.11936317391377</v>
      </c>
      <c r="AB248" s="93">
        <v>44307</v>
      </c>
    </row>
    <row r="249" spans="1:28" x14ac:dyDescent="0.3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28"/>
        <v>46189</v>
      </c>
      <c r="J249" s="1">
        <f t="shared" ca="1" si="25"/>
        <v>162.62231086</v>
      </c>
      <c r="K249" s="1">
        <f t="shared" ca="1" si="26"/>
        <v>194.65375112999999</v>
      </c>
      <c r="L249" s="1">
        <f t="shared" ca="1" si="27"/>
        <v>193.02962761000001</v>
      </c>
      <c r="M249" s="1">
        <f t="shared" ca="1" si="29"/>
        <v>184.16647541</v>
      </c>
      <c r="O249" s="1">
        <f t="shared" ca="1" si="33"/>
        <v>109.77217209737184</v>
      </c>
      <c r="P249" s="1">
        <f t="shared" ca="1" si="34"/>
        <v>114.17756059952015</v>
      </c>
      <c r="Q249" s="1">
        <f t="shared" ca="1" si="35"/>
        <v>122.1770614727224</v>
      </c>
      <c r="R249" s="1">
        <f t="shared" ca="1" si="35"/>
        <v>108.78662619672551</v>
      </c>
      <c r="AB249" s="93">
        <v>44317</v>
      </c>
    </row>
    <row r="250" spans="1:28" x14ac:dyDescent="0.3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28"/>
        <v>46190</v>
      </c>
      <c r="J250" s="1">
        <f t="shared" ca="1" si="25"/>
        <v>162.06821767</v>
      </c>
      <c r="K250" s="1">
        <f t="shared" ca="1" si="26"/>
        <v>194.75769536000001</v>
      </c>
      <c r="L250" s="1">
        <f t="shared" ca="1" si="27"/>
        <v>191.67045465999999</v>
      </c>
      <c r="M250" s="1">
        <f t="shared" ca="1" si="29"/>
        <v>183.29246108000001</v>
      </c>
      <c r="O250" s="1">
        <f t="shared" ca="1" si="33"/>
        <v>109.39815199712234</v>
      </c>
      <c r="P250" s="1">
        <f t="shared" ca="1" si="34"/>
        <v>114.23853090474623</v>
      </c>
      <c r="Q250" s="1">
        <f t="shared" ca="1" si="35"/>
        <v>121.3167802862523</v>
      </c>
      <c r="R250" s="1">
        <f t="shared" ca="1" si="35"/>
        <v>108.27034835627371</v>
      </c>
      <c r="AB250" s="93">
        <v>44350</v>
      </c>
    </row>
    <row r="251" spans="1:28" x14ac:dyDescent="0.3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28"/>
        <v>46191</v>
      </c>
      <c r="J251" s="1">
        <f t="shared" ca="1" si="25"/>
        <v>161.58173830999999</v>
      </c>
      <c r="K251" s="1">
        <f t="shared" ca="1" si="26"/>
        <v>194.86000331</v>
      </c>
      <c r="L251" s="1">
        <f t="shared" ca="1" si="27"/>
        <v>191.46976576</v>
      </c>
      <c r="M251" s="1">
        <f t="shared" ca="1" si="29"/>
        <v>183.06988195</v>
      </c>
      <c r="O251" s="1">
        <f t="shared" ca="1" si="33"/>
        <v>109.06977211034462</v>
      </c>
      <c r="P251" s="1">
        <f t="shared" ca="1" si="34"/>
        <v>114.29854142133337</v>
      </c>
      <c r="Q251" s="1">
        <f t="shared" ca="1" si="35"/>
        <v>121.18975532963925</v>
      </c>
      <c r="R251" s="1">
        <f t="shared" ca="1" si="35"/>
        <v>108.13887148155698</v>
      </c>
      <c r="AB251" s="93">
        <v>44446</v>
      </c>
    </row>
    <row r="252" spans="1:28" x14ac:dyDescent="0.3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28"/>
        <v>46192</v>
      </c>
      <c r="J252" s="1">
        <f t="shared" ca="1" si="25"/>
        <v>161.59619662</v>
      </c>
      <c r="K252" s="1">
        <f t="shared" ca="1" si="26"/>
        <v>194.96236514</v>
      </c>
      <c r="L252" s="1">
        <f t="shared" ca="1" si="27"/>
        <v>191.53355200999999</v>
      </c>
      <c r="M252" s="1">
        <f t="shared" ca="1" si="29"/>
        <v>182.32904225999999</v>
      </c>
      <c r="O252" s="1">
        <f t="shared" ca="1" si="33"/>
        <v>109.07953165739056</v>
      </c>
      <c r="P252" s="1">
        <f t="shared" ca="1" si="34"/>
        <v>114.35858354217643</v>
      </c>
      <c r="Q252" s="1">
        <f t="shared" ca="1" si="35"/>
        <v>121.23012849247365</v>
      </c>
      <c r="R252" s="1">
        <f t="shared" ca="1" si="35"/>
        <v>107.70125953156278</v>
      </c>
      <c r="AB252" s="93">
        <v>44481</v>
      </c>
    </row>
    <row r="253" spans="1:28" x14ac:dyDescent="0.3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46195</v>
      </c>
      <c r="J253" s="1">
        <f t="shared" ca="1" si="25"/>
        <v>161.44140773000001</v>
      </c>
      <c r="K253" s="1">
        <f t="shared" ca="1" si="26"/>
        <v>195.06478068999999</v>
      </c>
      <c r="L253" s="1">
        <f t="shared" ca="1" si="27"/>
        <v>193.85103212000001</v>
      </c>
      <c r="M253" s="1">
        <f t="shared" ca="1" si="29"/>
        <v>182.81815571999999</v>
      </c>
      <c r="O253" s="1">
        <f t="shared" ca="1" si="33"/>
        <v>108.97504714612035</v>
      </c>
      <c r="P253" s="1">
        <f t="shared" ca="1" si="34"/>
        <v>114.41865717342459</v>
      </c>
      <c r="Q253" s="1">
        <f t="shared" ca="1" si="35"/>
        <v>122.69696502615515</v>
      </c>
      <c r="R253" s="1">
        <f t="shared" ca="1" si="35"/>
        <v>107.99017749571641</v>
      </c>
      <c r="AB253" s="93">
        <v>44502</v>
      </c>
    </row>
    <row r="254" spans="1:28" x14ac:dyDescent="0.3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f t="shared" ref="I254:I255" ca="1" si="36">WORKDAY(I253,1,$AB$4:$AB$467)</f>
        <v>46196</v>
      </c>
      <c r="J254" s="1">
        <f t="shared" ref="J254:J256" ca="1" si="37">VLOOKUP(I254,$A$10:$G$10000,2,FALSE)</f>
        <v>161.29214701999999</v>
      </c>
      <c r="K254" s="1">
        <f t="shared" ref="K254:K256" ca="1" si="38">VLOOKUP(I254,$A$10:$G$10000,6,FALSE)</f>
        <v>195.16724994</v>
      </c>
      <c r="L254" s="1">
        <f t="shared" ref="L254:L256" ca="1" si="39">VLOOKUP(I254,$A$10:$G$10000,7,FALSE)</f>
        <v>194.86197489</v>
      </c>
      <c r="M254" s="1">
        <f t="shared" ref="M254:M256" ca="1" si="40">VLOOKUP(I254,$A$10:$G$10000,3,FALSE)</f>
        <v>182.89570979999999</v>
      </c>
      <c r="O254" s="1">
        <f t="shared" ref="O254:O256" ca="1" si="41">J254/J253*O253</f>
        <v>108.87429422815448</v>
      </c>
      <c r="P254" s="1">
        <f t="shared" ref="P254:P256" ca="1" si="42">K254/K253*P253</f>
        <v>114.47876230334654</v>
      </c>
      <c r="Q254" s="1">
        <f t="shared" ref="Q254:Q256" ca="1" si="43">L254/L253*Q253</f>
        <v>123.33683579876651</v>
      </c>
      <c r="R254" s="1">
        <f t="shared" ref="R254:R256" ca="1" si="44">M254/M253*R253</f>
        <v>108.03598847565837</v>
      </c>
      <c r="AB254" s="93">
        <v>44515</v>
      </c>
    </row>
    <row r="255" spans="1:28" x14ac:dyDescent="0.3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f t="shared" ca="1" si="36"/>
        <v>46197</v>
      </c>
      <c r="J255" s="1">
        <f t="shared" ca="1" si="37"/>
        <v>160.78865789</v>
      </c>
      <c r="K255" s="1">
        <f t="shared" ca="1" si="38"/>
        <v>195.26977307999999</v>
      </c>
      <c r="L255" s="1">
        <f t="shared" ca="1" si="39"/>
        <v>194.00609439999999</v>
      </c>
      <c r="M255" s="1">
        <f t="shared" ca="1" si="40"/>
        <v>183.15734158000001</v>
      </c>
      <c r="O255" s="1">
        <f t="shared" ca="1" si="41"/>
        <v>108.53443252569045</v>
      </c>
      <c r="P255" s="1">
        <f t="shared" ca="1" si="42"/>
        <v>114.53889904339007</v>
      </c>
      <c r="Q255" s="1">
        <f t="shared" ca="1" si="43"/>
        <v>122.79511085977784</v>
      </c>
      <c r="R255" s="1">
        <f t="shared" ca="1" si="44"/>
        <v>108.19053364240862</v>
      </c>
      <c r="AB255" s="93">
        <v>44555</v>
      </c>
    </row>
    <row r="256" spans="1:28" x14ac:dyDescent="0.3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f ca="1">WORKDAY(I255,1,$AB$4:$AB$467)</f>
        <v>46198</v>
      </c>
      <c r="J256" s="1">
        <f t="shared" ca="1" si="37"/>
        <v>161.39718232999999</v>
      </c>
      <c r="K256" s="1">
        <f t="shared" ca="1" si="38"/>
        <v>195.37235011999999</v>
      </c>
      <c r="L256" s="1">
        <f t="shared" ca="1" si="39"/>
        <v>195.69409768</v>
      </c>
      <c r="M256" s="1">
        <f t="shared" ca="1" si="40"/>
        <v>183.53583096</v>
      </c>
      <c r="O256" s="1">
        <f t="shared" ca="1" si="41"/>
        <v>108.94519442668597</v>
      </c>
      <c r="P256" s="1">
        <f t="shared" ca="1" si="42"/>
        <v>114.59906739942086</v>
      </c>
      <c r="Q256" s="1">
        <f t="shared" ca="1" si="43"/>
        <v>123.86352342970414</v>
      </c>
      <c r="R256" s="1">
        <f t="shared" ca="1" si="44"/>
        <v>108.41410626934753</v>
      </c>
      <c r="AB256" s="93">
        <v>44562</v>
      </c>
    </row>
    <row r="257" spans="1:28" x14ac:dyDescent="0.3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3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3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3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3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3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3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3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3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3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3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3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3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3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3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3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3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3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3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3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3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3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3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3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3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3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3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3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3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3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3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3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3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3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3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3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3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3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3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3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3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3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3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3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3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3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3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3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3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3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3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3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3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3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3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3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3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3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3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3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3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3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3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3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3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3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3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3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3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3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3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3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3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3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3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3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3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3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3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3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3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3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3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3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3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3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3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3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3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3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3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3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3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3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3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3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3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3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3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3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3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3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3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3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3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3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3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3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3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3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3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3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3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3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3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3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3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3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3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3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3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3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3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3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3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3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3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3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3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3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3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3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3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3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3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3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3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3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3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3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3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3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3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3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3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3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3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3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3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3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3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3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3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3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3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3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3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3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3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3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3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3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3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3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3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3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3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3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3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3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3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3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3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3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3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3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3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3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3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3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3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3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3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3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3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3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3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3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3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3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3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3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3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3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3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3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3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3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3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3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3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3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3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3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3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3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3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3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3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3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3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3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3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3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3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3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3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3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3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3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3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3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3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3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3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3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3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3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3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3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3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3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3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3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3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3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3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3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3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3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3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3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3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3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3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3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3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3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3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3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3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3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3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3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3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3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3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3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3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3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3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3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3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3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3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3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3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3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3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3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3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3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3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3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3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3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3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3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3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3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3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3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3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3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3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3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3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3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3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3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3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3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3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3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3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3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3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3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3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3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3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3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3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3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3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3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3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3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3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3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3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3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3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3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3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3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3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3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3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3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3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3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3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3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3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3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3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3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3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3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3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3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3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3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3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3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3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3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3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3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3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3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3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3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3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3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3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3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3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3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3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3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3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3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3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3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3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3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3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3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3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3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3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3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3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3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3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3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3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3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3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3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3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3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3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3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3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3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3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3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3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3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3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3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3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3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3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3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3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3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3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3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3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3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3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3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3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3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3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3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3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3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3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3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3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3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3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3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3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3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3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3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3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3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3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3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3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3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3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3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3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3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3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3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3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3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3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3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3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3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3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3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3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3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3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3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3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3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3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3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3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3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3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3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3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3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3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3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3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3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3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3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3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3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3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3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3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3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3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3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3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3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3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3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3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3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3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3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3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3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3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3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3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3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3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3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3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3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3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3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3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3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3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3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3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3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3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3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3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3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3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3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3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3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3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3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3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3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3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3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3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3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3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3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3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3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3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3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3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3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3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3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3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3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3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3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3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3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3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3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3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3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3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3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3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3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3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3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3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3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3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3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3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3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3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3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3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3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3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3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3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3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3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3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3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3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3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3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3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3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3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3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3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3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3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3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3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3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3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3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3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3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3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3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3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3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3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3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3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3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3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3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3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3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3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3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3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3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3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3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3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3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3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3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3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3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3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3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3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3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3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3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3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3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3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3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3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3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3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3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3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3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3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3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3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3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3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3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3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3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3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3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3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3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3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3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3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3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3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3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3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3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3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3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3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3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3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3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3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3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3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3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3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3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3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3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3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3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3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3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3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3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3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3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3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3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3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3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3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3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3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3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3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3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3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3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3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3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3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3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3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3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3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3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3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3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3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3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3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3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3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3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3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3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3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3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3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3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3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3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3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3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3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3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3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3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3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3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3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3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3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3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3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3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3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3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3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3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3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3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3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3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3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3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3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3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3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3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3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3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3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3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3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3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3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3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3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3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3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3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3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3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3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3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3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3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3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3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3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3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3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3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3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3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3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3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3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3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3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3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3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3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3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3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3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3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3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3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3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3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3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3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3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3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3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3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3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3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3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3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3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3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3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3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3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3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3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3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3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3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3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3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3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3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3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3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3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3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3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3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3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3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3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3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3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3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3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3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3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3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3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3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3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3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3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3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3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3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3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3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3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3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3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3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3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3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3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3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3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3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3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3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3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3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3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3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3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3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3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3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3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3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3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3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3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3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3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3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3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3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3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3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3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3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3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3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3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3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3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3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3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3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3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3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3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3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3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3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3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3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3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3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3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3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3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3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3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3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3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3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3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3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3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3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3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3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3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3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3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3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3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3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3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3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3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3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3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3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3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3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3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3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3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3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3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3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3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3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3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3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3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3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3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3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3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3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3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3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3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3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3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3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3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3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3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3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3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3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3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3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3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3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3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3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3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3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3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3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3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3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3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3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3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3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3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3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3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3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3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3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3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3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3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3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3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3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3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3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3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3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3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3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3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3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3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3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3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3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3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3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3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3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3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3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3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3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3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3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3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3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3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3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3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3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3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3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3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3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3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3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3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3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3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3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3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3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3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3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3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3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3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3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3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3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3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3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3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3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3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3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3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3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3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3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3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3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3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3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3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3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3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3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3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3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3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3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3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3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3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3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3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3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3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3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3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3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3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3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3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3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3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3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3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3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3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3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3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3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3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3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3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3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3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3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3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3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3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3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3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3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3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3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3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3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3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3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3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3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3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3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3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3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3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3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3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3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3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3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3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3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3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3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3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3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3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3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3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3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3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3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3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3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3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3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3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3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3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3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3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3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3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3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3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3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3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3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3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3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3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3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3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3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3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3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3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3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3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3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3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3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3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3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3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3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3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3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3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3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3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3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3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3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3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3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3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3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3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3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3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3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3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3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3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3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3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3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3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3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3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3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3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3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3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3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3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3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3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3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3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3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3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3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3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3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3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3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3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3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3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3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3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3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3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3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3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3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3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3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3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3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3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3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3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3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3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3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3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3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3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3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3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3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3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3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3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3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3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3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3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3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3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3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3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3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3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3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3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3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3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3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3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3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3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3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3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3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3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3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3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3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3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3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3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3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3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3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3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3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3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3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3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3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3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3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3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3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3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3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3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3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3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3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3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3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3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3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3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3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3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3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3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3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3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3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3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3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3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3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3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3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3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3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3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3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3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3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3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3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3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3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3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3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3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3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3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3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3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3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3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3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3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3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3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3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3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3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3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3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3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3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3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3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3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3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3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3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3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3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3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3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3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3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3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3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3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3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3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3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3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3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3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3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3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3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3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3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3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3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3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3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3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3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3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3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3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3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3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3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3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3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3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3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3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3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3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3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3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3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3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3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3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3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3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3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3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3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3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3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3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3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3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3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3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3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3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3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3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3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3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3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3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3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3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3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3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3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3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3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3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3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3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3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3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3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3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3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3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3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3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3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3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3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3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3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3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3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3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3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3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3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3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3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3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3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3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3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3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3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3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3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3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3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3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3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3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3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3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3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3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3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3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3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3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3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3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3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3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3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3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3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3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3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3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3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3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3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3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3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3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3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3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3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3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3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3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3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3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3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3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3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3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3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3">
      <c r="A1699" s="89">
        <v>45827</v>
      </c>
    </row>
    <row r="1700" spans="1:7" x14ac:dyDescent="0.3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3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3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3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3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3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3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3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3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3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3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3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3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3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3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3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3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3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3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3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3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3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3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3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3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3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3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3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3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3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3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3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3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3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3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3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3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3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3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3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3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3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3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3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3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3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3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3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3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3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3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3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3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3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3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3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3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3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3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3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3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3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3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3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3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3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3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3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3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3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3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3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3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3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3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3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3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3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3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3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3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3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3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3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3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3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3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3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3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3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3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3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3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3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3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3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3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3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3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3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3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3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3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3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3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3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3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3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3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3">
      <c r="A1809" s="89">
        <v>45981</v>
      </c>
    </row>
    <row r="1810" spans="1:7" x14ac:dyDescent="0.3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3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3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3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3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3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3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3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3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3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3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3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3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3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3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3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3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3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3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3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3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3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3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3">
      <c r="A1833" s="89">
        <v>46015</v>
      </c>
      <c r="C1833" s="72">
        <v>174.89494712999999</v>
      </c>
      <c r="F1833">
        <v>182.74353918</v>
      </c>
    </row>
    <row r="1834" spans="1:7" x14ac:dyDescent="0.3">
      <c r="A1834" s="89">
        <v>46016</v>
      </c>
    </row>
    <row r="1835" spans="1:7" x14ac:dyDescent="0.3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3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3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3">
      <c r="A1838" s="89">
        <v>46022</v>
      </c>
      <c r="C1838" s="72">
        <v>176.09221316</v>
      </c>
      <c r="F1838">
        <v>183.14686642999999</v>
      </c>
    </row>
    <row r="1839" spans="1:7" x14ac:dyDescent="0.3">
      <c r="A1839" s="89">
        <v>46023</v>
      </c>
    </row>
    <row r="1840" spans="1:7" x14ac:dyDescent="0.3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3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3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3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3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3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3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3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3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3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3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3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3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3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3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3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3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3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3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3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3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3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3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3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3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3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3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3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3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3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3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3">
      <c r="A1871" s="89">
        <v>46069</v>
      </c>
    </row>
    <row r="1872" spans="1:7" x14ac:dyDescent="0.3">
      <c r="A1872" s="89">
        <v>46070</v>
      </c>
    </row>
    <row r="1873" spans="1:7" x14ac:dyDescent="0.3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3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3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3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3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3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3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3">
      <c r="A1880" s="89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3">
      <c r="A1881" s="89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3">
      <c r="A1882" s="89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3">
      <c r="A1883" s="89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3">
      <c r="A1884" s="89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3">
      <c r="A1885" s="89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3">
      <c r="A1886" s="89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3">
      <c r="A1887" s="89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3">
      <c r="A1888" s="89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3">
      <c r="A1889" s="89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3">
      <c r="A1890" s="89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3">
      <c r="A1891" s="89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3">
      <c r="A1892" s="89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3">
      <c r="A1893" s="89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3">
      <c r="A1894" s="89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3">
      <c r="A1895" s="89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3">
      <c r="A1896" s="89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3">
      <c r="A1897" s="89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3">
      <c r="A1898" s="89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3">
      <c r="A1899" s="89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3">
      <c r="A1900" s="89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3">
      <c r="A1901" s="89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3">
      <c r="A1902" s="89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3">
      <c r="A1903" s="89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3">
      <c r="A1904" s="89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3">
      <c r="A1905" s="89">
        <v>46115</v>
      </c>
    </row>
    <row r="1906" spans="1:7" x14ac:dyDescent="0.3">
      <c r="A1906" s="89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3">
      <c r="A1907" s="89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3">
      <c r="A1908" s="89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3">
      <c r="A1909" s="89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3">
      <c r="A1910" s="89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3">
      <c r="A1911" s="89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3">
      <c r="A1912" s="89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3">
      <c r="A1913" s="89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3">
      <c r="A1914" s="89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3">
      <c r="A1915" s="89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3">
      <c r="A1916" s="89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3">
      <c r="A1917" s="89">
        <v>46133</v>
      </c>
    </row>
    <row r="1918" spans="1:7" x14ac:dyDescent="0.3">
      <c r="A1918" s="89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3">
      <c r="A1919" s="89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3">
      <c r="A1920" s="89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3">
      <c r="A1921" s="89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3">
      <c r="A1922" s="89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3">
      <c r="A1923" s="89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3">
      <c r="A1924" s="89">
        <v>46142</v>
      </c>
      <c r="B1924" s="72">
        <v>167.11714201999999</v>
      </c>
      <c r="C1924" s="72">
        <v>184.63187955999999</v>
      </c>
      <c r="F1924">
        <v>191.45885092</v>
      </c>
      <c r="G1924">
        <v>213.13398402000001</v>
      </c>
    </row>
    <row r="1925" spans="1:7" x14ac:dyDescent="0.3">
      <c r="A1925" s="89">
        <v>46143</v>
      </c>
    </row>
    <row r="1926" spans="1:7" x14ac:dyDescent="0.3">
      <c r="A1926" s="89">
        <v>46146</v>
      </c>
      <c r="B1926" s="72">
        <v>165.99534782999999</v>
      </c>
      <c r="C1926" s="72">
        <v>184.21569694999999</v>
      </c>
      <c r="F1926">
        <v>191.5610891</v>
      </c>
      <c r="G1926">
        <v>211.17975333999999</v>
      </c>
    </row>
    <row r="1927" spans="1:7" x14ac:dyDescent="0.3">
      <c r="A1927" s="89">
        <v>46147</v>
      </c>
      <c r="B1927" s="72">
        <v>165.45188575</v>
      </c>
      <c r="C1927" s="72">
        <v>184.52387585</v>
      </c>
      <c r="F1927">
        <v>191.66338188</v>
      </c>
      <c r="G1927">
        <v>212.49245766999999</v>
      </c>
    </row>
    <row r="1928" spans="1:7" x14ac:dyDescent="0.3">
      <c r="A1928" s="89">
        <v>46148</v>
      </c>
      <c r="B1928" s="72">
        <v>166.43887753000001</v>
      </c>
      <c r="C1928" s="72">
        <v>185.0741233</v>
      </c>
      <c r="F1928">
        <v>191.76572926</v>
      </c>
      <c r="G1928">
        <v>213.55864166000001</v>
      </c>
    </row>
    <row r="1929" spans="1:7" x14ac:dyDescent="0.3">
      <c r="A1929" s="89">
        <v>46149</v>
      </c>
      <c r="B1929" s="72">
        <v>166.25559727999999</v>
      </c>
      <c r="C1929" s="72">
        <v>185.10157022000001</v>
      </c>
      <c r="F1929">
        <v>191.86813125</v>
      </c>
      <c r="G1929">
        <v>208.46962250999999</v>
      </c>
    </row>
    <row r="1930" spans="1:7" x14ac:dyDescent="0.3">
      <c r="A1930" s="89">
        <v>46150</v>
      </c>
      <c r="B1930" s="72">
        <v>166.78630203</v>
      </c>
      <c r="C1930" s="72">
        <v>185.48666119999999</v>
      </c>
      <c r="F1930">
        <v>191.97058801</v>
      </c>
      <c r="G1930">
        <v>209.48231752000001</v>
      </c>
    </row>
    <row r="1931" spans="1:7" x14ac:dyDescent="0.3">
      <c r="A1931" s="89">
        <v>46153</v>
      </c>
      <c r="B1931" s="72">
        <v>164.51124558000001</v>
      </c>
      <c r="C1931" s="72">
        <v>185.24181035999999</v>
      </c>
      <c r="F1931">
        <v>192.07309938</v>
      </c>
      <c r="G1931">
        <v>206.97977079</v>
      </c>
    </row>
    <row r="1932" spans="1:7" x14ac:dyDescent="0.3">
      <c r="A1932" s="89">
        <v>46154</v>
      </c>
      <c r="B1932" s="72">
        <v>164.36708780000001</v>
      </c>
      <c r="C1932" s="72">
        <v>185.08043357</v>
      </c>
      <c r="F1932">
        <v>192.17566552</v>
      </c>
      <c r="G1932">
        <v>205.19732834999999</v>
      </c>
    </row>
    <row r="1933" spans="1:7" x14ac:dyDescent="0.3">
      <c r="A1933" s="89">
        <v>46155</v>
      </c>
      <c r="B1933" s="72">
        <v>163.05308323</v>
      </c>
      <c r="C1933" s="72">
        <v>184.1492725</v>
      </c>
      <c r="F1933">
        <v>192.27828645</v>
      </c>
      <c r="G1933">
        <v>201.50619083000001</v>
      </c>
    </row>
    <row r="1934" spans="1:7" x14ac:dyDescent="0.3">
      <c r="A1934" s="89">
        <v>46156</v>
      </c>
      <c r="B1934" s="72">
        <v>164.49125910999999</v>
      </c>
      <c r="C1934" s="72">
        <v>184.65367706999999</v>
      </c>
      <c r="F1934">
        <v>192.38096216</v>
      </c>
      <c r="G1934">
        <v>202.94845885999999</v>
      </c>
    </row>
    <row r="1935" spans="1:7" x14ac:dyDescent="0.3">
      <c r="A1935" s="89">
        <v>46157</v>
      </c>
      <c r="B1935" s="72">
        <v>165.19716446999999</v>
      </c>
      <c r="C1935" s="72">
        <v>183.86414979</v>
      </c>
      <c r="F1935">
        <v>192.48369264999999</v>
      </c>
      <c r="G1935">
        <v>201.71730217999999</v>
      </c>
    </row>
    <row r="1936" spans="1:7" x14ac:dyDescent="0.3">
      <c r="A1936" s="89">
        <v>46160</v>
      </c>
      <c r="B1936" s="72">
        <v>163.72709527999999</v>
      </c>
      <c r="C1936" s="72">
        <v>184.14393669</v>
      </c>
      <c r="F1936">
        <v>192.58647809999999</v>
      </c>
      <c r="G1936">
        <v>201.36684185999999</v>
      </c>
    </row>
    <row r="1937" spans="1:7" x14ac:dyDescent="0.3">
      <c r="A1937" s="89">
        <v>46161</v>
      </c>
      <c r="B1937" s="72">
        <v>162.30082625</v>
      </c>
      <c r="C1937" s="72">
        <v>183.64706581999999</v>
      </c>
      <c r="F1937">
        <v>192.68931832999999</v>
      </c>
      <c r="G1937">
        <v>198.29818356999999</v>
      </c>
    </row>
    <row r="1938" spans="1:7" x14ac:dyDescent="0.3">
      <c r="A1938" s="89">
        <v>46162</v>
      </c>
      <c r="B1938" s="72">
        <v>163.72199234999999</v>
      </c>
      <c r="C1938" s="72">
        <v>183.96425429000001</v>
      </c>
      <c r="F1938">
        <v>192.79221351000001</v>
      </c>
      <c r="G1938">
        <v>201.79911152</v>
      </c>
    </row>
    <row r="1939" spans="1:7" x14ac:dyDescent="0.3">
      <c r="A1939" s="89">
        <v>46163</v>
      </c>
      <c r="B1939" s="72">
        <v>163.71688942</v>
      </c>
      <c r="C1939" s="72">
        <v>184.209484</v>
      </c>
      <c r="F1939">
        <v>192.89516366000001</v>
      </c>
      <c r="G1939">
        <v>202.13377886999999</v>
      </c>
    </row>
    <row r="1940" spans="1:7" x14ac:dyDescent="0.3">
      <c r="A1940" s="89">
        <v>46164</v>
      </c>
      <c r="B1940" s="72">
        <v>163.93546494</v>
      </c>
      <c r="C1940" s="72">
        <v>184.35210527999999</v>
      </c>
      <c r="F1940">
        <v>192.99816877000001</v>
      </c>
      <c r="G1940">
        <v>200.49503186999999</v>
      </c>
    </row>
    <row r="1941" spans="1:7" x14ac:dyDescent="0.3">
      <c r="A1941" s="89">
        <v>46167</v>
      </c>
      <c r="B1941" s="72">
        <v>164.30882935</v>
      </c>
      <c r="C1941" s="72">
        <v>184.61875409999999</v>
      </c>
      <c r="F1941">
        <v>193.10122883</v>
      </c>
      <c r="G1941">
        <v>202.3224979</v>
      </c>
    </row>
    <row r="1942" spans="1:7" x14ac:dyDescent="0.3">
      <c r="A1942" s="89">
        <v>46168</v>
      </c>
      <c r="B1942" s="72">
        <v>163.76239054999999</v>
      </c>
      <c r="C1942" s="72">
        <v>184.82640495000001</v>
      </c>
      <c r="F1942">
        <v>193.20434402999999</v>
      </c>
      <c r="G1942">
        <v>200.92674400000001</v>
      </c>
    </row>
    <row r="1943" spans="1:7" x14ac:dyDescent="0.3">
      <c r="A1943" s="89">
        <v>46169</v>
      </c>
      <c r="B1943" s="72">
        <v>163.88103368</v>
      </c>
      <c r="C1943" s="72">
        <v>185.17905489</v>
      </c>
      <c r="F1943">
        <v>193.30751420000001</v>
      </c>
      <c r="G1943">
        <v>199.96567193000001</v>
      </c>
    </row>
    <row r="1944" spans="1:7" x14ac:dyDescent="0.3">
      <c r="A1944" s="89">
        <v>46170</v>
      </c>
      <c r="B1944" s="72">
        <v>164.20889696</v>
      </c>
      <c r="C1944" s="72">
        <v>185.33639027999999</v>
      </c>
      <c r="F1944">
        <v>193.41073950000001</v>
      </c>
      <c r="G1944">
        <v>199.1908612</v>
      </c>
    </row>
    <row r="1945" spans="1:7" x14ac:dyDescent="0.3">
      <c r="A1945" s="89">
        <v>46171</v>
      </c>
      <c r="B1945" s="72">
        <v>164.88928766999999</v>
      </c>
      <c r="C1945" s="72">
        <v>185.20800943</v>
      </c>
      <c r="F1945">
        <v>193.51401992999999</v>
      </c>
      <c r="G1945">
        <v>197.73909236</v>
      </c>
    </row>
    <row r="1946" spans="1:7" x14ac:dyDescent="0.3">
      <c r="A1946" s="89">
        <v>46174</v>
      </c>
      <c r="B1946" s="72">
        <v>164.15999388</v>
      </c>
      <c r="C1946" s="72">
        <v>184.75438120999999</v>
      </c>
      <c r="F1946">
        <v>193.61735551000001</v>
      </c>
      <c r="G1946">
        <v>195.9299225</v>
      </c>
    </row>
    <row r="1947" spans="1:7" x14ac:dyDescent="0.3">
      <c r="A1947" s="89">
        <v>46175</v>
      </c>
      <c r="B1947" s="72">
        <v>164.15616668000001</v>
      </c>
      <c r="C1947" s="72">
        <v>184.38498971999999</v>
      </c>
      <c r="F1947">
        <v>193.72074622</v>
      </c>
      <c r="G1947">
        <v>198.20576972999999</v>
      </c>
    </row>
    <row r="1948" spans="1:7" x14ac:dyDescent="0.3">
      <c r="A1948" s="89">
        <v>46176</v>
      </c>
      <c r="B1948" s="72">
        <v>163.39838151999999</v>
      </c>
      <c r="C1948" s="72">
        <v>183.17806611</v>
      </c>
      <c r="F1948">
        <v>193.82419225000001</v>
      </c>
      <c r="G1948">
        <v>193.80580373000001</v>
      </c>
    </row>
    <row r="1949" spans="1:7" x14ac:dyDescent="0.3">
      <c r="A1949" s="89">
        <v>46177</v>
      </c>
    </row>
    <row r="1950" spans="1:7" x14ac:dyDescent="0.3">
      <c r="A1950" s="89">
        <v>46178</v>
      </c>
      <c r="B1950" s="72">
        <v>163.64970084000001</v>
      </c>
      <c r="C1950" s="72">
        <v>181.54387582000001</v>
      </c>
      <c r="F1950">
        <v>193.92769340999999</v>
      </c>
      <c r="G1950">
        <v>192.31353983</v>
      </c>
    </row>
    <row r="1951" spans="1:7" x14ac:dyDescent="0.3">
      <c r="A1951" s="89">
        <v>46181</v>
      </c>
      <c r="B1951" s="72">
        <v>162.36801482999999</v>
      </c>
      <c r="C1951" s="72">
        <v>180.95637809999999</v>
      </c>
      <c r="F1951">
        <v>194.03124989</v>
      </c>
      <c r="G1951">
        <v>191.91484728</v>
      </c>
    </row>
    <row r="1952" spans="1:7" x14ac:dyDescent="0.3">
      <c r="A1952" s="89">
        <v>46182</v>
      </c>
      <c r="B1952" s="72">
        <v>162.09500806</v>
      </c>
      <c r="C1952" s="72">
        <v>181.07094871000001</v>
      </c>
      <c r="F1952">
        <v>194.13486169000001</v>
      </c>
      <c r="G1952">
        <v>193.21700401000001</v>
      </c>
    </row>
    <row r="1953" spans="1:7" x14ac:dyDescent="0.3">
      <c r="A1953" s="89">
        <v>46183</v>
      </c>
      <c r="B1953" s="72">
        <v>160.62451363</v>
      </c>
      <c r="C1953" s="72">
        <v>181.83123298999999</v>
      </c>
      <c r="F1953">
        <v>194.23852880000001</v>
      </c>
      <c r="G1953">
        <v>191.85857064000001</v>
      </c>
    </row>
    <row r="1954" spans="1:7" x14ac:dyDescent="0.3">
      <c r="A1954" s="89">
        <v>46184</v>
      </c>
      <c r="B1954" s="72">
        <v>161.70463389</v>
      </c>
      <c r="C1954" s="72">
        <v>184.38547675999999</v>
      </c>
      <c r="F1954">
        <v>194.34225122999999</v>
      </c>
      <c r="G1954">
        <v>195.13319733</v>
      </c>
    </row>
    <row r="1955" spans="1:7" x14ac:dyDescent="0.3">
      <c r="A1955" s="89">
        <v>46185</v>
      </c>
      <c r="B1955" s="72">
        <v>162.18941226999999</v>
      </c>
      <c r="C1955" s="72">
        <v>184.99611915</v>
      </c>
      <c r="F1955">
        <v>194.44602915999999</v>
      </c>
      <c r="G1955">
        <v>194.71837048</v>
      </c>
    </row>
    <row r="1956" spans="1:7" x14ac:dyDescent="0.3">
      <c r="A1956" s="89">
        <v>46188</v>
      </c>
      <c r="B1956" s="72">
        <v>163.00247916999999</v>
      </c>
      <c r="C1956" s="72">
        <v>184.72977072</v>
      </c>
      <c r="F1956">
        <v>194.54986239999999</v>
      </c>
      <c r="G1956">
        <v>193.90194962000001</v>
      </c>
    </row>
    <row r="1957" spans="1:7" x14ac:dyDescent="0.3">
      <c r="A1957" s="89">
        <v>46189</v>
      </c>
      <c r="B1957" s="72">
        <v>162.62231086</v>
      </c>
      <c r="C1957" s="72">
        <v>184.16647541</v>
      </c>
      <c r="F1957">
        <v>194.65375112999999</v>
      </c>
      <c r="G1957">
        <v>193.02962761000001</v>
      </c>
    </row>
    <row r="1958" spans="1:7" x14ac:dyDescent="0.3">
      <c r="A1958" s="89">
        <v>46190</v>
      </c>
      <c r="B1958" s="72">
        <v>162.06821767</v>
      </c>
      <c r="C1958" s="72">
        <v>183.29246108000001</v>
      </c>
      <c r="F1958">
        <v>194.75769536000001</v>
      </c>
      <c r="G1958">
        <v>191.67045465999999</v>
      </c>
    </row>
    <row r="1959" spans="1:7" x14ac:dyDescent="0.3">
      <c r="A1959" s="89">
        <v>46191</v>
      </c>
      <c r="B1959" s="72">
        <v>161.58173830999999</v>
      </c>
      <c r="C1959" s="72">
        <v>183.06988195</v>
      </c>
      <c r="F1959">
        <v>194.86000331</v>
      </c>
      <c r="G1959">
        <v>191.46976576</v>
      </c>
    </row>
    <row r="1960" spans="1:7" x14ac:dyDescent="0.3">
      <c r="A1960" s="89">
        <v>46192</v>
      </c>
      <c r="B1960" s="72">
        <v>161.59619662</v>
      </c>
      <c r="C1960" s="72">
        <v>182.32904225999999</v>
      </c>
      <c r="F1960">
        <v>194.96236514</v>
      </c>
      <c r="G1960">
        <v>191.53355200999999</v>
      </c>
    </row>
    <row r="1961" spans="1:7" x14ac:dyDescent="0.3">
      <c r="A1961" s="89">
        <v>46195</v>
      </c>
      <c r="B1961" s="72">
        <v>161.44140773000001</v>
      </c>
      <c r="C1961" s="72">
        <v>182.81815571999999</v>
      </c>
      <c r="F1961">
        <v>195.06478068999999</v>
      </c>
      <c r="G1961">
        <v>193.85103212000001</v>
      </c>
    </row>
    <row r="1962" spans="1:7" x14ac:dyDescent="0.3">
      <c r="A1962" s="89">
        <v>46196</v>
      </c>
      <c r="B1962" s="72">
        <v>161.29214701999999</v>
      </c>
      <c r="C1962" s="72">
        <v>182.89570979999999</v>
      </c>
      <c r="F1962">
        <v>195.16724994</v>
      </c>
      <c r="G1962">
        <v>194.86197489</v>
      </c>
    </row>
    <row r="1963" spans="1:7" x14ac:dyDescent="0.3">
      <c r="A1963" s="89">
        <v>46197</v>
      </c>
      <c r="B1963" s="72">
        <v>160.78865789</v>
      </c>
      <c r="C1963" s="72">
        <v>183.15734158000001</v>
      </c>
      <c r="F1963">
        <v>195.26977307999999</v>
      </c>
      <c r="G1963">
        <v>194.00609439999999</v>
      </c>
    </row>
    <row r="1964" spans="1:7" x14ac:dyDescent="0.3">
      <c r="A1964" s="89">
        <v>46198</v>
      </c>
      <c r="B1964" s="72">
        <v>161.39718232999999</v>
      </c>
      <c r="C1964" s="72">
        <v>183.53583096</v>
      </c>
      <c r="F1964">
        <v>195.37235011999999</v>
      </c>
      <c r="G1964">
        <v>195.69409768</v>
      </c>
    </row>
    <row r="1965" spans="1:7" x14ac:dyDescent="0.3">
      <c r="A1965" s="89">
        <v>46199</v>
      </c>
      <c r="B1965" s="72">
        <v>161.86920339</v>
      </c>
      <c r="C1965" s="72">
        <v>183.15149740000001</v>
      </c>
      <c r="G1965">
        <v>197.17888608999999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70" zoomScaleNormal="70" workbookViewId="0">
      <selection activeCell="L62" sqref="L62:O63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26/06/2026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8" t="s">
        <v>223</v>
      </c>
      <c r="C6" s="208"/>
      <c r="D6" s="208"/>
      <c r="E6" s="208"/>
      <c r="G6" s="208" t="s">
        <v>256</v>
      </c>
      <c r="H6" s="208"/>
      <c r="I6" s="208"/>
      <c r="J6" s="208"/>
      <c r="L6" s="208" t="s">
        <v>153</v>
      </c>
      <c r="M6" s="208"/>
      <c r="N6" s="208"/>
      <c r="O6" s="208"/>
      <c r="Q6" s="207" t="s">
        <v>259</v>
      </c>
      <c r="R6" s="207"/>
      <c r="S6" s="207"/>
      <c r="T6" s="207"/>
      <c r="V6" s="207" t="s">
        <v>151</v>
      </c>
      <c r="W6" s="207"/>
      <c r="X6" s="207"/>
      <c r="Y6" s="207"/>
      <c r="AA6" s="207" t="s">
        <v>157</v>
      </c>
      <c r="AB6" s="207"/>
      <c r="AC6" s="207"/>
      <c r="AD6" s="207"/>
      <c r="AF6" s="207" t="s">
        <v>152</v>
      </c>
      <c r="AG6" s="207"/>
      <c r="AH6" s="207"/>
      <c r="AI6" s="207"/>
    </row>
    <row r="7" spans="2:35" ht="4.5" hidden="1" customHeight="1" x14ac:dyDescent="0.3"/>
    <row r="8" spans="2:35" ht="11.25" customHeight="1" x14ac:dyDescent="0.3">
      <c r="B8" s="206" t="s">
        <v>345</v>
      </c>
      <c r="C8" s="206"/>
      <c r="D8" s="206"/>
      <c r="E8" s="206"/>
      <c r="G8" s="206" t="s">
        <v>278</v>
      </c>
      <c r="H8" s="206"/>
      <c r="I8" s="206"/>
      <c r="J8" s="206"/>
      <c r="L8" s="206" t="s">
        <v>279</v>
      </c>
      <c r="M8" s="206"/>
      <c r="N8" s="206"/>
      <c r="O8" s="206"/>
      <c r="Q8" s="207"/>
      <c r="R8" s="207"/>
      <c r="S8" s="207"/>
      <c r="T8" s="207"/>
      <c r="V8" s="207"/>
      <c r="W8" s="207"/>
      <c r="X8" s="207"/>
      <c r="Y8" s="207"/>
      <c r="AA8" s="207"/>
      <c r="AB8" s="207"/>
      <c r="AC8" s="207"/>
      <c r="AD8" s="207"/>
      <c r="AF8" s="207"/>
      <c r="AG8" s="207"/>
      <c r="AH8" s="207"/>
      <c r="AI8" s="207"/>
    </row>
    <row r="9" spans="2:35" ht="11.25" customHeight="1" x14ac:dyDescent="0.3">
      <c r="B9" s="206"/>
      <c r="C9" s="206"/>
      <c r="D9" s="206"/>
      <c r="E9" s="206"/>
      <c r="G9" s="206"/>
      <c r="H9" s="206"/>
      <c r="I9" s="206"/>
      <c r="J9" s="206"/>
      <c r="L9" s="206"/>
      <c r="M9" s="206"/>
      <c r="N9" s="206"/>
      <c r="O9" s="206"/>
      <c r="Q9" s="207"/>
      <c r="R9" s="207"/>
      <c r="S9" s="207"/>
      <c r="T9" s="207"/>
      <c r="V9" s="207"/>
      <c r="W9" s="207"/>
      <c r="X9" s="207"/>
      <c r="Y9" s="207"/>
      <c r="AA9" s="207"/>
      <c r="AB9" s="207"/>
      <c r="AC9" s="207"/>
      <c r="AD9" s="207"/>
      <c r="AF9" s="207"/>
      <c r="AG9" s="207"/>
      <c r="AH9" s="207"/>
      <c r="AI9" s="207"/>
    </row>
    <row r="26" spans="2:35" ht="11.25" customHeight="1" x14ac:dyDescent="0.3">
      <c r="B26" s="206" t="s">
        <v>261</v>
      </c>
      <c r="C26" s="206"/>
      <c r="D26" s="206"/>
      <c r="E26" s="206"/>
      <c r="G26" s="206" t="s">
        <v>260</v>
      </c>
      <c r="H26" s="206"/>
      <c r="I26" s="206"/>
      <c r="J26" s="206"/>
      <c r="L26" s="206" t="s">
        <v>262</v>
      </c>
      <c r="M26" s="206"/>
      <c r="N26" s="206"/>
      <c r="O26" s="206"/>
      <c r="Q26" s="207"/>
      <c r="R26" s="207"/>
      <c r="S26" s="207"/>
      <c r="T26" s="207"/>
      <c r="V26" s="207"/>
      <c r="W26" s="207"/>
      <c r="X26" s="207"/>
      <c r="Y26" s="207"/>
      <c r="AA26" s="207"/>
      <c r="AB26" s="207"/>
      <c r="AC26" s="207"/>
      <c r="AD26" s="207"/>
      <c r="AF26" s="207"/>
      <c r="AG26" s="207"/>
      <c r="AH26" s="207"/>
      <c r="AI26" s="207"/>
    </row>
    <row r="27" spans="2:35" ht="11.25" customHeight="1" x14ac:dyDescent="0.3">
      <c r="B27" s="206"/>
      <c r="C27" s="206"/>
      <c r="D27" s="206"/>
      <c r="E27" s="206"/>
      <c r="G27" s="206"/>
      <c r="H27" s="206"/>
      <c r="I27" s="206"/>
      <c r="J27" s="206"/>
      <c r="L27" s="206"/>
      <c r="M27" s="206"/>
      <c r="N27" s="206"/>
      <c r="O27" s="206"/>
      <c r="Q27" s="207"/>
      <c r="R27" s="207"/>
      <c r="S27" s="207"/>
      <c r="T27" s="207"/>
      <c r="V27" s="207"/>
      <c r="W27" s="207"/>
      <c r="X27" s="207"/>
      <c r="Y27" s="207"/>
      <c r="AA27" s="207"/>
      <c r="AB27" s="207"/>
      <c r="AC27" s="207"/>
      <c r="AD27" s="207"/>
      <c r="AF27" s="207"/>
      <c r="AG27" s="207"/>
      <c r="AH27" s="207"/>
      <c r="AI27" s="207"/>
    </row>
    <row r="44" spans="2:35" ht="11.25" customHeight="1" x14ac:dyDescent="0.3">
      <c r="B44" s="206" t="s">
        <v>263</v>
      </c>
      <c r="C44" s="206"/>
      <c r="D44" s="206"/>
      <c r="E44" s="206"/>
      <c r="G44" s="206" t="s">
        <v>264</v>
      </c>
      <c r="H44" s="206"/>
      <c r="I44" s="206"/>
      <c r="J44" s="206"/>
      <c r="L44" s="206" t="s">
        <v>265</v>
      </c>
      <c r="M44" s="206"/>
      <c r="N44" s="206"/>
      <c r="O44" s="206"/>
      <c r="Q44" s="207"/>
      <c r="R44" s="207"/>
      <c r="S44" s="207"/>
      <c r="T44" s="207"/>
      <c r="V44" s="207"/>
      <c r="W44" s="207"/>
      <c r="X44" s="207"/>
      <c r="Y44" s="207"/>
      <c r="AA44" s="207"/>
      <c r="AB44" s="207"/>
      <c r="AC44" s="207"/>
      <c r="AD44" s="207"/>
      <c r="AF44" s="207"/>
      <c r="AG44" s="207"/>
      <c r="AH44" s="207"/>
      <c r="AI44" s="207"/>
    </row>
    <row r="45" spans="2:35" ht="11.25" customHeight="1" x14ac:dyDescent="0.3">
      <c r="B45" s="206"/>
      <c r="C45" s="206"/>
      <c r="D45" s="206"/>
      <c r="E45" s="206"/>
      <c r="G45" s="206"/>
      <c r="H45" s="206"/>
      <c r="I45" s="206"/>
      <c r="J45" s="206"/>
      <c r="L45" s="206"/>
      <c r="M45" s="206"/>
      <c r="N45" s="206"/>
      <c r="O45" s="206"/>
      <c r="Q45" s="207"/>
      <c r="R45" s="207"/>
      <c r="S45" s="207"/>
      <c r="T45" s="207"/>
      <c r="V45" s="207"/>
      <c r="W45" s="207"/>
      <c r="X45" s="207"/>
      <c r="Y45" s="207"/>
      <c r="AA45" s="207"/>
      <c r="AB45" s="207"/>
      <c r="AC45" s="207"/>
      <c r="AD45" s="207"/>
      <c r="AF45" s="207"/>
      <c r="AG45" s="207"/>
      <c r="AH45" s="207"/>
      <c r="AI45" s="207"/>
    </row>
    <row r="61" spans="2:35" ht="12.9" customHeight="1" x14ac:dyDescent="0.3"/>
    <row r="62" spans="2:35" ht="11.25" customHeight="1" x14ac:dyDescent="0.3">
      <c r="B62" s="206" t="s">
        <v>267</v>
      </c>
      <c r="C62" s="206"/>
      <c r="D62" s="206"/>
      <c r="E62" s="206"/>
      <c r="G62" s="206" t="s">
        <v>268</v>
      </c>
      <c r="H62" s="206"/>
      <c r="I62" s="206"/>
      <c r="J62" s="206"/>
      <c r="L62" s="206" t="s">
        <v>266</v>
      </c>
      <c r="M62" s="206"/>
      <c r="N62" s="206"/>
      <c r="O62" s="206"/>
      <c r="Q62" s="207"/>
      <c r="R62" s="207"/>
      <c r="S62" s="207"/>
      <c r="T62" s="207"/>
      <c r="V62" s="207"/>
      <c r="W62" s="207"/>
      <c r="X62" s="207"/>
      <c r="Y62" s="207"/>
      <c r="AA62" s="207"/>
      <c r="AB62" s="207"/>
      <c r="AC62" s="207"/>
      <c r="AD62" s="207"/>
      <c r="AF62" s="207"/>
      <c r="AG62" s="207"/>
      <c r="AH62" s="207"/>
      <c r="AI62" s="207"/>
    </row>
    <row r="63" spans="2:35" ht="11.25" customHeight="1" x14ac:dyDescent="0.3">
      <c r="B63" s="206"/>
      <c r="C63" s="206"/>
      <c r="D63" s="206"/>
      <c r="E63" s="206"/>
      <c r="G63" s="206"/>
      <c r="H63" s="206"/>
      <c r="I63" s="206"/>
      <c r="J63" s="206"/>
      <c r="L63" s="206"/>
      <c r="M63" s="206"/>
      <c r="N63" s="206"/>
      <c r="O63" s="206"/>
      <c r="Q63" s="207"/>
      <c r="R63" s="207"/>
      <c r="S63" s="207"/>
      <c r="T63" s="207"/>
      <c r="V63" s="207"/>
      <c r="W63" s="207"/>
      <c r="X63" s="207"/>
      <c r="Y63" s="207"/>
      <c r="AA63" s="207"/>
      <c r="AB63" s="207"/>
      <c r="AC63" s="207"/>
      <c r="AD63" s="207"/>
      <c r="AF63" s="207"/>
      <c r="AG63" s="207"/>
      <c r="AH63" s="207"/>
      <c r="AI63" s="207"/>
    </row>
    <row r="80" spans="2:35" ht="11.25" customHeight="1" x14ac:dyDescent="0.3">
      <c r="B80" s="206" t="s">
        <v>269</v>
      </c>
      <c r="C80" s="206"/>
      <c r="D80" s="206"/>
      <c r="E80" s="206"/>
      <c r="G80" s="206" t="s">
        <v>270</v>
      </c>
      <c r="H80" s="206"/>
      <c r="I80" s="206"/>
      <c r="J80" s="206"/>
      <c r="L80" s="206" t="s">
        <v>271</v>
      </c>
      <c r="M80" s="206"/>
      <c r="N80" s="206"/>
      <c r="O80" s="206"/>
      <c r="Q80" s="207"/>
      <c r="R80" s="207"/>
      <c r="S80" s="207"/>
      <c r="T80" s="207"/>
      <c r="V80" s="207"/>
      <c r="W80" s="207"/>
      <c r="X80" s="207"/>
      <c r="Y80" s="207"/>
      <c r="AA80" s="207"/>
      <c r="AB80" s="207"/>
      <c r="AC80" s="207"/>
      <c r="AD80" s="207"/>
      <c r="AF80" s="207"/>
      <c r="AG80" s="207"/>
      <c r="AH80" s="207"/>
      <c r="AI80" s="207"/>
    </row>
    <row r="81" spans="2:35" ht="11.25" customHeight="1" x14ac:dyDescent="0.3">
      <c r="B81" s="206"/>
      <c r="C81" s="206"/>
      <c r="D81" s="206"/>
      <c r="E81" s="206"/>
      <c r="G81" s="206"/>
      <c r="H81" s="206"/>
      <c r="I81" s="206"/>
      <c r="J81" s="206"/>
      <c r="L81" s="206"/>
      <c r="M81" s="206"/>
      <c r="N81" s="206"/>
      <c r="O81" s="206"/>
      <c r="Q81" s="207"/>
      <c r="R81" s="207"/>
      <c r="S81" s="207"/>
      <c r="T81" s="207"/>
      <c r="V81" s="207"/>
      <c r="W81" s="207"/>
      <c r="X81" s="207"/>
      <c r="Y81" s="207"/>
      <c r="AA81" s="207"/>
      <c r="AB81" s="207"/>
      <c r="AC81" s="207"/>
      <c r="AD81" s="207"/>
      <c r="AF81" s="207"/>
      <c r="AG81" s="207"/>
      <c r="AH81" s="207"/>
      <c r="AI81" s="207"/>
    </row>
    <row r="98" spans="2:35" ht="11.25" customHeight="1" x14ac:dyDescent="0.3">
      <c r="B98" s="206" t="s">
        <v>272</v>
      </c>
      <c r="C98" s="206"/>
      <c r="D98" s="206"/>
      <c r="E98" s="206"/>
      <c r="G98" s="206" t="s">
        <v>273</v>
      </c>
      <c r="H98" s="206"/>
      <c r="I98" s="206"/>
      <c r="J98" s="206"/>
      <c r="L98" s="206" t="s">
        <v>274</v>
      </c>
      <c r="M98" s="206"/>
      <c r="N98" s="206"/>
      <c r="O98" s="206"/>
      <c r="Q98" s="207"/>
      <c r="R98" s="207"/>
      <c r="S98" s="207"/>
      <c r="T98" s="207"/>
      <c r="V98" s="207"/>
      <c r="W98" s="207"/>
      <c r="X98" s="207"/>
      <c r="Y98" s="207"/>
      <c r="AA98" s="207"/>
      <c r="AB98" s="207"/>
      <c r="AC98" s="207"/>
      <c r="AD98" s="207"/>
      <c r="AF98" s="207"/>
      <c r="AG98" s="207"/>
      <c r="AH98" s="207"/>
      <c r="AI98" s="207"/>
    </row>
    <row r="99" spans="2:35" ht="11.25" customHeight="1" x14ac:dyDescent="0.3">
      <c r="B99" s="206"/>
      <c r="C99" s="206"/>
      <c r="D99" s="206"/>
      <c r="E99" s="206"/>
      <c r="G99" s="206"/>
      <c r="H99" s="206"/>
      <c r="I99" s="206"/>
      <c r="J99" s="206"/>
      <c r="L99" s="206"/>
      <c r="M99" s="206"/>
      <c r="N99" s="206"/>
      <c r="O99" s="206"/>
      <c r="Q99" s="207"/>
      <c r="R99" s="207"/>
      <c r="S99" s="207"/>
      <c r="T99" s="207"/>
      <c r="V99" s="207"/>
      <c r="W99" s="207"/>
      <c r="X99" s="207"/>
      <c r="Y99" s="207"/>
      <c r="AA99" s="207"/>
      <c r="AB99" s="207"/>
      <c r="AC99" s="207"/>
      <c r="AD99" s="207"/>
      <c r="AF99" s="207"/>
      <c r="AG99" s="207"/>
      <c r="AH99" s="207"/>
      <c r="AI99" s="207"/>
    </row>
    <row r="116" spans="2:35" ht="11.25" customHeight="1" x14ac:dyDescent="0.3">
      <c r="B116" s="206" t="s">
        <v>275</v>
      </c>
      <c r="C116" s="206"/>
      <c r="D116" s="206"/>
      <c r="E116" s="206"/>
      <c r="G116" s="206" t="s">
        <v>276</v>
      </c>
      <c r="H116" s="206"/>
      <c r="I116" s="206"/>
      <c r="J116" s="206"/>
      <c r="L116" s="206" t="s">
        <v>277</v>
      </c>
      <c r="M116" s="206"/>
      <c r="N116" s="206"/>
      <c r="O116" s="206"/>
      <c r="Q116" s="207"/>
      <c r="R116" s="207"/>
      <c r="S116" s="207"/>
      <c r="T116" s="207"/>
      <c r="V116" s="207"/>
      <c r="W116" s="207"/>
      <c r="X116" s="207"/>
      <c r="Y116" s="207"/>
      <c r="AA116" s="207"/>
      <c r="AB116" s="207"/>
      <c r="AC116" s="207"/>
      <c r="AD116" s="207"/>
      <c r="AF116" s="207"/>
      <c r="AG116" s="207"/>
      <c r="AH116" s="207"/>
      <c r="AI116" s="207"/>
    </row>
    <row r="117" spans="2:35" ht="11.25" customHeight="1" x14ac:dyDescent="0.3">
      <c r="B117" s="206"/>
      <c r="C117" s="206"/>
      <c r="D117" s="206"/>
      <c r="E117" s="206"/>
      <c r="G117" s="206"/>
      <c r="H117" s="206"/>
      <c r="I117" s="206"/>
      <c r="J117" s="206"/>
      <c r="L117" s="206"/>
      <c r="M117" s="206"/>
      <c r="N117" s="206"/>
      <c r="O117" s="206"/>
      <c r="Q117" s="207"/>
      <c r="R117" s="207"/>
      <c r="S117" s="207"/>
      <c r="T117" s="207"/>
      <c r="V117" s="207"/>
      <c r="W117" s="207"/>
      <c r="X117" s="207"/>
      <c r="Y117" s="207"/>
      <c r="AA117" s="207"/>
      <c r="AB117" s="207"/>
      <c r="AC117" s="207"/>
      <c r="AD117" s="207"/>
      <c r="AF117" s="207"/>
      <c r="AG117" s="207"/>
      <c r="AH117" s="207"/>
      <c r="AI117" s="207"/>
    </row>
    <row r="134" spans="2:15" ht="11.4" customHeight="1" x14ac:dyDescent="0.3">
      <c r="B134" s="206" t="s">
        <v>611</v>
      </c>
      <c r="C134" s="206"/>
      <c r="D134" s="206"/>
      <c r="E134" s="206"/>
      <c r="G134" s="206" t="s">
        <v>606</v>
      </c>
      <c r="H134" s="206"/>
      <c r="I134" s="206"/>
      <c r="J134" s="206"/>
      <c r="L134" s="206" t="s">
        <v>607</v>
      </c>
      <c r="M134" s="206"/>
      <c r="N134" s="206"/>
      <c r="O134" s="206"/>
    </row>
    <row r="135" spans="2:15" ht="10.8" customHeight="1" x14ac:dyDescent="0.3">
      <c r="B135" s="206"/>
      <c r="C135" s="206"/>
      <c r="D135" s="206"/>
      <c r="E135" s="206"/>
      <c r="G135" s="206"/>
      <c r="H135" s="206"/>
      <c r="I135" s="206"/>
      <c r="J135" s="206"/>
      <c r="L135" s="206"/>
      <c r="M135" s="206"/>
      <c r="N135" s="206"/>
      <c r="O135" s="206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activeCell="L128" sqref="L128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9" t="s">
        <v>1</v>
      </c>
      <c r="C5" s="209"/>
      <c r="D5" s="209"/>
      <c r="E5" s="209"/>
      <c r="F5" s="209"/>
      <c r="G5" s="209"/>
      <c r="H5" s="209"/>
      <c r="I5" s="1"/>
      <c r="J5" s="209" t="s">
        <v>303</v>
      </c>
      <c r="K5" s="209"/>
      <c r="L5" s="209"/>
      <c r="M5" s="209"/>
      <c r="N5" s="209"/>
      <c r="O5" s="209"/>
      <c r="P5" s="209"/>
      <c r="Q5" s="209"/>
      <c r="R5" s="3"/>
      <c r="S5" s="209" t="s">
        <v>7</v>
      </c>
      <c r="T5" s="209"/>
      <c r="U5" s="209"/>
      <c r="V5" s="209"/>
      <c r="W5" s="209"/>
      <c r="Y5" s="209" t="s">
        <v>216</v>
      </c>
      <c r="Z5" s="209"/>
      <c r="AA5" s="209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90.9</v>
      </c>
      <c r="K7" s="13">
        <v>103.97096281</v>
      </c>
      <c r="L7" s="15">
        <v>1447099.821</v>
      </c>
      <c r="M7" s="15">
        <v>1655185.497</v>
      </c>
      <c r="N7" s="13">
        <v>1173.9480504999999</v>
      </c>
      <c r="O7" s="15">
        <v>15919.69</v>
      </c>
      <c r="P7" s="15">
        <v>1</v>
      </c>
      <c r="Q7" s="8">
        <v>9.2399999999999999E-3</v>
      </c>
      <c r="S7" s="17">
        <v>0.87428256450903208</v>
      </c>
      <c r="T7" s="10">
        <v>12.58</v>
      </c>
      <c r="U7" s="10">
        <v>1.05</v>
      </c>
      <c r="V7" s="8">
        <v>0.13385826771000001</v>
      </c>
      <c r="W7" s="8">
        <v>0.13861386138613863</v>
      </c>
      <c r="Y7" s="8">
        <v>-1.0558397737E-2</v>
      </c>
      <c r="Z7" s="8">
        <v>-3.5710859944999999E-2</v>
      </c>
      <c r="AA7" s="8">
        <v>0.10282035078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102.33</v>
      </c>
      <c r="K8" s="12">
        <v>105.67580327</v>
      </c>
      <c r="L8" s="14">
        <v>162704.70000000001</v>
      </c>
      <c r="M8" s="14">
        <v>168024.52721</v>
      </c>
      <c r="N8" s="12">
        <v>89.118778636000002</v>
      </c>
      <c r="O8" s="14">
        <v>1590</v>
      </c>
      <c r="P8" s="14">
        <v>0</v>
      </c>
      <c r="Q8" s="6" t="s">
        <v>211</v>
      </c>
      <c r="S8" s="16">
        <v>0.96833898426632703</v>
      </c>
      <c r="T8" s="9">
        <v>13.6</v>
      </c>
      <c r="U8" s="9">
        <v>1.05</v>
      </c>
      <c r="V8" s="6">
        <v>0.13744315309999999</v>
      </c>
      <c r="W8" s="6">
        <v>0.12313104661389623</v>
      </c>
      <c r="Y8" s="6">
        <v>-2.0296792723000001E-2</v>
      </c>
      <c r="Z8" s="6">
        <v>6.6402169166000002E-2</v>
      </c>
      <c r="AA8" s="6">
        <v>0.18276301595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86.38</v>
      </c>
      <c r="K9" s="13">
        <v>115.96116318</v>
      </c>
      <c r="L9" s="15">
        <v>516788.73567999998</v>
      </c>
      <c r="M9" s="15">
        <v>693765.02557000006</v>
      </c>
      <c r="N9" s="13">
        <v>501.12322818000001</v>
      </c>
      <c r="O9" s="15">
        <v>5982.7359999999999</v>
      </c>
      <c r="P9" s="15">
        <v>1</v>
      </c>
      <c r="Q9" s="8">
        <v>3.2100000000000002E-3</v>
      </c>
      <c r="S9" s="17">
        <v>0.74490456659111959</v>
      </c>
      <c r="T9" s="10">
        <v>11.55</v>
      </c>
      <c r="U9" s="10">
        <v>1</v>
      </c>
      <c r="V9" s="8">
        <v>0.14435695537999998</v>
      </c>
      <c r="W9" s="8">
        <v>0.13892104653855059</v>
      </c>
      <c r="Y9" s="8">
        <v>-4.8786596862999999E-3</v>
      </c>
      <c r="Z9" s="8">
        <v>9.8728181529000009E-2</v>
      </c>
      <c r="AA9" s="8">
        <v>0.23680213611000001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150.30000000000001</v>
      </c>
      <c r="K10" s="121">
        <v>166.00365110000001</v>
      </c>
      <c r="L10" s="122">
        <v>6853942.2735000001</v>
      </c>
      <c r="M10" s="122">
        <v>7570056.1664000005</v>
      </c>
      <c r="N10" s="121">
        <v>14726.127044999999</v>
      </c>
      <c r="O10" s="122">
        <v>45601.745000000003</v>
      </c>
      <c r="P10" s="122">
        <v>1</v>
      </c>
      <c r="Q10" s="123">
        <v>4.0960000000000003E-2</v>
      </c>
      <c r="S10" s="124">
        <v>0.9054017728167908</v>
      </c>
      <c r="T10" s="125">
        <v>13.2</v>
      </c>
      <c r="U10" s="125">
        <v>1.1000000000000001</v>
      </c>
      <c r="V10" s="123">
        <v>8.3591919447999985E-2</v>
      </c>
      <c r="W10" s="123">
        <v>8.7824351297405193E-2</v>
      </c>
      <c r="Y10" s="123">
        <v>-2.7876592716000001E-2</v>
      </c>
      <c r="Z10" s="123">
        <v>-4.9213217435000005E-3</v>
      </c>
      <c r="AA10" s="123">
        <v>3.5235626099000002E-2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102.24</v>
      </c>
      <c r="K11" s="13">
        <v>102.39609469</v>
      </c>
      <c r="L11" s="15">
        <v>7094397.6114999996</v>
      </c>
      <c r="M11" s="15">
        <v>7105228.9672999997</v>
      </c>
      <c r="N11" s="13">
        <v>10654.369053</v>
      </c>
      <c r="O11" s="15">
        <v>69389.648000000001</v>
      </c>
      <c r="P11" s="15">
        <v>1</v>
      </c>
      <c r="Q11" s="8">
        <v>4.53E-2</v>
      </c>
      <c r="R11" s="1"/>
      <c r="S11" s="17">
        <v>0.99847557965494116</v>
      </c>
      <c r="T11" s="10">
        <v>9.5401000000000007</v>
      </c>
      <c r="U11" s="10">
        <v>0.81</v>
      </c>
      <c r="V11" s="8">
        <v>9.5832245103000008E-2</v>
      </c>
      <c r="W11" s="8">
        <v>9.507042253521128E-2</v>
      </c>
      <c r="X11" s="1"/>
      <c r="Y11" s="8">
        <v>-5.3012255866999999E-3</v>
      </c>
      <c r="Z11" s="8">
        <v>4.6167375969000002E-2</v>
      </c>
      <c r="AA11" s="8">
        <v>0.13005098459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103.27</v>
      </c>
      <c r="K12" s="121">
        <v>120.45909748</v>
      </c>
      <c r="L12" s="122">
        <v>1664564.2076000001</v>
      </c>
      <c r="M12" s="122">
        <v>1941627.7927000001</v>
      </c>
      <c r="N12" s="121">
        <v>3323.4340167999999</v>
      </c>
      <c r="O12" s="122">
        <v>16118.565000000001</v>
      </c>
      <c r="P12" s="122">
        <v>1</v>
      </c>
      <c r="Q12" s="123">
        <v>1.0660000000000001E-2</v>
      </c>
      <c r="S12" s="124">
        <v>0.85730345121626095</v>
      </c>
      <c r="T12" s="125">
        <v>9</v>
      </c>
      <c r="U12" s="125">
        <v>0.75</v>
      </c>
      <c r="V12" s="123">
        <v>8.9117734428999992E-2</v>
      </c>
      <c r="W12" s="123">
        <v>8.7150188825409119E-2</v>
      </c>
      <c r="Y12" s="123">
        <v>-4.2998795292E-2</v>
      </c>
      <c r="Z12" s="123">
        <v>-4.1469101921E-2</v>
      </c>
      <c r="AA12" s="123">
        <v>0.11194175519999999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9.7899999999999991</v>
      </c>
      <c r="K13" s="13">
        <v>11.031991925</v>
      </c>
      <c r="L13" s="15">
        <v>2097504.2105999999</v>
      </c>
      <c r="M13" s="15">
        <v>2363600.5632000002</v>
      </c>
      <c r="N13" s="13">
        <v>13302.192274000001</v>
      </c>
      <c r="O13" s="15">
        <v>214249.66399999999</v>
      </c>
      <c r="P13" s="15">
        <v>1</v>
      </c>
      <c r="Q13" s="8">
        <v>1.3389999999999999E-2</v>
      </c>
      <c r="R13" s="1"/>
      <c r="S13" s="17">
        <v>0.88741906870095899</v>
      </c>
      <c r="T13" s="10">
        <v>1.2050000000000001</v>
      </c>
      <c r="U13" s="10">
        <v>0.1</v>
      </c>
      <c r="V13" s="8">
        <v>0.11942517343</v>
      </c>
      <c r="W13" s="8">
        <v>0.12257405515832485</v>
      </c>
      <c r="X13" s="1"/>
      <c r="Y13" s="8">
        <v>-2.5754666904999998E-2</v>
      </c>
      <c r="Z13" s="8">
        <v>4.9392530739999996E-2</v>
      </c>
      <c r="AA13" s="8">
        <v>9.4429306921999995E-2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61</v>
      </c>
      <c r="K14" s="121">
        <v>74.777442070999996</v>
      </c>
      <c r="L14" s="122">
        <v>436175.74200000003</v>
      </c>
      <c r="M14" s="122">
        <v>534690.26688999997</v>
      </c>
      <c r="N14" s="121">
        <v>645.13428909000004</v>
      </c>
      <c r="O14" s="122">
        <v>7150.4219999999996</v>
      </c>
      <c r="P14" s="122">
        <v>1</v>
      </c>
      <c r="Q14" s="123">
        <v>2.8100000000000004E-3</v>
      </c>
      <c r="S14" s="124">
        <v>0.81575403371088129</v>
      </c>
      <c r="T14" s="125">
        <v>9.06</v>
      </c>
      <c r="U14" s="125">
        <v>0.85</v>
      </c>
      <c r="V14" s="123">
        <v>0.13035971223000001</v>
      </c>
      <c r="W14" s="123">
        <v>0.16721311475409834</v>
      </c>
      <c r="Y14" s="123">
        <v>-3.3148917888E-2</v>
      </c>
      <c r="Z14" s="123">
        <v>-0.21874516962000001</v>
      </c>
      <c r="AA14" s="123">
        <v>-6.6818536361000005E-3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62.14</v>
      </c>
      <c r="K15" s="13">
        <v>79.542452675000007</v>
      </c>
      <c r="L15" s="15">
        <v>480907.17687999998</v>
      </c>
      <c r="M15" s="15">
        <v>615586.35915999999</v>
      </c>
      <c r="N15" s="13">
        <v>1103.3049249999999</v>
      </c>
      <c r="O15" s="15">
        <v>7739.0919999999996</v>
      </c>
      <c r="P15" s="15">
        <v>1</v>
      </c>
      <c r="Q15" s="8">
        <v>3.0699999999999998E-3</v>
      </c>
      <c r="R15" s="1"/>
      <c r="S15" s="17">
        <v>0.78121805287920731</v>
      </c>
      <c r="T15" s="10">
        <v>8.0399999999999991</v>
      </c>
      <c r="U15" s="10">
        <v>0.85</v>
      </c>
      <c r="V15" s="8">
        <v>0.13388842631</v>
      </c>
      <c r="W15" s="8">
        <v>0.16414547795300932</v>
      </c>
      <c r="X15" s="1"/>
      <c r="Y15" s="8">
        <v>-5.1007941355000003E-2</v>
      </c>
      <c r="Z15" s="8">
        <v>-4.3292037768000002E-2</v>
      </c>
      <c r="AA15" s="8">
        <v>0.16690667024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 t="e">
        <v>#N/A</v>
      </c>
      <c r="K16" s="121" t="e">
        <v>#N/A</v>
      </c>
      <c r="L16" s="122" t="e">
        <v>#N/A</v>
      </c>
      <c r="M16" s="122" t="e">
        <v>#N/A</v>
      </c>
      <c r="N16" s="121" t="e">
        <v>#N/A</v>
      </c>
      <c r="O16" s="122" t="e">
        <v>#N/A</v>
      </c>
      <c r="P16" s="122">
        <v>0</v>
      </c>
      <c r="Q16" s="123" t="s">
        <v>211</v>
      </c>
      <c r="S16" s="124" t="e">
        <v>#N/A</v>
      </c>
      <c r="T16" s="125" t="s">
        <v>211</v>
      </c>
      <c r="U16" s="125" t="e">
        <v>#N/A</v>
      </c>
      <c r="V16" s="123" t="s">
        <v>211</v>
      </c>
      <c r="W16" s="123" t="s">
        <v>211</v>
      </c>
      <c r="Y16" s="123" t="s">
        <v>211</v>
      </c>
      <c r="Z16" s="123" t="s">
        <v>211</v>
      </c>
      <c r="AA16" s="123" t="s">
        <v>211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445</v>
      </c>
      <c r="K17" s="13">
        <v>592.08237277000001</v>
      </c>
      <c r="L17" s="15">
        <v>304825</v>
      </c>
      <c r="M17" s="15">
        <v>405576.42534999998</v>
      </c>
      <c r="N17" s="13">
        <v>243.76980773</v>
      </c>
      <c r="O17" s="15" t="e">
        <v>#N/A</v>
      </c>
      <c r="P17" s="15">
        <v>0</v>
      </c>
      <c r="Q17" s="8" t="s">
        <v>211</v>
      </c>
      <c r="R17" s="1"/>
      <c r="S17" s="17">
        <v>0.75158461130688725</v>
      </c>
      <c r="T17" s="10">
        <v>40.58</v>
      </c>
      <c r="U17" s="10">
        <v>3</v>
      </c>
      <c r="V17" s="8">
        <v>8.0275365473000002E-2</v>
      </c>
      <c r="W17" s="8">
        <v>8.0898876404494377E-2</v>
      </c>
      <c r="X17" s="1"/>
      <c r="Y17" s="8">
        <v>-1.7660044150000002E-2</v>
      </c>
      <c r="Z17" s="8">
        <v>-3.3253911802999997E-2</v>
      </c>
      <c r="AA17" s="8">
        <v>-4.2958702687E-2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23.98</v>
      </c>
      <c r="K18" s="13">
        <v>27.614924594000001</v>
      </c>
      <c r="L18" s="15">
        <v>59501.19008</v>
      </c>
      <c r="M18" s="15">
        <v>68520.470279999994</v>
      </c>
      <c r="N18" s="13">
        <v>19.198457727000001</v>
      </c>
      <c r="O18" s="15">
        <v>2481.2839899999999</v>
      </c>
      <c r="P18" s="15">
        <v>0</v>
      </c>
      <c r="Q18" s="8" t="s">
        <v>211</v>
      </c>
      <c r="R18" s="1"/>
      <c r="S18" s="17">
        <v>0.86837101142076722</v>
      </c>
      <c r="T18" s="10">
        <v>0.26219525858999998</v>
      </c>
      <c r="U18" s="10">
        <v>0</v>
      </c>
      <c r="V18" s="8">
        <v>6.7315855863999997E-3</v>
      </c>
      <c r="W18" s="8">
        <v>0</v>
      </c>
      <c r="X18" s="1"/>
      <c r="Y18" s="8">
        <v>9.6842105267999998E-3</v>
      </c>
      <c r="Z18" s="8">
        <v>-8.3333333258999993E-4</v>
      </c>
      <c r="AA18" s="8">
        <v>-7.6575348585E-3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91.88</v>
      </c>
      <c r="K19" s="121">
        <v>111.80808132</v>
      </c>
      <c r="L19" s="122">
        <v>1377960.7445</v>
      </c>
      <c r="M19" s="122">
        <v>1676830.0715999999</v>
      </c>
      <c r="N19" s="121">
        <v>3441.4558536</v>
      </c>
      <c r="O19" s="122">
        <v>14997.396000000001</v>
      </c>
      <c r="P19" s="122">
        <v>1</v>
      </c>
      <c r="Q19" s="123">
        <v>8.7500000000000008E-3</v>
      </c>
      <c r="S19" s="124">
        <v>0.82176528668831283</v>
      </c>
      <c r="T19" s="125">
        <v>9.1199999999999992</v>
      </c>
      <c r="U19" s="125">
        <v>0.82</v>
      </c>
      <c r="V19" s="123">
        <v>0.10896057346999999</v>
      </c>
      <c r="W19" s="123">
        <v>0.10709621245102308</v>
      </c>
      <c r="Y19" s="123">
        <v>-3.6493288591000005E-2</v>
      </c>
      <c r="Z19" s="123">
        <v>-3.1068848701000001E-2</v>
      </c>
      <c r="AA19" s="123">
        <v>0.21004903303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113.89</v>
      </c>
      <c r="K20" s="13">
        <v>115.72240784</v>
      </c>
      <c r="L20" s="15">
        <v>2052446.1987000001</v>
      </c>
      <c r="M20" s="15">
        <v>2085468.5756000001</v>
      </c>
      <c r="N20" s="13">
        <v>5865.4207454999996</v>
      </c>
      <c r="O20" s="15">
        <v>18021.303</v>
      </c>
      <c r="P20" s="15">
        <v>1</v>
      </c>
      <c r="Q20" s="8">
        <v>1.3169999999999999E-2</v>
      </c>
      <c r="R20" s="1"/>
      <c r="S20" s="17">
        <v>0.98416548813490368</v>
      </c>
      <c r="T20" s="10">
        <v>10.88</v>
      </c>
      <c r="U20" s="10">
        <v>0.95</v>
      </c>
      <c r="V20" s="8">
        <v>0.10013805798</v>
      </c>
      <c r="W20" s="8">
        <v>0.10009658442356659</v>
      </c>
      <c r="X20" s="1"/>
      <c r="Y20" s="8">
        <v>-2.9484448231E-2</v>
      </c>
      <c r="Z20" s="8">
        <v>1.1841428506E-2</v>
      </c>
      <c r="AA20" s="8">
        <v>0.15164973918999999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91.94</v>
      </c>
      <c r="K21" s="121">
        <v>105.24831781</v>
      </c>
      <c r="L21" s="122">
        <v>4724805.6003999999</v>
      </c>
      <c r="M21" s="122">
        <v>5408721.3557000002</v>
      </c>
      <c r="N21" s="121">
        <v>10666.999460000001</v>
      </c>
      <c r="O21" s="122">
        <v>51390.097893999999</v>
      </c>
      <c r="P21" s="122">
        <v>1</v>
      </c>
      <c r="Q21" s="123">
        <v>2.9940000000000001E-2</v>
      </c>
      <c r="S21" s="124">
        <v>0.87355315422689317</v>
      </c>
      <c r="T21" s="125">
        <v>9.84</v>
      </c>
      <c r="U21" s="125">
        <v>0.82</v>
      </c>
      <c r="V21" s="123">
        <v>9.8696088265000009E-2</v>
      </c>
      <c r="W21" s="123">
        <v>0.10702632151403089</v>
      </c>
      <c r="Y21" s="123">
        <v>-4.4084009149999999E-2</v>
      </c>
      <c r="Z21" s="123">
        <v>-8.7964835165000005E-2</v>
      </c>
      <c r="AA21" s="123">
        <v>1.6630440858999999E-2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9.1</v>
      </c>
      <c r="K22" s="13">
        <v>11.934355988</v>
      </c>
      <c r="L22" s="15">
        <v>386750</v>
      </c>
      <c r="M22" s="15">
        <v>507210.12952000002</v>
      </c>
      <c r="N22" s="13">
        <v>67.150113181999998</v>
      </c>
      <c r="O22" s="15" t="e">
        <v>#N/A</v>
      </c>
      <c r="P22" s="15">
        <v>0</v>
      </c>
      <c r="Q22" s="8" t="s">
        <v>211</v>
      </c>
      <c r="R22" s="1"/>
      <c r="S22" s="17">
        <v>0.76250448781233382</v>
      </c>
      <c r="T22" s="10">
        <v>0.9</v>
      </c>
      <c r="U22" s="10">
        <v>7.0000000000000007E-2</v>
      </c>
      <c r="V22" s="8">
        <v>0.10975609756</v>
      </c>
      <c r="W22" s="8">
        <v>9.2307692307692327E-2</v>
      </c>
      <c r="X22" s="1"/>
      <c r="Y22" s="8">
        <v>-3.2858707535999999E-3</v>
      </c>
      <c r="Z22" s="8">
        <v>3.6978353139000004E-2</v>
      </c>
      <c r="AA22" s="8">
        <v>0.22742653586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102</v>
      </c>
      <c r="K23" s="121">
        <v>130.19950254</v>
      </c>
      <c r="L23" s="122">
        <v>286639.68599999999</v>
      </c>
      <c r="M23" s="122">
        <v>365885.73064000002</v>
      </c>
      <c r="N23" s="121">
        <v>146.706185</v>
      </c>
      <c r="O23" s="122" t="e">
        <v>#N/A</v>
      </c>
      <c r="P23" s="122">
        <v>0</v>
      </c>
      <c r="Q23" s="123" t="s">
        <v>211</v>
      </c>
      <c r="S23" s="124">
        <v>0.78341313146464198</v>
      </c>
      <c r="T23" s="125">
        <v>11.78</v>
      </c>
      <c r="U23" s="125">
        <v>1</v>
      </c>
      <c r="V23" s="123">
        <v>0.11183898224</v>
      </c>
      <c r="W23" s="123">
        <v>0.11764705882352941</v>
      </c>
      <c r="Y23" s="123">
        <v>-7.1038251366000005E-2</v>
      </c>
      <c r="Z23" s="123">
        <v>-6.2996018136000004E-2</v>
      </c>
      <c r="AA23" s="123">
        <v>7.9537352261000005E-2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78.14</v>
      </c>
      <c r="K24" s="13">
        <v>98.067558649000006</v>
      </c>
      <c r="L24" s="15">
        <v>522524.91489999997</v>
      </c>
      <c r="M24" s="15">
        <v>655781.19704999996</v>
      </c>
      <c r="N24" s="13">
        <v>404.81257135999999</v>
      </c>
      <c r="O24" s="15">
        <v>6687.0349999999999</v>
      </c>
      <c r="P24" s="15">
        <v>1</v>
      </c>
      <c r="Q24" s="8">
        <v>3.3600000000000001E-3</v>
      </c>
      <c r="R24" s="1"/>
      <c r="S24" s="17">
        <v>0.79679764721864821</v>
      </c>
      <c r="T24" s="10">
        <v>8.6999999999999993</v>
      </c>
      <c r="U24" s="10">
        <v>0.6</v>
      </c>
      <c r="V24" s="8">
        <v>0.10964083175</v>
      </c>
      <c r="W24" s="8">
        <v>9.2142308676734064E-2</v>
      </c>
      <c r="X24" s="1"/>
      <c r="Y24" s="8">
        <v>-5.1699029125999996E-2</v>
      </c>
      <c r="Z24" s="8">
        <v>-0.11417387909</v>
      </c>
      <c r="AA24" s="8">
        <v>8.9345442098000008E-2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30.97</v>
      </c>
      <c r="K25" s="121">
        <v>46.638992229999999</v>
      </c>
      <c r="L25" s="122">
        <v>144722.81</v>
      </c>
      <c r="M25" s="122">
        <v>217944.01069</v>
      </c>
      <c r="N25" s="121">
        <v>188.36213226999999</v>
      </c>
      <c r="O25" s="122">
        <v>4673</v>
      </c>
      <c r="P25" s="122">
        <v>0</v>
      </c>
      <c r="Q25" s="123" t="s">
        <v>211</v>
      </c>
      <c r="S25" s="124">
        <v>0.66403664657399908</v>
      </c>
      <c r="T25" s="125">
        <v>4.5858999999999996</v>
      </c>
      <c r="U25" s="125">
        <v>0.39</v>
      </c>
      <c r="V25" s="123">
        <v>0.12199787176999999</v>
      </c>
      <c r="W25" s="123">
        <v>0.15111398127219891</v>
      </c>
      <c r="Y25" s="123">
        <v>-1.2213431663000001E-2</v>
      </c>
      <c r="Z25" s="123">
        <v>-4.1203117599E-2</v>
      </c>
      <c r="AA25" s="123">
        <v>-5.6353974565999998E-2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86.66</v>
      </c>
      <c r="K26" s="13">
        <v>109.48736191</v>
      </c>
      <c r="L26" s="15">
        <v>1097121.4062000001</v>
      </c>
      <c r="M26" s="15">
        <v>1386117.3374999999</v>
      </c>
      <c r="N26" s="13">
        <v>790.85867409000002</v>
      </c>
      <c r="O26" s="15">
        <v>12660.066999999999</v>
      </c>
      <c r="P26" s="15">
        <v>1</v>
      </c>
      <c r="Q26" s="8">
        <v>7.0399999999999994E-3</v>
      </c>
      <c r="R26" s="1"/>
      <c r="S26" s="17">
        <v>0.79150687794665842</v>
      </c>
      <c r="T26" s="10">
        <v>8.43</v>
      </c>
      <c r="U26" s="10">
        <v>0.74</v>
      </c>
      <c r="V26" s="8">
        <v>0.10285505123999999</v>
      </c>
      <c r="W26" s="8">
        <v>0.10246942072467112</v>
      </c>
      <c r="X26" s="1"/>
      <c r="Y26" s="8">
        <v>-2.9128388975999998E-2</v>
      </c>
      <c r="Z26" s="8">
        <v>-1.5145573205E-2</v>
      </c>
      <c r="AA26" s="8">
        <v>0.16346863153000002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94.5</v>
      </c>
      <c r="K27" s="121">
        <v>103.82820100000001</v>
      </c>
      <c r="L27" s="122">
        <v>400211.46899999998</v>
      </c>
      <c r="M27" s="122">
        <v>439716.79203999997</v>
      </c>
      <c r="N27" s="121">
        <v>710.89594909000004</v>
      </c>
      <c r="O27" s="122">
        <v>4235.0420000000004</v>
      </c>
      <c r="P27" s="122">
        <v>1</v>
      </c>
      <c r="Q27" s="123">
        <v>2.5800000000000003E-3</v>
      </c>
      <c r="S27" s="124">
        <v>0.91015734732801534</v>
      </c>
      <c r="T27" s="125">
        <v>13.4</v>
      </c>
      <c r="U27" s="125">
        <v>1.7</v>
      </c>
      <c r="V27" s="123">
        <v>0.14704268627</v>
      </c>
      <c r="W27" s="123">
        <v>0.21587301587301586</v>
      </c>
      <c r="Y27" s="123">
        <v>-1.0970898235E-2</v>
      </c>
      <c r="Z27" s="123">
        <v>0.15890320647</v>
      </c>
      <c r="AA27" s="123">
        <v>0.19924650797999999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123.8</v>
      </c>
      <c r="K28" s="13">
        <v>125.08922431000001</v>
      </c>
      <c r="L28" s="15">
        <v>430082.43800000002</v>
      </c>
      <c r="M28" s="15">
        <v>434561.21617000003</v>
      </c>
      <c r="N28" s="13">
        <v>129.53168273</v>
      </c>
      <c r="O28" s="15">
        <v>3474.01</v>
      </c>
      <c r="P28" s="15">
        <v>0</v>
      </c>
      <c r="Q28" s="8" t="s">
        <v>211</v>
      </c>
      <c r="R28" s="1"/>
      <c r="S28" s="17">
        <v>0.9896935621984112</v>
      </c>
      <c r="T28" s="10">
        <v>10.991915065000001</v>
      </c>
      <c r="U28" s="10">
        <v>0.93</v>
      </c>
      <c r="V28" s="8">
        <v>8.6414426611999995E-2</v>
      </c>
      <c r="W28" s="8">
        <v>9.0145395799676897E-2</v>
      </c>
      <c r="X28" s="1"/>
      <c r="Y28" s="8">
        <v>1.3056522746000001E-2</v>
      </c>
      <c r="Z28" s="8">
        <v>2.7207156454E-2</v>
      </c>
      <c r="AA28" s="8">
        <v>6.2626821886000009E-2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78.73</v>
      </c>
      <c r="K29" s="13">
        <v>91.779904341000005</v>
      </c>
      <c r="L29" s="15">
        <v>552256.70244999998</v>
      </c>
      <c r="M29" s="15">
        <v>643796.10468999995</v>
      </c>
      <c r="N29" s="13">
        <v>1207.2521055</v>
      </c>
      <c r="O29" s="15">
        <v>7014.5649999999996</v>
      </c>
      <c r="P29" s="15">
        <v>1</v>
      </c>
      <c r="Q29" s="8">
        <v>3.5899999999999999E-3</v>
      </c>
      <c r="R29" s="1"/>
      <c r="S29" s="17">
        <v>0.85781305357963489</v>
      </c>
      <c r="T29" s="10">
        <v>9.5</v>
      </c>
      <c r="U29" s="10">
        <v>0.8</v>
      </c>
      <c r="V29" s="8">
        <v>0.11798310978</v>
      </c>
      <c r="W29" s="8">
        <v>0.1219357297091325</v>
      </c>
      <c r="X29" s="1"/>
      <c r="Y29" s="8">
        <v>-1.7103620475000001E-2</v>
      </c>
      <c r="Z29" s="8">
        <v>-4.3051594266000005E-2</v>
      </c>
      <c r="AA29" s="8">
        <v>9.7641116444999995E-2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88.47</v>
      </c>
      <c r="K30" s="13">
        <v>101.75822004</v>
      </c>
      <c r="L30" s="15">
        <v>329023.29186</v>
      </c>
      <c r="M30" s="15">
        <v>378442.68716999999</v>
      </c>
      <c r="N30" s="13">
        <v>381.16615818000002</v>
      </c>
      <c r="O30" s="15">
        <v>3719.038</v>
      </c>
      <c r="P30" s="15">
        <v>1</v>
      </c>
      <c r="Q30" s="8">
        <v>2.1199999999999999E-3</v>
      </c>
      <c r="R30" s="1"/>
      <c r="S30" s="17">
        <v>0.86941379247026385</v>
      </c>
      <c r="T30" s="10">
        <v>10.24</v>
      </c>
      <c r="U30" s="10">
        <v>0.86</v>
      </c>
      <c r="V30" s="8">
        <v>0.11882107217</v>
      </c>
      <c r="W30" s="8">
        <v>0.11664971176670058</v>
      </c>
      <c r="X30" s="1"/>
      <c r="Y30" s="8">
        <v>-2.8229349736999997E-2</v>
      </c>
      <c r="Z30" s="8">
        <v>5.2784631961999999E-2</v>
      </c>
      <c r="AA30" s="8">
        <v>0.15144679077000001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6.52</v>
      </c>
      <c r="K31" s="121">
        <v>7.7722936319000002</v>
      </c>
      <c r="L31" s="122">
        <v>1432398.36</v>
      </c>
      <c r="M31" s="122">
        <v>1707518.5049000001</v>
      </c>
      <c r="N31" s="121">
        <v>2162.7540481999999</v>
      </c>
      <c r="O31" s="122">
        <v>219693</v>
      </c>
      <c r="P31" s="122">
        <v>1</v>
      </c>
      <c r="Q31" s="123">
        <v>9.41E-3</v>
      </c>
      <c r="S31" s="124">
        <v>0.83887721035651774</v>
      </c>
      <c r="T31" s="125">
        <v>0.69199999999999995</v>
      </c>
      <c r="U31" s="125">
        <v>0.06</v>
      </c>
      <c r="V31" s="123">
        <v>0.11869639793999999</v>
      </c>
      <c r="W31" s="123">
        <v>0.11042944785276074</v>
      </c>
      <c r="Y31" s="123">
        <v>-2.1021021022E-2</v>
      </c>
      <c r="Z31" s="123">
        <v>3.6018725214E-2</v>
      </c>
      <c r="AA31" s="123">
        <v>0.24545356424000001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6.26</v>
      </c>
      <c r="K32" s="13">
        <v>7.8755270104999999</v>
      </c>
      <c r="L32" s="15">
        <v>271071.39640000003</v>
      </c>
      <c r="M32" s="15">
        <v>341027.17317999998</v>
      </c>
      <c r="N32" s="13">
        <v>366.16561136000001</v>
      </c>
      <c r="O32" s="15">
        <v>43302.14</v>
      </c>
      <c r="P32" s="15">
        <v>1</v>
      </c>
      <c r="Q32" s="8">
        <v>1.72E-3</v>
      </c>
      <c r="R32" s="1"/>
      <c r="S32" s="17">
        <v>0.79486744082699379</v>
      </c>
      <c r="T32" s="10">
        <v>0.81</v>
      </c>
      <c r="U32" s="10">
        <v>7.0000000000000007E-2</v>
      </c>
      <c r="V32" s="8">
        <v>0.13170731707</v>
      </c>
      <c r="W32" s="8">
        <v>0.13418530351437702</v>
      </c>
      <c r="X32" s="1"/>
      <c r="Y32" s="8">
        <v>-4.5731707316E-2</v>
      </c>
      <c r="Z32" s="8">
        <v>1.2917372162E-2</v>
      </c>
      <c r="AA32" s="8">
        <v>0.15452077446000001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10.5</v>
      </c>
      <c r="K33" s="121">
        <v>12.850440724</v>
      </c>
      <c r="L33" s="122">
        <v>196833.78750000001</v>
      </c>
      <c r="M33" s="122">
        <v>240895.32560000001</v>
      </c>
      <c r="N33" s="121">
        <v>296.36266409000001</v>
      </c>
      <c r="O33" s="122">
        <v>18746.075000000001</v>
      </c>
      <c r="P33" s="122">
        <v>1</v>
      </c>
      <c r="Q33" s="123">
        <v>1.2600000000000001E-3</v>
      </c>
      <c r="S33" s="124">
        <v>0.81709259826316905</v>
      </c>
      <c r="T33" s="125">
        <v>1.3540000000000001</v>
      </c>
      <c r="U33" s="125">
        <v>0.108</v>
      </c>
      <c r="V33" s="123">
        <v>0.13120155038</v>
      </c>
      <c r="W33" s="123">
        <v>0.12342857142857143</v>
      </c>
      <c r="Y33" s="123">
        <v>-3.0383592865999998E-3</v>
      </c>
      <c r="Z33" s="123">
        <v>3.8802184199E-2</v>
      </c>
      <c r="AA33" s="123">
        <v>0.15853408419999998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56.46</v>
      </c>
      <c r="K34" s="13">
        <v>74.117432846</v>
      </c>
      <c r="L34" s="15">
        <v>1038828.8818</v>
      </c>
      <c r="M34" s="15">
        <v>1363714.6632999999</v>
      </c>
      <c r="N34" s="13">
        <v>2644.8352931999998</v>
      </c>
      <c r="O34" s="15">
        <v>18399.378000000001</v>
      </c>
      <c r="P34" s="15">
        <v>1</v>
      </c>
      <c r="Q34" s="8">
        <v>6.6700000000000006E-3</v>
      </c>
      <c r="R34" s="1"/>
      <c r="S34" s="17">
        <v>0.76176410639196956</v>
      </c>
      <c r="T34" s="10">
        <v>7.85</v>
      </c>
      <c r="U34" s="10">
        <v>0.55000000000000004</v>
      </c>
      <c r="V34" s="8">
        <v>0.12065785428</v>
      </c>
      <c r="W34" s="8">
        <v>0.11689691817215729</v>
      </c>
      <c r="X34" s="1"/>
      <c r="Y34" s="8">
        <v>-3.8134557671999997E-2</v>
      </c>
      <c r="Z34" s="8">
        <v>-7.0925495233999991E-2</v>
      </c>
      <c r="AA34" s="8">
        <v>-1.514610007E-2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7.32</v>
      </c>
      <c r="K35" s="121">
        <v>9.2829659850000006</v>
      </c>
      <c r="L35" s="122">
        <v>567470.4828</v>
      </c>
      <c r="M35" s="122">
        <v>719646.06411000004</v>
      </c>
      <c r="N35" s="121">
        <v>1804.5987373</v>
      </c>
      <c r="O35" s="122">
        <v>77523.289999999994</v>
      </c>
      <c r="P35" s="122">
        <v>1</v>
      </c>
      <c r="Q35" s="123">
        <v>3.64E-3</v>
      </c>
      <c r="S35" s="124">
        <v>0.78854107747762037</v>
      </c>
      <c r="T35" s="125">
        <v>0.997</v>
      </c>
      <c r="U35" s="125">
        <v>0.08</v>
      </c>
      <c r="V35" s="123">
        <v>0.12864516129</v>
      </c>
      <c r="W35" s="123">
        <v>0.13114754098360654</v>
      </c>
      <c r="Y35" s="123">
        <v>-3.3025099076E-2</v>
      </c>
      <c r="Z35" s="123">
        <v>1.5148135917E-3</v>
      </c>
      <c r="AA35" s="123">
        <v>7.5966478296000006E-2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72.599999999999994</v>
      </c>
      <c r="K36" s="13">
        <v>85.846425937999996</v>
      </c>
      <c r="L36" s="15">
        <v>291898.10100000002</v>
      </c>
      <c r="M36" s="15">
        <v>345157.14474999998</v>
      </c>
      <c r="N36" s="13">
        <v>294.18268682000001</v>
      </c>
      <c r="O36" s="15">
        <v>4020.6350000000002</v>
      </c>
      <c r="P36" s="15">
        <v>1</v>
      </c>
      <c r="Q36" s="8">
        <v>1.8699999999999999E-3</v>
      </c>
      <c r="R36" s="1"/>
      <c r="S36" s="17">
        <v>0.84569624427268719</v>
      </c>
      <c r="T36" s="10">
        <v>9.86</v>
      </c>
      <c r="U36" s="10">
        <v>0.72</v>
      </c>
      <c r="V36" s="8">
        <v>0.13732590528999999</v>
      </c>
      <c r="W36" s="8">
        <v>0.11900826446280993</v>
      </c>
      <c r="X36" s="1"/>
      <c r="Y36" s="8">
        <v>-6.7395298556000008E-3</v>
      </c>
      <c r="Z36" s="8">
        <v>1.0842532647000001E-2</v>
      </c>
      <c r="AA36" s="8">
        <v>0.15629337327000001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6.35</v>
      </c>
      <c r="K37" s="121">
        <v>8.0749854562000003</v>
      </c>
      <c r="L37" s="122">
        <v>280644.91749999998</v>
      </c>
      <c r="M37" s="122">
        <v>356882.46097000001</v>
      </c>
      <c r="N37" s="121">
        <v>563.56860409000001</v>
      </c>
      <c r="O37" s="122">
        <v>44196.05</v>
      </c>
      <c r="P37" s="122">
        <v>1</v>
      </c>
      <c r="Q37" s="123">
        <v>1.81E-3</v>
      </c>
      <c r="S37" s="124">
        <v>0.78637912531773646</v>
      </c>
      <c r="T37" s="125">
        <v>0.84</v>
      </c>
      <c r="U37" s="125">
        <v>7.0000000000000007E-2</v>
      </c>
      <c r="V37" s="123">
        <v>0.12227074235</v>
      </c>
      <c r="W37" s="123">
        <v>0.13228346456692916</v>
      </c>
      <c r="Y37" s="123">
        <v>-5.4667444841000001E-2</v>
      </c>
      <c r="Z37" s="123">
        <v>-3.2561529909999998E-2</v>
      </c>
      <c r="AA37" s="123">
        <v>4.4158876332999995E-2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149.5</v>
      </c>
      <c r="K38" s="13">
        <v>163.14734261000001</v>
      </c>
      <c r="L38" s="15">
        <v>4216505.0264999997</v>
      </c>
      <c r="M38" s="15">
        <v>4601415.3187999995</v>
      </c>
      <c r="N38" s="13">
        <v>8997.2030314000003</v>
      </c>
      <c r="O38" s="15">
        <v>28204.046999999999</v>
      </c>
      <c r="P38" s="15">
        <v>1</v>
      </c>
      <c r="Q38" s="8">
        <v>2.7069999999999997E-2</v>
      </c>
      <c r="R38" s="1"/>
      <c r="S38" s="17">
        <v>0.91634958687237911</v>
      </c>
      <c r="T38" s="10">
        <v>12.53</v>
      </c>
      <c r="U38" s="10">
        <v>1.1000000000000001</v>
      </c>
      <c r="V38" s="8">
        <v>8.7189478811000004E-2</v>
      </c>
      <c r="W38" s="8">
        <v>8.8294314381270916E-2</v>
      </c>
      <c r="X38" s="1"/>
      <c r="Y38" s="8">
        <v>-7.3902000869000006E-2</v>
      </c>
      <c r="Z38" s="8">
        <v>1.1682295714999999E-2</v>
      </c>
      <c r="AA38" s="8">
        <v>0.12841228846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130.87</v>
      </c>
      <c r="K39" s="121">
        <v>128.90184360999999</v>
      </c>
      <c r="L39" s="122">
        <v>3041160.2009000001</v>
      </c>
      <c r="M39" s="122">
        <v>2995424.1354</v>
      </c>
      <c r="N39" s="121">
        <v>6451.5442322999997</v>
      </c>
      <c r="O39" s="122">
        <v>23238.024000000001</v>
      </c>
      <c r="P39" s="122">
        <v>1</v>
      </c>
      <c r="Q39" s="123">
        <v>2.9049999999999999E-2</v>
      </c>
      <c r="S39" s="124">
        <v>1.0152686442247854</v>
      </c>
      <c r="T39" s="125">
        <v>12.5</v>
      </c>
      <c r="U39" s="125">
        <v>0.95</v>
      </c>
      <c r="V39" s="123">
        <v>0.10012014416999999</v>
      </c>
      <c r="W39" s="123">
        <v>8.7109345151677217E-2</v>
      </c>
      <c r="Y39" s="123">
        <v>1.4653434642E-2</v>
      </c>
      <c r="Z39" s="123">
        <v>8.9745228861000004E-2</v>
      </c>
      <c r="AA39" s="123">
        <v>0.15762040425000001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46.94</v>
      </c>
      <c r="K40" s="13">
        <v>80.400018183</v>
      </c>
      <c r="L40" s="15">
        <v>571691.03486999997</v>
      </c>
      <c r="M40" s="15">
        <v>979206.85126999998</v>
      </c>
      <c r="N40" s="13">
        <v>1273.8812318</v>
      </c>
      <c r="O40" s="15">
        <v>12179.186938000001</v>
      </c>
      <c r="P40" s="15">
        <v>1</v>
      </c>
      <c r="Q40" s="8">
        <v>3.7499999999999999E-3</v>
      </c>
      <c r="R40" s="1"/>
      <c r="S40" s="17">
        <v>0.58383071373390705</v>
      </c>
      <c r="T40" s="10">
        <v>4.8</v>
      </c>
      <c r="U40" s="10">
        <v>0.4</v>
      </c>
      <c r="V40" s="8">
        <v>9.7028502123000002E-2</v>
      </c>
      <c r="W40" s="8">
        <v>0.10225820195994889</v>
      </c>
      <c r="X40" s="1"/>
      <c r="Y40" s="8">
        <v>-8.4643635923999996E-2</v>
      </c>
      <c r="Z40" s="8">
        <v>-0.12049431377</v>
      </c>
      <c r="AA40" s="8">
        <v>4.0996013926000004E-2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9.7799999999999994</v>
      </c>
      <c r="K41" s="121">
        <v>10.670965667999999</v>
      </c>
      <c r="L41" s="122">
        <v>1608929.8148000001</v>
      </c>
      <c r="M41" s="122">
        <v>1755504.5824</v>
      </c>
      <c r="N41" s="121">
        <v>4030.5172895000001</v>
      </c>
      <c r="O41" s="122">
        <v>164512.25099999999</v>
      </c>
      <c r="P41" s="122">
        <v>1</v>
      </c>
      <c r="Q41" s="123">
        <v>1.0789999999999999E-2</v>
      </c>
      <c r="S41" s="124">
        <v>0.91650561947998577</v>
      </c>
      <c r="T41" s="125">
        <v>1.0133000000000001</v>
      </c>
      <c r="U41" s="125">
        <v>8.3549999999999999E-2</v>
      </c>
      <c r="V41" s="123">
        <v>0.10112774451000001</v>
      </c>
      <c r="W41" s="123">
        <v>0.10251533742331288</v>
      </c>
      <c r="Y41" s="123">
        <v>-4.3414126580000004E-2</v>
      </c>
      <c r="Z41" s="123">
        <v>-4.6321313624999999E-2</v>
      </c>
      <c r="AA41" s="123">
        <v>7.6461086439000001E-2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91.85</v>
      </c>
      <c r="K42" s="13">
        <v>98.332636538000003</v>
      </c>
      <c r="L42" s="15">
        <v>5734259.9786999999</v>
      </c>
      <c r="M42" s="15">
        <v>6138975.5285999998</v>
      </c>
      <c r="N42" s="13">
        <v>21326.649880000001</v>
      </c>
      <c r="O42" s="15">
        <v>62430.701999999997</v>
      </c>
      <c r="P42" s="15">
        <v>1</v>
      </c>
      <c r="Q42" s="8">
        <v>3.678E-2</v>
      </c>
      <c r="R42" s="1"/>
      <c r="S42" s="17">
        <v>0.93407441551213943</v>
      </c>
      <c r="T42" s="10">
        <v>11.81</v>
      </c>
      <c r="U42" s="10">
        <v>0.93</v>
      </c>
      <c r="V42" s="8">
        <v>0.11510721247</v>
      </c>
      <c r="W42" s="8">
        <v>0.12150244964616223</v>
      </c>
      <c r="X42" s="1"/>
      <c r="Y42" s="8">
        <v>1.0784637394000001E-2</v>
      </c>
      <c r="Z42" s="8">
        <v>-3.8294341456999999E-3</v>
      </c>
      <c r="AA42" s="8">
        <v>1.1751815438E-2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155.69</v>
      </c>
      <c r="K43" s="121">
        <v>250.71598091000001</v>
      </c>
      <c r="L43" s="122">
        <v>214956.5123</v>
      </c>
      <c r="M43" s="122">
        <v>346156.03336</v>
      </c>
      <c r="N43" s="121">
        <v>33.911600909000001</v>
      </c>
      <c r="O43" s="122">
        <v>1380.67</v>
      </c>
      <c r="P43" s="122">
        <v>0</v>
      </c>
      <c r="Q43" s="123" t="s">
        <v>211</v>
      </c>
      <c r="S43" s="124">
        <v>0.62098155624107709</v>
      </c>
      <c r="T43" s="125">
        <v>13.5</v>
      </c>
      <c r="U43" s="125">
        <v>1.1399999999999999</v>
      </c>
      <c r="V43" s="123">
        <v>0.10348792639999999</v>
      </c>
      <c r="W43" s="123">
        <v>8.7866915023444028E-2</v>
      </c>
      <c r="Y43" s="123">
        <v>-3.1191001935E-3</v>
      </c>
      <c r="Z43" s="123">
        <v>2.2677613111E-2</v>
      </c>
      <c r="AA43" s="123">
        <v>0.30648344936999999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1.07</v>
      </c>
      <c r="K44" s="13">
        <v>36.389179552000002</v>
      </c>
      <c r="L44" s="15">
        <v>6250.8690589999997</v>
      </c>
      <c r="M44" s="15">
        <v>212583.17434</v>
      </c>
      <c r="N44" s="13">
        <v>12.277240000000001</v>
      </c>
      <c r="O44" s="15" t="e">
        <v>#N/A</v>
      </c>
      <c r="P44" s="15">
        <v>0</v>
      </c>
      <c r="Q44" s="8" t="s">
        <v>211</v>
      </c>
      <c r="R44" s="1"/>
      <c r="S44" s="17">
        <v>2.9404345279919655E-2</v>
      </c>
      <c r="T44" s="10">
        <v>0.1305</v>
      </c>
      <c r="U44" s="10">
        <v>3.5000000000000001E-3</v>
      </c>
      <c r="V44" s="8">
        <v>3.8609467456000003E-2</v>
      </c>
      <c r="W44" s="8">
        <v>3.925233644859813E-2</v>
      </c>
      <c r="X44" s="1"/>
      <c r="Y44" s="8">
        <v>-8.2628669845000002E-2</v>
      </c>
      <c r="Z44" s="8">
        <v>-0.45606270977999996</v>
      </c>
      <c r="AA44" s="8">
        <v>-0.66616357244000002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95.3</v>
      </c>
      <c r="K45" s="121">
        <v>100.78298268</v>
      </c>
      <c r="L45" s="122">
        <v>1873906.2955</v>
      </c>
      <c r="M45" s="122">
        <v>1981719.4726</v>
      </c>
      <c r="N45" s="121">
        <v>3765.7558345000002</v>
      </c>
      <c r="O45" s="122">
        <v>19663.235000000001</v>
      </c>
      <c r="P45" s="122">
        <v>1</v>
      </c>
      <c r="Q45" s="123">
        <v>1.1990000000000001E-2</v>
      </c>
      <c r="S45" s="124">
        <v>0.9455961459544292</v>
      </c>
      <c r="T45" s="125">
        <v>12</v>
      </c>
      <c r="U45" s="125">
        <v>1</v>
      </c>
      <c r="V45" s="123">
        <v>0.13131976362</v>
      </c>
      <c r="W45" s="123">
        <v>0.12591815320041974</v>
      </c>
      <c r="Y45" s="123">
        <v>-3.5034426893000001E-2</v>
      </c>
      <c r="Z45" s="123">
        <v>5.3964991875999999E-2</v>
      </c>
      <c r="AA45" s="123">
        <v>0.18279651452000001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8.1300000000000008</v>
      </c>
      <c r="K46" s="13">
        <v>9.2705102511999993</v>
      </c>
      <c r="L46" s="15">
        <v>2351085.7409000001</v>
      </c>
      <c r="M46" s="15">
        <v>2680905.838</v>
      </c>
      <c r="N46" s="13">
        <v>12046.028308999999</v>
      </c>
      <c r="O46" s="15">
        <v>289186.43800000002</v>
      </c>
      <c r="P46" s="15">
        <v>1</v>
      </c>
      <c r="Q46" s="8">
        <v>1.5100000000000001E-2</v>
      </c>
      <c r="R46" s="1"/>
      <c r="S46" s="17">
        <v>0.87697438217574186</v>
      </c>
      <c r="T46" s="10">
        <v>0.996</v>
      </c>
      <c r="U46" s="10">
        <v>8.3000000000000004E-2</v>
      </c>
      <c r="V46" s="8">
        <v>0.11254237288000001</v>
      </c>
      <c r="W46" s="8">
        <v>0.12250922509225091</v>
      </c>
      <c r="X46" s="1"/>
      <c r="Y46" s="8">
        <v>-1.6571912423000001E-2</v>
      </c>
      <c r="Z46" s="8">
        <v>-4.9037296290999996E-2</v>
      </c>
      <c r="AA46" s="8">
        <v>2.8803707282000001E-2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79.989999999999995</v>
      </c>
      <c r="K47" s="121">
        <v>93.712169606000003</v>
      </c>
      <c r="L47" s="122">
        <v>499937.5</v>
      </c>
      <c r="M47" s="122">
        <v>585701.06004000001</v>
      </c>
      <c r="N47" s="121">
        <v>1156.6805482</v>
      </c>
      <c r="O47" s="122">
        <v>6250</v>
      </c>
      <c r="P47" s="122">
        <v>1</v>
      </c>
      <c r="Q47" s="123">
        <v>3.2300000000000002E-3</v>
      </c>
      <c r="S47" s="124">
        <v>0.85357110326553109</v>
      </c>
      <c r="T47" s="125">
        <v>10.52</v>
      </c>
      <c r="U47" s="125">
        <v>0.85</v>
      </c>
      <c r="V47" s="123">
        <v>0.13000494315</v>
      </c>
      <c r="W47" s="123">
        <v>0.12751593949243656</v>
      </c>
      <c r="Y47" s="123">
        <v>-4.1002277905000002E-2</v>
      </c>
      <c r="Z47" s="123">
        <v>3.5163704646000001E-2</v>
      </c>
      <c r="AA47" s="123">
        <v>0.12364995188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8.6199999999999992</v>
      </c>
      <c r="K48" s="13">
        <v>10.677337001</v>
      </c>
      <c r="L48" s="15">
        <v>584410.59686000005</v>
      </c>
      <c r="M48" s="15">
        <v>723891.98259000003</v>
      </c>
      <c r="N48" s="13">
        <v>321.27633408999998</v>
      </c>
      <c r="O48" s="15">
        <v>67797.053</v>
      </c>
      <c r="P48" s="15">
        <v>0</v>
      </c>
      <c r="Q48" s="8" t="s">
        <v>211</v>
      </c>
      <c r="R48" s="1"/>
      <c r="S48" s="17">
        <v>0.80731740500395199</v>
      </c>
      <c r="T48" s="10">
        <v>1.0199999989999999</v>
      </c>
      <c r="U48" s="10">
        <v>8.5999999999999993E-2</v>
      </c>
      <c r="V48" s="8">
        <v>0.11832946624</v>
      </c>
      <c r="W48" s="8">
        <v>0.11972157772621811</v>
      </c>
      <c r="X48" s="1"/>
      <c r="Y48" s="8">
        <v>-1.0675011082E-2</v>
      </c>
      <c r="Z48" s="8">
        <v>7.5406061350999998E-3</v>
      </c>
      <c r="AA48" s="8">
        <v>0.12183014365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53.9</v>
      </c>
      <c r="K49" s="121">
        <v>108.79302018999999</v>
      </c>
      <c r="L49" s="122">
        <v>1270313.4948</v>
      </c>
      <c r="M49" s="122">
        <v>2564030.4580999999</v>
      </c>
      <c r="N49" s="121">
        <v>7393.1826841000002</v>
      </c>
      <c r="O49" s="122">
        <v>23567.968364</v>
      </c>
      <c r="P49" s="122">
        <v>1</v>
      </c>
      <c r="Q49" s="123">
        <v>8.2500000000000004E-3</v>
      </c>
      <c r="S49" s="124">
        <v>0.49543619531719152</v>
      </c>
      <c r="T49" s="125">
        <v>10.59</v>
      </c>
      <c r="U49" s="125">
        <v>0.72</v>
      </c>
      <c r="V49" s="123">
        <v>0.11592775040999999</v>
      </c>
      <c r="W49" s="123">
        <v>0.16029684601113173</v>
      </c>
      <c r="Y49" s="123">
        <v>-8.7214225231999995E-2</v>
      </c>
      <c r="Z49" s="123">
        <v>-0.38343613709000002</v>
      </c>
      <c r="AA49" s="123">
        <v>-0.32669878412999998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171.01</v>
      </c>
      <c r="K50" s="13">
        <v>172.91532895</v>
      </c>
      <c r="L50" s="15">
        <v>221164.83885999999</v>
      </c>
      <c r="M50" s="15">
        <v>223628.97412</v>
      </c>
      <c r="N50" s="13">
        <v>135.22211773000001</v>
      </c>
      <c r="O50" s="15">
        <v>1293.2860000000001</v>
      </c>
      <c r="P50" s="15">
        <v>0</v>
      </c>
      <c r="Q50" s="8" t="s">
        <v>211</v>
      </c>
      <c r="R50" s="1"/>
      <c r="S50" s="17">
        <v>0.98898114492468769</v>
      </c>
      <c r="T50" s="10">
        <v>30.602043258999998</v>
      </c>
      <c r="U50" s="10">
        <v>1.72</v>
      </c>
      <c r="V50" s="8">
        <v>0.18863368833999999</v>
      </c>
      <c r="W50" s="8">
        <v>0.12069469621659554</v>
      </c>
      <c r="X50" s="1"/>
      <c r="Y50" s="8">
        <v>-4.2711598747000007E-2</v>
      </c>
      <c r="Z50" s="8">
        <v>-8.3538334647999993E-2</v>
      </c>
      <c r="AA50" s="8">
        <v>0.33696540261000002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140.68</v>
      </c>
      <c r="K51" s="121">
        <v>149.16520027000001</v>
      </c>
      <c r="L51" s="122">
        <v>406297.06391999999</v>
      </c>
      <c r="M51" s="122">
        <v>430803.11992000003</v>
      </c>
      <c r="N51" s="121">
        <v>526.20986955000001</v>
      </c>
      <c r="O51" s="122">
        <v>2888.0940000000001</v>
      </c>
      <c r="P51" s="122">
        <v>1</v>
      </c>
      <c r="Q51" s="123">
        <v>2.6099999999999999E-3</v>
      </c>
      <c r="S51" s="124">
        <v>0.9431154166344351</v>
      </c>
      <c r="T51" s="125">
        <v>15.74</v>
      </c>
      <c r="U51" s="125">
        <v>1.2</v>
      </c>
      <c r="V51" s="123">
        <v>0.10988550683999999</v>
      </c>
      <c r="W51" s="123">
        <v>0.10235996588001135</v>
      </c>
      <c r="Y51" s="123">
        <v>5.9337349397999999E-2</v>
      </c>
      <c r="Z51" s="123">
        <v>-1.7479248853E-2</v>
      </c>
      <c r="AA51" s="123">
        <v>9.8348074763999996E-2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58.94</v>
      </c>
      <c r="K52" s="13">
        <v>103.10241865</v>
      </c>
      <c r="L52" s="15">
        <v>1224026.3123000001</v>
      </c>
      <c r="M52" s="15">
        <v>2141161.7459</v>
      </c>
      <c r="N52" s="13">
        <v>4065.1639814</v>
      </c>
      <c r="O52" s="15">
        <v>20767.328000000001</v>
      </c>
      <c r="P52" s="15">
        <v>1</v>
      </c>
      <c r="Q52" s="8">
        <v>7.8500000000000011E-3</v>
      </c>
      <c r="R52" s="1"/>
      <c r="S52" s="17">
        <v>0.57166457171177132</v>
      </c>
      <c r="T52" s="10">
        <v>5.76</v>
      </c>
      <c r="U52" s="10">
        <v>0.48</v>
      </c>
      <c r="V52" s="8">
        <v>8.9761570828000001E-2</v>
      </c>
      <c r="W52" s="8">
        <v>9.7726501526976581E-2</v>
      </c>
      <c r="X52" s="1"/>
      <c r="Y52" s="8">
        <v>-3.4878008842E-2</v>
      </c>
      <c r="Z52" s="8">
        <v>-7.3736155173000001E-2</v>
      </c>
      <c r="AA52" s="8">
        <v>3.9063105723000004E-3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42.07</v>
      </c>
      <c r="K53" s="121">
        <v>80.797610394000003</v>
      </c>
      <c r="L53" s="122">
        <v>1120669.1580999999</v>
      </c>
      <c r="M53" s="122">
        <v>2152303.0668000001</v>
      </c>
      <c r="N53" s="121">
        <v>1479.1168977</v>
      </c>
      <c r="O53" s="122">
        <v>26638.202000000001</v>
      </c>
      <c r="P53" s="122">
        <v>1</v>
      </c>
      <c r="Q53" s="123">
        <v>7.1899999999999993E-3</v>
      </c>
      <c r="S53" s="124">
        <v>0.52068371570459338</v>
      </c>
      <c r="T53" s="125">
        <v>4.92</v>
      </c>
      <c r="U53" s="125">
        <v>0.41</v>
      </c>
      <c r="V53" s="123">
        <v>0.11849710982</v>
      </c>
      <c r="W53" s="123">
        <v>0.11694794390301877</v>
      </c>
      <c r="Y53" s="123">
        <v>-5.2419151758999999E-2</v>
      </c>
      <c r="Z53" s="123">
        <v>-3.5279160900000002E-2</v>
      </c>
      <c r="AA53" s="123">
        <v>0.13166889247999999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127.27</v>
      </c>
      <c r="K54" s="13">
        <v>147.3910238</v>
      </c>
      <c r="L54" s="15">
        <v>1504047.2061000001</v>
      </c>
      <c r="M54" s="15">
        <v>1741832.7771999999</v>
      </c>
      <c r="N54" s="13">
        <v>1852.9073664</v>
      </c>
      <c r="O54" s="15">
        <v>11817.767</v>
      </c>
      <c r="P54" s="15">
        <v>1</v>
      </c>
      <c r="Q54" s="8">
        <v>9.6699999999999998E-3</v>
      </c>
      <c r="R54" s="1"/>
      <c r="S54" s="17">
        <v>0.86348541938820567</v>
      </c>
      <c r="T54" s="10">
        <v>12.55</v>
      </c>
      <c r="U54" s="10">
        <v>0.85</v>
      </c>
      <c r="V54" s="8">
        <v>0.10740265297000001</v>
      </c>
      <c r="W54" s="8">
        <v>8.0144574526596998E-2</v>
      </c>
      <c r="X54" s="1"/>
      <c r="Y54" s="8">
        <v>-1.4709297824E-2</v>
      </c>
      <c r="Z54" s="8">
        <v>7.4300927047999996E-2</v>
      </c>
      <c r="AA54" s="8">
        <v>0.20825016088999998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80.209999999999994</v>
      </c>
      <c r="K55" s="121">
        <v>101.38894633</v>
      </c>
      <c r="L55" s="122">
        <v>962520</v>
      </c>
      <c r="M55" s="122">
        <v>1216667.3559999999</v>
      </c>
      <c r="N55" s="121">
        <v>795.90472909000005</v>
      </c>
      <c r="O55" s="122">
        <v>12000</v>
      </c>
      <c r="P55" s="122">
        <v>1</v>
      </c>
      <c r="Q55" s="123">
        <v>6.2300000000000003E-3</v>
      </c>
      <c r="S55" s="124">
        <v>0.79111188056864779</v>
      </c>
      <c r="T55" s="125">
        <v>10.77</v>
      </c>
      <c r="U55" s="125">
        <v>0.9</v>
      </c>
      <c r="V55" s="123">
        <v>0.14023437499999999</v>
      </c>
      <c r="W55" s="123">
        <v>0.13464655279890289</v>
      </c>
      <c r="Y55" s="123">
        <v>-1.9557511306999998E-2</v>
      </c>
      <c r="Z55" s="123">
        <v>3.0333373043E-2</v>
      </c>
      <c r="AA55" s="123">
        <v>0.19407544842999999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71.349999999999994</v>
      </c>
      <c r="K56" s="13">
        <v>107.74450349999999</v>
      </c>
      <c r="L56" s="15">
        <v>1935730.2804</v>
      </c>
      <c r="M56" s="15">
        <v>2923115.5989999999</v>
      </c>
      <c r="N56" s="13">
        <v>3879.9602522999999</v>
      </c>
      <c r="O56" s="15">
        <v>27130.066999999999</v>
      </c>
      <c r="P56" s="15">
        <v>1</v>
      </c>
      <c r="Q56" s="8">
        <v>1.2580000000000001E-2</v>
      </c>
      <c r="R56" s="1"/>
      <c r="S56" s="17">
        <v>0.66221475511277472</v>
      </c>
      <c r="T56" s="10">
        <v>5.35</v>
      </c>
      <c r="U56" s="10">
        <v>0.4</v>
      </c>
      <c r="V56" s="8">
        <v>7.0487483530999998E-2</v>
      </c>
      <c r="W56" s="8">
        <v>6.7274001401541716E-2</v>
      </c>
      <c r="X56" s="1"/>
      <c r="Y56" s="8">
        <v>-3.1886024423000002E-2</v>
      </c>
      <c r="Z56" s="8">
        <v>-0.10102057087000001</v>
      </c>
      <c r="AA56" s="8">
        <v>7.6256620905000008E-3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35.67</v>
      </c>
      <c r="K57" s="121">
        <v>89.727415535000006</v>
      </c>
      <c r="L57" s="122">
        <v>304746.39530999999</v>
      </c>
      <c r="M57" s="122">
        <v>766585.54653000005</v>
      </c>
      <c r="N57" s="121">
        <v>523.03821363999998</v>
      </c>
      <c r="O57" s="122" t="e">
        <v>#N/A</v>
      </c>
      <c r="P57" s="122">
        <v>0</v>
      </c>
      <c r="Q57" s="123" t="s">
        <v>211</v>
      </c>
      <c r="S57" s="124">
        <v>0.39753736121025568</v>
      </c>
      <c r="T57" s="125">
        <v>5.08</v>
      </c>
      <c r="U57" s="125">
        <v>0.45</v>
      </c>
      <c r="V57" s="123">
        <v>0.16387096773999998</v>
      </c>
      <c r="W57" s="123">
        <v>0.15138772077375948</v>
      </c>
      <c r="Y57" s="123">
        <v>6.4909150568999993E-4</v>
      </c>
      <c r="Z57" s="123">
        <v>-3.4258635996999996E-3</v>
      </c>
      <c r="AA57" s="123">
        <v>0.32608696520000002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136.07</v>
      </c>
      <c r="K58" s="13">
        <v>199.09535933999999</v>
      </c>
      <c r="L58" s="15">
        <v>502192.86865000002</v>
      </c>
      <c r="M58" s="15">
        <v>734800.24722999998</v>
      </c>
      <c r="N58" s="13">
        <v>833.72329864000005</v>
      </c>
      <c r="O58" s="15">
        <v>3690.6950000000002</v>
      </c>
      <c r="P58" s="15">
        <v>1</v>
      </c>
      <c r="Q58" s="8">
        <v>3.2500000000000003E-3</v>
      </c>
      <c r="R58" s="1"/>
      <c r="S58" s="17">
        <v>0.68344134414318491</v>
      </c>
      <c r="T58" s="10">
        <v>11.41</v>
      </c>
      <c r="U58" s="10">
        <v>1.07</v>
      </c>
      <c r="V58" s="8">
        <v>8.8586956521999993E-2</v>
      </c>
      <c r="W58" s="8">
        <v>9.4363195414125092E-2</v>
      </c>
      <c r="X58" s="1"/>
      <c r="Y58" s="8">
        <v>-3.0978493090999999E-2</v>
      </c>
      <c r="Z58" s="8">
        <v>9.7639722171000004E-3</v>
      </c>
      <c r="AA58" s="8">
        <v>0.14936419133000001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 t="e">
        <v>#N/A</v>
      </c>
      <c r="K59" s="121" t="e">
        <v>#N/A</v>
      </c>
      <c r="L59" s="122" t="e">
        <v>#N/A</v>
      </c>
      <c r="M59" s="122" t="e">
        <v>#N/A</v>
      </c>
      <c r="N59" s="121" t="e">
        <v>#N/A</v>
      </c>
      <c r="O59" s="122" t="e">
        <v>#N/A</v>
      </c>
      <c r="P59" s="122">
        <v>0</v>
      </c>
      <c r="Q59" s="123" t="s">
        <v>211</v>
      </c>
      <c r="S59" s="124" t="e">
        <v>#N/A</v>
      </c>
      <c r="T59" s="125" t="s">
        <v>211</v>
      </c>
      <c r="U59" s="125" t="e">
        <v>#N/A</v>
      </c>
      <c r="V59" s="123" t="s">
        <v>211</v>
      </c>
      <c r="W59" s="123" t="s">
        <v>211</v>
      </c>
      <c r="Y59" s="123" t="s">
        <v>211</v>
      </c>
      <c r="Z59" s="123" t="s">
        <v>211</v>
      </c>
      <c r="AA59" s="123" t="s">
        <v>211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8</v>
      </c>
      <c r="K60" s="121">
        <v>9.5846654327999996</v>
      </c>
      <c r="L60" s="122">
        <v>396935.38400000002</v>
      </c>
      <c r="M60" s="122">
        <v>475561.60676</v>
      </c>
      <c r="N60" s="121">
        <v>1686.3679308999999</v>
      </c>
      <c r="O60" s="122">
        <v>49616.923000000003</v>
      </c>
      <c r="P60" s="122">
        <v>1</v>
      </c>
      <c r="Q60" s="123">
        <v>2.1700000000000001E-3</v>
      </c>
      <c r="S60" s="124">
        <v>0.8346665886346889</v>
      </c>
      <c r="T60" s="125">
        <v>1.1201547338</v>
      </c>
      <c r="U60" s="125">
        <v>0.13100000000000001</v>
      </c>
      <c r="V60" s="123">
        <v>0.13415026752</v>
      </c>
      <c r="W60" s="123">
        <v>0.19650000000000001</v>
      </c>
      <c r="Y60" s="123">
        <v>-6.4218037196999991E-2</v>
      </c>
      <c r="Z60" s="123">
        <v>-1.1272959312E-2</v>
      </c>
      <c r="AA60" s="123">
        <v>9.1790730074999993E-2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39.6</v>
      </c>
      <c r="K61" s="13">
        <v>34.327010807000001</v>
      </c>
      <c r="L61" s="15">
        <v>137706.38639999999</v>
      </c>
      <c r="M61" s="15">
        <v>119369.9145</v>
      </c>
      <c r="N61" s="13">
        <v>15.948796818</v>
      </c>
      <c r="O61" s="15" t="e">
        <v>#N/A</v>
      </c>
      <c r="P61" s="15">
        <v>0</v>
      </c>
      <c r="Q61" s="8" t="s">
        <v>211</v>
      </c>
      <c r="R61" s="1"/>
      <c r="S61" s="17">
        <v>1.1536104970702759</v>
      </c>
      <c r="T61" s="10">
        <v>0.62</v>
      </c>
      <c r="U61" s="10">
        <v>0.05</v>
      </c>
      <c r="V61" s="8">
        <v>1.6230366491999999E-2</v>
      </c>
      <c r="W61" s="8">
        <v>1.5151515151515154E-2</v>
      </c>
      <c r="X61" s="1"/>
      <c r="Y61" s="8">
        <v>1.6688061616000002E-2</v>
      </c>
      <c r="Z61" s="8">
        <v>-4.8418537512000002E-2</v>
      </c>
      <c r="AA61" s="8">
        <v>5.2955222117999995E-2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52.15</v>
      </c>
      <c r="K62" s="13">
        <v>84.064159345999997</v>
      </c>
      <c r="L62" s="15">
        <v>139553.4</v>
      </c>
      <c r="M62" s="15">
        <v>224955.69041000001</v>
      </c>
      <c r="N62" s="13">
        <v>45.383215</v>
      </c>
      <c r="O62" s="15" t="e">
        <v>#N/A</v>
      </c>
      <c r="P62" s="15">
        <v>0</v>
      </c>
      <c r="Q62" s="8" t="s">
        <v>211</v>
      </c>
      <c r="R62" s="1"/>
      <c r="S62" s="17">
        <v>0.6203595016677157</v>
      </c>
      <c r="T62" s="10">
        <v>4.55</v>
      </c>
      <c r="U62" s="10">
        <v>0.51</v>
      </c>
      <c r="V62" s="8">
        <v>9.6911608093999999E-2</v>
      </c>
      <c r="W62" s="8">
        <v>0.11735378715244488</v>
      </c>
      <c r="X62" s="1"/>
      <c r="Y62" s="8">
        <v>2.5968915994000003E-2</v>
      </c>
      <c r="Z62" s="8">
        <v>7.2711661255999996E-2</v>
      </c>
      <c r="AA62" s="8">
        <v>0.21400141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760</v>
      </c>
      <c r="K63" s="121">
        <v>972.61289216</v>
      </c>
      <c r="L63" s="122">
        <v>93128.88</v>
      </c>
      <c r="M63" s="122">
        <v>119182.03857999999</v>
      </c>
      <c r="N63" s="121">
        <v>22.425076818000001</v>
      </c>
      <c r="O63" s="122">
        <v>122.538</v>
      </c>
      <c r="P63" s="122">
        <v>0</v>
      </c>
      <c r="Q63" s="123" t="s">
        <v>211</v>
      </c>
      <c r="S63" s="124">
        <v>0.78140029412130796</v>
      </c>
      <c r="T63" s="125">
        <v>0</v>
      </c>
      <c r="U63" s="125">
        <v>0</v>
      </c>
      <c r="V63" s="123">
        <v>0</v>
      </c>
      <c r="W63" s="123">
        <v>0</v>
      </c>
      <c r="Y63" s="123">
        <v>-0.18542336549000002</v>
      </c>
      <c r="Z63" s="123">
        <v>-0.28971962616999997</v>
      </c>
      <c r="AA63" s="123">
        <v>2.6385224282000001E-3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37.82</v>
      </c>
      <c r="K64" s="13">
        <v>54.165064405000003</v>
      </c>
      <c r="L64" s="15">
        <v>68000.36</v>
      </c>
      <c r="M64" s="15">
        <v>97388.785799999998</v>
      </c>
      <c r="N64" s="13">
        <v>63.341243181999999</v>
      </c>
      <c r="O64" s="15" t="e">
        <v>#N/A</v>
      </c>
      <c r="P64" s="15">
        <v>0</v>
      </c>
      <c r="Q64" s="8" t="s">
        <v>211</v>
      </c>
      <c r="R64" s="1"/>
      <c r="S64" s="17">
        <v>0.69823603858779526</v>
      </c>
      <c r="T64" s="10">
        <v>5.43</v>
      </c>
      <c r="U64" s="10">
        <v>0.45</v>
      </c>
      <c r="V64" s="8">
        <v>0.15083333333000001</v>
      </c>
      <c r="W64" s="8">
        <v>0.14278159703860391</v>
      </c>
      <c r="X64" s="1"/>
      <c r="Y64" s="8">
        <v>-3.1498079385000002E-2</v>
      </c>
      <c r="Z64" s="8">
        <v>9.8145387367999992E-2</v>
      </c>
      <c r="AA64" s="8">
        <v>0.21422949746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620</v>
      </c>
      <c r="K65" s="121">
        <v>2044.1935248</v>
      </c>
      <c r="L65" s="122">
        <v>68929.740000000005</v>
      </c>
      <c r="M65" s="122">
        <v>227267.30351</v>
      </c>
      <c r="N65" s="121">
        <v>11.278023636</v>
      </c>
      <c r="O65" s="122">
        <v>111.17700000000001</v>
      </c>
      <c r="P65" s="122">
        <v>0</v>
      </c>
      <c r="Q65" s="123" t="s">
        <v>211</v>
      </c>
      <c r="S65" s="124">
        <v>0.30329809407876862</v>
      </c>
      <c r="T65" s="125">
        <v>42.650313638999997</v>
      </c>
      <c r="U65" s="125">
        <v>2.5185065249999998</v>
      </c>
      <c r="V65" s="123">
        <v>7.4957931842999995E-2</v>
      </c>
      <c r="W65" s="123">
        <v>4.8745287580645162E-2</v>
      </c>
      <c r="Y65" s="123">
        <v>-3.3487315992E-2</v>
      </c>
      <c r="Z65" s="123">
        <v>8.0346900561000009E-2</v>
      </c>
      <c r="AA65" s="123">
        <v>0.16756934096999998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40.11</v>
      </c>
      <c r="K66" s="13">
        <v>68.458463800999994</v>
      </c>
      <c r="L66" s="15">
        <v>72827.566560000007</v>
      </c>
      <c r="M66" s="15">
        <v>124299.75889</v>
      </c>
      <c r="N66" s="13">
        <v>16.681019545000002</v>
      </c>
      <c r="O66" s="15">
        <v>1815.6959999999999</v>
      </c>
      <c r="P66" s="15">
        <v>0</v>
      </c>
      <c r="Q66" s="8" t="s">
        <v>211</v>
      </c>
      <c r="R66" s="1"/>
      <c r="S66" s="17">
        <v>0.58590271783770442</v>
      </c>
      <c r="T66" s="10">
        <v>5.5561895369999998</v>
      </c>
      <c r="U66" s="10">
        <v>0.42958733100000002</v>
      </c>
      <c r="V66" s="8">
        <v>0.13681825995999999</v>
      </c>
      <c r="W66" s="8">
        <v>0.12852276170531041</v>
      </c>
      <c r="X66" s="1"/>
      <c r="Y66" s="8">
        <v>-3.8170585335E-2</v>
      </c>
      <c r="Z66" s="8">
        <v>-7.4373975101000009E-2</v>
      </c>
      <c r="AA66" s="8">
        <v>0.12185634372000001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32.700000000000003</v>
      </c>
      <c r="K67" s="13">
        <v>72.142428163000005</v>
      </c>
      <c r="L67" s="15">
        <v>46270.5</v>
      </c>
      <c r="M67" s="15">
        <v>102081.53585</v>
      </c>
      <c r="N67" s="13">
        <v>9.0315086363999999</v>
      </c>
      <c r="O67" s="15">
        <v>1415</v>
      </c>
      <c r="P67" s="15">
        <v>0</v>
      </c>
      <c r="Q67" s="8" t="s">
        <v>211</v>
      </c>
      <c r="R67" s="1"/>
      <c r="S67" s="17">
        <v>0.45327002199200983</v>
      </c>
      <c r="T67" s="10">
        <v>1.9</v>
      </c>
      <c r="U67" s="10">
        <v>0.16</v>
      </c>
      <c r="V67" s="8">
        <v>8.085106383E-2</v>
      </c>
      <c r="W67" s="8">
        <v>5.8715596330275219E-2</v>
      </c>
      <c r="X67" s="1"/>
      <c r="Y67" s="8">
        <v>-6.9436539556000001E-2</v>
      </c>
      <c r="Z67" s="8">
        <v>2.2013523669000001E-2</v>
      </c>
      <c r="AA67" s="8">
        <v>0.47547757200000001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215</v>
      </c>
      <c r="K68" s="121">
        <v>736.24488589999999</v>
      </c>
      <c r="L68" s="122">
        <v>21857.759999999998</v>
      </c>
      <c r="M68" s="122">
        <v>74849.600080000004</v>
      </c>
      <c r="N68" s="121">
        <v>16.664124999999999</v>
      </c>
      <c r="O68" s="122" t="e">
        <v>#N/A</v>
      </c>
      <c r="P68" s="122">
        <v>0</v>
      </c>
      <c r="Q68" s="123" t="s">
        <v>211</v>
      </c>
      <c r="S68" s="124">
        <v>0.29202240194467338</v>
      </c>
      <c r="T68" s="125">
        <v>18</v>
      </c>
      <c r="U68" s="125">
        <v>0.65</v>
      </c>
      <c r="V68" s="123">
        <v>8.5714285713999999E-2</v>
      </c>
      <c r="W68" s="123">
        <v>3.6279069767441864E-2</v>
      </c>
      <c r="Y68" s="123">
        <v>-3.8633518153999999E-2</v>
      </c>
      <c r="Z68" s="123">
        <v>7.6765658900999997E-2</v>
      </c>
      <c r="AA68" s="123">
        <v>0.11465755518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4.79</v>
      </c>
      <c r="K69" s="13">
        <v>9.8054735540000006</v>
      </c>
      <c r="L69" s="15">
        <v>396737.95305000001</v>
      </c>
      <c r="M69" s="15">
        <v>812151.04520000005</v>
      </c>
      <c r="N69" s="13">
        <v>539.03229544999999</v>
      </c>
      <c r="O69" s="15">
        <v>82826.294999999998</v>
      </c>
      <c r="P69" s="15">
        <v>1</v>
      </c>
      <c r="Q69" s="8">
        <v>2.5100000000000001E-3</v>
      </c>
      <c r="R69" s="1"/>
      <c r="S69" s="17">
        <v>0.48850266880236387</v>
      </c>
      <c r="T69" s="10">
        <v>0.59</v>
      </c>
      <c r="U69" s="10">
        <v>0.04</v>
      </c>
      <c r="V69" s="8">
        <v>0.11776447105000001</v>
      </c>
      <c r="W69" s="8">
        <v>0.10020876826722337</v>
      </c>
      <c r="X69" s="1"/>
      <c r="Y69" s="8">
        <v>-4.1580041569999997E-3</v>
      </c>
      <c r="Z69" s="8">
        <v>-2.1030102462000003E-2</v>
      </c>
      <c r="AA69" s="8">
        <v>7.2972231575000004E-2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20.48</v>
      </c>
      <c r="K70" s="121">
        <v>41.443996740000003</v>
      </c>
      <c r="L70" s="122">
        <v>149835.18208</v>
      </c>
      <c r="M70" s="122">
        <v>303211.36706999998</v>
      </c>
      <c r="N70" s="121">
        <v>93.723809544999995</v>
      </c>
      <c r="O70" s="122" t="e">
        <v>#N/A</v>
      </c>
      <c r="P70" s="122">
        <v>0</v>
      </c>
      <c r="Q70" s="123" t="s">
        <v>211</v>
      </c>
      <c r="S70" s="124">
        <v>0.49416083416089951</v>
      </c>
      <c r="T70" s="125">
        <v>0</v>
      </c>
      <c r="U70" s="125">
        <v>0</v>
      </c>
      <c r="V70" s="123">
        <v>0</v>
      </c>
      <c r="W70" s="123">
        <v>0</v>
      </c>
      <c r="Y70" s="123">
        <v>-3.0303030302E-2</v>
      </c>
      <c r="Z70" s="123">
        <v>0.26811145511000001</v>
      </c>
      <c r="AA70" s="123">
        <v>0.61897233202000002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60.39</v>
      </c>
      <c r="K71" s="13">
        <v>76.011615878000001</v>
      </c>
      <c r="L71" s="15">
        <v>291380.96493000002</v>
      </c>
      <c r="M71" s="15">
        <v>366755.05845999997</v>
      </c>
      <c r="N71" s="13">
        <v>219.18754544999999</v>
      </c>
      <c r="O71" s="15">
        <v>4824.9870000000001</v>
      </c>
      <c r="P71" s="15">
        <v>0</v>
      </c>
      <c r="Q71" s="8" t="s">
        <v>211</v>
      </c>
      <c r="R71" s="1"/>
      <c r="S71" s="17">
        <v>0.79448383385148691</v>
      </c>
      <c r="T71" s="10">
        <v>4.0599999999999996</v>
      </c>
      <c r="U71" s="10">
        <v>0.34</v>
      </c>
      <c r="V71" s="8">
        <v>8.9230769230999998E-2</v>
      </c>
      <c r="W71" s="8">
        <v>6.7560854446100355E-2</v>
      </c>
      <c r="X71" s="1"/>
      <c r="Y71" s="8">
        <v>-6.4165844032999996E-3</v>
      </c>
      <c r="Z71" s="8">
        <v>0.18027421493999998</v>
      </c>
      <c r="AA71" s="8">
        <v>0.43205344187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63.12</v>
      </c>
      <c r="K72" s="121">
        <v>106.16541656</v>
      </c>
      <c r="L72" s="122">
        <v>607530</v>
      </c>
      <c r="M72" s="122">
        <v>1021842.1344</v>
      </c>
      <c r="N72" s="121">
        <v>2229.8788109000002</v>
      </c>
      <c r="O72" s="122">
        <v>9625</v>
      </c>
      <c r="P72" s="122">
        <v>1</v>
      </c>
      <c r="Q72" s="123">
        <v>3.8400000000000001E-3</v>
      </c>
      <c r="S72" s="124">
        <v>0.59454389240141459</v>
      </c>
      <c r="T72" s="125">
        <v>11.75</v>
      </c>
      <c r="U72" s="125">
        <v>0.6</v>
      </c>
      <c r="V72" s="123">
        <v>0.14465099101000001</v>
      </c>
      <c r="W72" s="123">
        <v>0.11406844106463877</v>
      </c>
      <c r="Y72" s="123">
        <v>-5.5796559461999996E-2</v>
      </c>
      <c r="Z72" s="123">
        <v>-0.10158529611</v>
      </c>
      <c r="AA72" s="123">
        <v>-8.6648918286000007E-2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62.88</v>
      </c>
      <c r="K73" s="13">
        <v>109.81914227999999</v>
      </c>
      <c r="L73" s="15">
        <v>730087.85855999996</v>
      </c>
      <c r="M73" s="15">
        <v>1275089.4151000001</v>
      </c>
      <c r="N73" s="13">
        <v>954.06118863999995</v>
      </c>
      <c r="O73" s="15">
        <v>11610.812</v>
      </c>
      <c r="P73" s="15">
        <v>1</v>
      </c>
      <c r="Q73" s="8">
        <v>4.5900000000000003E-3</v>
      </c>
      <c r="R73" s="1"/>
      <c r="S73" s="17">
        <v>0.57257777373345564</v>
      </c>
      <c r="T73" s="10">
        <v>6.4</v>
      </c>
      <c r="U73" s="10">
        <v>0.56000000000000005</v>
      </c>
      <c r="V73" s="8">
        <v>0.12225405921</v>
      </c>
      <c r="W73" s="8">
        <v>0.1068702290076336</v>
      </c>
      <c r="X73" s="1"/>
      <c r="Y73" s="8">
        <v>0.16276390793000001</v>
      </c>
      <c r="Z73" s="8">
        <v>0.18158914682999999</v>
      </c>
      <c r="AA73" s="8">
        <v>0.34704598605000003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5.53</v>
      </c>
      <c r="K74" s="121">
        <v>8.7037250395000001</v>
      </c>
      <c r="L74" s="122">
        <v>193670.20008000001</v>
      </c>
      <c r="M74" s="122">
        <v>304819.56054999999</v>
      </c>
      <c r="N74" s="121">
        <v>419.99662909</v>
      </c>
      <c r="O74" s="122">
        <v>35021.735999999997</v>
      </c>
      <c r="P74" s="122">
        <v>1</v>
      </c>
      <c r="Q74" s="123">
        <v>1.24E-3</v>
      </c>
      <c r="S74" s="124">
        <v>0.63536014463959678</v>
      </c>
      <c r="T74" s="125">
        <v>1.3049999999999999</v>
      </c>
      <c r="U74" s="125">
        <v>7.4999999999999997E-2</v>
      </c>
      <c r="V74" s="123">
        <v>0.15316901408</v>
      </c>
      <c r="W74" s="123">
        <v>0.16274864376130196</v>
      </c>
      <c r="Y74" s="123">
        <v>-0.11590727418000001</v>
      </c>
      <c r="Z74" s="123">
        <v>-0.28643266504999998</v>
      </c>
      <c r="AA74" s="123">
        <v>-0.23791501217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89.4</v>
      </c>
      <c r="K75" s="13">
        <v>98.066472671</v>
      </c>
      <c r="L75" s="15">
        <v>1685343.7679999999</v>
      </c>
      <c r="M75" s="15">
        <v>1848721.6842</v>
      </c>
      <c r="N75" s="13">
        <v>3070.5687486000002</v>
      </c>
      <c r="O75" s="15">
        <v>18851.72</v>
      </c>
      <c r="P75" s="15">
        <v>1</v>
      </c>
      <c r="Q75" s="8">
        <v>1.073E-2</v>
      </c>
      <c r="R75" s="1"/>
      <c r="S75" s="17">
        <v>0.91162654845275348</v>
      </c>
      <c r="T75" s="10">
        <v>12.05</v>
      </c>
      <c r="U75" s="10">
        <v>1</v>
      </c>
      <c r="V75" s="8">
        <v>0.1289459604</v>
      </c>
      <c r="W75" s="8">
        <v>0.13422818791946309</v>
      </c>
      <c r="X75" s="1"/>
      <c r="Y75" s="8">
        <v>-8.3194675544000004E-3</v>
      </c>
      <c r="Z75" s="8">
        <v>-2.7876538491999999E-2</v>
      </c>
      <c r="AA75" s="8">
        <v>8.7978442731000014E-2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51.8</v>
      </c>
      <c r="K77" s="13">
        <v>96.603719556000001</v>
      </c>
      <c r="L77" s="15">
        <v>352240</v>
      </c>
      <c r="M77" s="15">
        <v>656905.29298000003</v>
      </c>
      <c r="N77" s="13">
        <v>3102.6756667999998</v>
      </c>
      <c r="O77" s="15">
        <v>6800</v>
      </c>
      <c r="P77" s="15">
        <v>1</v>
      </c>
      <c r="Q77" s="8">
        <v>2.2300000000000002E-3</v>
      </c>
      <c r="R77" s="1"/>
      <c r="S77" s="17">
        <v>0.53621123739414778</v>
      </c>
      <c r="T77" s="10">
        <v>12.49</v>
      </c>
      <c r="U77" s="10">
        <v>0.91</v>
      </c>
      <c r="V77" s="8">
        <v>0.15450272141999999</v>
      </c>
      <c r="W77" s="8">
        <v>0.21081081081081082</v>
      </c>
      <c r="X77" s="1"/>
      <c r="Y77" s="8">
        <v>-2.2457067373E-2</v>
      </c>
      <c r="Z77" s="8">
        <v>-0.26503767482000001</v>
      </c>
      <c r="AA77" s="8">
        <v>-0.2421243498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37.049999999999997</v>
      </c>
      <c r="K78" s="121">
        <v>71.702398787000007</v>
      </c>
      <c r="L78" s="122">
        <v>68608.671300000002</v>
      </c>
      <c r="M78" s="122">
        <v>132777.49823999999</v>
      </c>
      <c r="N78" s="121">
        <v>52.428168636999999</v>
      </c>
      <c r="O78" s="122" t="e">
        <v>#N/A</v>
      </c>
      <c r="P78" s="122">
        <v>0</v>
      </c>
      <c r="Q78" s="123" t="s">
        <v>211</v>
      </c>
      <c r="S78" s="124">
        <v>0.51671911437804419</v>
      </c>
      <c r="T78" s="125">
        <v>6.59</v>
      </c>
      <c r="U78" s="125">
        <v>0.55000000000000004</v>
      </c>
      <c r="V78" s="123">
        <v>0.16271604938000001</v>
      </c>
      <c r="W78" s="123">
        <v>0.17813765182186236</v>
      </c>
      <c r="Y78" s="123">
        <v>2.4896265559E-2</v>
      </c>
      <c r="Z78" s="123">
        <v>-3.3892008867000001E-2</v>
      </c>
      <c r="AA78" s="123">
        <v>7.7578432353999999E-2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8.1999999999999993</v>
      </c>
      <c r="K79" s="13">
        <v>8.1269971595000001</v>
      </c>
      <c r="L79" s="15">
        <v>907412.57400000002</v>
      </c>
      <c r="M79" s="15">
        <v>899334.07455999998</v>
      </c>
      <c r="N79" s="13">
        <v>7016.7132917999998</v>
      </c>
      <c r="O79" s="15">
        <v>110660.07</v>
      </c>
      <c r="P79" s="15">
        <v>1</v>
      </c>
      <c r="Q79" s="8">
        <v>5.8299999999999992E-3</v>
      </c>
      <c r="R79" s="1"/>
      <c r="S79" s="17">
        <v>1.0089827569848062</v>
      </c>
      <c r="T79" s="10">
        <v>1.2</v>
      </c>
      <c r="U79" s="10">
        <v>0.1</v>
      </c>
      <c r="V79" s="8">
        <v>0.14150943396000001</v>
      </c>
      <c r="W79" s="8">
        <v>0.14634146341463419</v>
      </c>
      <c r="X79" s="1"/>
      <c r="Y79" s="8">
        <v>-2.3713014617999999E-2</v>
      </c>
      <c r="Z79" s="8">
        <v>2.8908600441E-2</v>
      </c>
      <c r="AA79" s="8">
        <v>0.11318683720999999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23.98</v>
      </c>
      <c r="K80" s="121">
        <v>83.837572089000005</v>
      </c>
      <c r="L80" s="122">
        <v>281378.80209999997</v>
      </c>
      <c r="M80" s="122">
        <v>983741.26795000001</v>
      </c>
      <c r="N80" s="121">
        <v>512.39431954999998</v>
      </c>
      <c r="O80" s="122">
        <v>11733.895</v>
      </c>
      <c r="P80" s="122">
        <v>1</v>
      </c>
      <c r="Q80" s="123">
        <v>1.7699999999999999E-3</v>
      </c>
      <c r="S80" s="124">
        <v>0.28602927544876172</v>
      </c>
      <c r="T80" s="125">
        <v>4.34</v>
      </c>
      <c r="U80" s="125">
        <v>0.28999999999999998</v>
      </c>
      <c r="V80" s="123">
        <v>0.10726643598000001</v>
      </c>
      <c r="W80" s="123">
        <v>0.14512093411175978</v>
      </c>
      <c r="Y80" s="123">
        <v>-3.5010060363000001E-2</v>
      </c>
      <c r="Z80" s="123">
        <v>-0.33295720758000003</v>
      </c>
      <c r="AA80" s="123">
        <v>-0.32904372176999996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92.66</v>
      </c>
      <c r="K81" s="13">
        <v>93.423307823000002</v>
      </c>
      <c r="L81" s="15">
        <v>7420044.7148000002</v>
      </c>
      <c r="M81" s="15">
        <v>7481169.0206000004</v>
      </c>
      <c r="N81" s="13">
        <v>10498.635356999999</v>
      </c>
      <c r="O81" s="15">
        <v>80078.186000000002</v>
      </c>
      <c r="P81" s="15">
        <v>1</v>
      </c>
      <c r="Q81" s="8">
        <v>4.795E-2</v>
      </c>
      <c r="R81" s="1"/>
      <c r="S81" s="17">
        <v>0.99182957828418827</v>
      </c>
      <c r="T81" s="10">
        <v>9.69</v>
      </c>
      <c r="U81" s="10">
        <v>1.25</v>
      </c>
      <c r="V81" s="8">
        <v>0.10702451954</v>
      </c>
      <c r="W81" s="8">
        <v>0.16188214979494928</v>
      </c>
      <c r="X81" s="1"/>
      <c r="Y81" s="8">
        <v>9.6981584392999993E-3</v>
      </c>
      <c r="Z81" s="8">
        <v>8.5795610743000003E-2</v>
      </c>
      <c r="AA81" s="8">
        <v>0.13929021301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107.69</v>
      </c>
      <c r="K82" s="121">
        <v>102.38118031</v>
      </c>
      <c r="L82" s="122">
        <v>11532481.392999999</v>
      </c>
      <c r="M82" s="122">
        <v>10963961.899</v>
      </c>
      <c r="N82" s="121">
        <v>23129.121050999998</v>
      </c>
      <c r="O82" s="122">
        <v>107089.622</v>
      </c>
      <c r="P82" s="122">
        <v>1</v>
      </c>
      <c r="Q82" s="123">
        <v>7.4080000000000007E-2</v>
      </c>
      <c r="S82" s="124">
        <v>1.0518534722292263</v>
      </c>
      <c r="T82" s="125">
        <v>14.54</v>
      </c>
      <c r="U82" s="125">
        <v>1.1000000000000001</v>
      </c>
      <c r="V82" s="123">
        <v>0.13945904469000001</v>
      </c>
      <c r="W82" s="123">
        <v>0.12257405515832484</v>
      </c>
      <c r="Y82" s="123">
        <v>1.6902738431E-2</v>
      </c>
      <c r="Z82" s="123">
        <v>6.8324979266000008E-2</v>
      </c>
      <c r="AA82" s="123">
        <v>0.18893926978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9.74</v>
      </c>
      <c r="K83" s="13">
        <v>9.3721008694000005</v>
      </c>
      <c r="L83" s="15">
        <v>4483025.2319</v>
      </c>
      <c r="M83" s="15">
        <v>4313692.4716999996</v>
      </c>
      <c r="N83" s="13">
        <v>15093.957458999999</v>
      </c>
      <c r="O83" s="15">
        <v>460269.53100000002</v>
      </c>
      <c r="P83" s="15">
        <v>1</v>
      </c>
      <c r="Q83" s="8">
        <v>3.5070000000000004E-2</v>
      </c>
      <c r="R83" s="1"/>
      <c r="S83" s="17">
        <v>1.0392547130815881</v>
      </c>
      <c r="T83" s="10">
        <v>1.1950000000000001</v>
      </c>
      <c r="U83" s="10">
        <v>0.1</v>
      </c>
      <c r="V83" s="8">
        <v>0.12658898304999999</v>
      </c>
      <c r="W83" s="8">
        <v>0.12320328542094458</v>
      </c>
      <c r="X83" s="1"/>
      <c r="Y83" s="8">
        <v>-1.3402666292000001E-2</v>
      </c>
      <c r="Z83" s="8">
        <v>8.5888170927999996E-2</v>
      </c>
      <c r="AA83" s="8">
        <v>0.16831162342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99.85</v>
      </c>
      <c r="K84" s="13">
        <v>98.765189397</v>
      </c>
      <c r="L84" s="15">
        <v>3112632.3376000002</v>
      </c>
      <c r="M84" s="15">
        <v>3078815.4465999999</v>
      </c>
      <c r="N84" s="13">
        <v>2752.1988581999999</v>
      </c>
      <c r="O84" s="15">
        <v>31173.082999999999</v>
      </c>
      <c r="P84" s="15">
        <v>1</v>
      </c>
      <c r="Q84" s="8">
        <v>1.9980000000000001E-2</v>
      </c>
      <c r="R84" s="1"/>
      <c r="S84" s="17">
        <v>1.0109837343463135</v>
      </c>
      <c r="T84" s="10">
        <v>13.28</v>
      </c>
      <c r="U84" s="10">
        <v>1.3</v>
      </c>
      <c r="V84" s="8">
        <v>0.12985235161</v>
      </c>
      <c r="W84" s="8">
        <v>0.15623435152729095</v>
      </c>
      <c r="X84" s="1"/>
      <c r="Y84" s="8">
        <v>6.0453400491999997E-3</v>
      </c>
      <c r="Z84" s="8">
        <v>5.8839392263000001E-2</v>
      </c>
      <c r="AA84" s="8">
        <v>0.11450100472000001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81.13</v>
      </c>
      <c r="K85" s="121">
        <v>88.422883303000006</v>
      </c>
      <c r="L85" s="122">
        <v>2145211.0644999999</v>
      </c>
      <c r="M85" s="122">
        <v>2338046.9323</v>
      </c>
      <c r="N85" s="121">
        <v>3724.09528</v>
      </c>
      <c r="O85" s="122">
        <v>26441.65</v>
      </c>
      <c r="P85" s="122">
        <v>1</v>
      </c>
      <c r="Q85" s="123">
        <v>1.3690000000000001E-2</v>
      </c>
      <c r="S85" s="124">
        <v>0.91752267025709422</v>
      </c>
      <c r="T85" s="125">
        <v>10.678800000000001</v>
      </c>
      <c r="U85" s="125">
        <v>1.1180000000000001</v>
      </c>
      <c r="V85" s="123">
        <v>0.12651107687999999</v>
      </c>
      <c r="W85" s="123">
        <v>0.16536423024775054</v>
      </c>
      <c r="Y85" s="123">
        <v>-3.4877431008E-3</v>
      </c>
      <c r="Z85" s="123">
        <v>5.9006736123000003E-2</v>
      </c>
      <c r="AA85" s="123">
        <v>9.558406678100001E-2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7.43</v>
      </c>
      <c r="K86" s="13">
        <v>8.7907521511999995</v>
      </c>
      <c r="L86" s="15">
        <v>2700828.3821999999</v>
      </c>
      <c r="M86" s="15">
        <v>3195466.0715000001</v>
      </c>
      <c r="N86" s="13">
        <v>8714.3702995999993</v>
      </c>
      <c r="O86" s="15">
        <v>363503.147</v>
      </c>
      <c r="P86" s="15">
        <v>1</v>
      </c>
      <c r="Q86" s="8">
        <v>1.7420000000000001E-2</v>
      </c>
      <c r="R86" s="1"/>
      <c r="S86" s="17">
        <v>0.84520640238796318</v>
      </c>
      <c r="T86" s="10">
        <v>1.069</v>
      </c>
      <c r="U86" s="10">
        <v>0.09</v>
      </c>
      <c r="V86" s="8">
        <v>0.14564032697000001</v>
      </c>
      <c r="W86" s="8">
        <v>0.14535666218034995</v>
      </c>
      <c r="X86" s="1"/>
      <c r="Y86" s="8">
        <v>-1.5754179358000001E-2</v>
      </c>
      <c r="Z86" s="8">
        <v>2.6977862604000001E-2</v>
      </c>
      <c r="AA86" s="8">
        <v>0.164311182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78.53</v>
      </c>
      <c r="K87" s="121">
        <v>93.290061479000002</v>
      </c>
      <c r="L87" s="122">
        <v>1280060.5958</v>
      </c>
      <c r="M87" s="122">
        <v>1520653.6569000001</v>
      </c>
      <c r="N87" s="121">
        <v>3698.1109464000001</v>
      </c>
      <c r="O87" s="122">
        <v>16300.275</v>
      </c>
      <c r="P87" s="122">
        <v>1</v>
      </c>
      <c r="Q87" s="123">
        <v>8.1700000000000002E-3</v>
      </c>
      <c r="S87" s="124">
        <v>0.84178313053933884</v>
      </c>
      <c r="T87" s="125">
        <v>9.9499999999999993</v>
      </c>
      <c r="U87" s="125">
        <v>0.95</v>
      </c>
      <c r="V87" s="123">
        <v>0.11189833558000001</v>
      </c>
      <c r="W87" s="123">
        <v>0.145167451929199</v>
      </c>
      <c r="Y87" s="123">
        <v>-5.8885625713999995E-2</v>
      </c>
      <c r="Z87" s="123">
        <v>-5.0182479002999998E-2</v>
      </c>
      <c r="AA87" s="123">
        <v>-7.8496790366000008E-3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16.22</v>
      </c>
      <c r="K88" s="121">
        <v>100.37445726</v>
      </c>
      <c r="L88" s="122">
        <v>358205.77110000001</v>
      </c>
      <c r="M88" s="122">
        <v>2216689.8805</v>
      </c>
      <c r="N88" s="121">
        <v>617.64546044999997</v>
      </c>
      <c r="O88" s="122">
        <v>22084.202904000002</v>
      </c>
      <c r="P88" s="122">
        <v>1</v>
      </c>
      <c r="Q88" s="123">
        <v>2.2699999999999999E-3</v>
      </c>
      <c r="S88" s="124">
        <v>0.16159489617946651</v>
      </c>
      <c r="T88" s="125">
        <v>3.5259</v>
      </c>
      <c r="U88" s="125">
        <v>0.26</v>
      </c>
      <c r="V88" s="123">
        <v>0.15257031588</v>
      </c>
      <c r="W88" s="123">
        <v>0.19235511713933418</v>
      </c>
      <c r="Y88" s="123">
        <v>-1.8805349315000001E-2</v>
      </c>
      <c r="Z88" s="123">
        <v>-0.15813008040999998</v>
      </c>
      <c r="AA88" s="123">
        <v>-0.16962908203000002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75.489999999999995</v>
      </c>
      <c r="K89" s="13">
        <v>93.662105866000005</v>
      </c>
      <c r="L89" s="15">
        <v>1111512.4953000001</v>
      </c>
      <c r="M89" s="15">
        <v>1379078.0368999999</v>
      </c>
      <c r="N89" s="13">
        <v>2126.8039146000001</v>
      </c>
      <c r="O89" s="15">
        <v>14723.97</v>
      </c>
      <c r="P89" s="15">
        <v>1</v>
      </c>
      <c r="Q89" s="8">
        <v>7.11E-3</v>
      </c>
      <c r="R89" s="1"/>
      <c r="S89" s="17">
        <v>0.8059823052452143</v>
      </c>
      <c r="T89" s="10">
        <v>10.62</v>
      </c>
      <c r="U89" s="10">
        <v>1</v>
      </c>
      <c r="V89" s="8">
        <v>0.13130563798</v>
      </c>
      <c r="W89" s="8">
        <v>0.1589614518479269</v>
      </c>
      <c r="X89" s="1"/>
      <c r="Y89" s="8">
        <v>-2.5684047496E-2</v>
      </c>
      <c r="Z89" s="8">
        <v>-8.3843940238E-3</v>
      </c>
      <c r="AA89" s="8">
        <v>6.7259122882999997E-2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85</v>
      </c>
      <c r="K90" s="121">
        <v>88.556412073999994</v>
      </c>
      <c r="L90" s="122">
        <v>739631.91998999997</v>
      </c>
      <c r="M90" s="122">
        <v>770578.22459</v>
      </c>
      <c r="N90" s="121">
        <v>1989.7620890999999</v>
      </c>
      <c r="O90" s="122">
        <v>8701.5519999000007</v>
      </c>
      <c r="P90" s="122">
        <v>1</v>
      </c>
      <c r="Q90" s="123">
        <v>4.6700000000000005E-3</v>
      </c>
      <c r="S90" s="124">
        <v>0.95984015170998382</v>
      </c>
      <c r="T90" s="125">
        <v>10.92</v>
      </c>
      <c r="U90" s="125">
        <v>0.93</v>
      </c>
      <c r="V90" s="123">
        <v>0.13411938098000001</v>
      </c>
      <c r="W90" s="123">
        <v>0.13129411764705884</v>
      </c>
      <c r="Y90" s="123">
        <v>4.7281323877999999E-3</v>
      </c>
      <c r="Z90" s="123">
        <v>9.0692839056000008E-2</v>
      </c>
      <c r="AA90" s="123">
        <v>0.1907860764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59.41</v>
      </c>
      <c r="K91" s="13">
        <v>84.546044527000006</v>
      </c>
      <c r="L91" s="15">
        <v>371780.23492999998</v>
      </c>
      <c r="M91" s="15">
        <v>529078.40930000006</v>
      </c>
      <c r="N91" s="13">
        <v>453.63542409000001</v>
      </c>
      <c r="O91" s="15">
        <v>6257.8729999999996</v>
      </c>
      <c r="P91" s="15">
        <v>1</v>
      </c>
      <c r="Q91" s="8">
        <v>2.3799999999999997E-3</v>
      </c>
      <c r="R91" s="1"/>
      <c r="S91" s="17">
        <v>0.70269402113811785</v>
      </c>
      <c r="T91" s="10">
        <v>9.7799999999999994</v>
      </c>
      <c r="U91" s="10">
        <v>0.78</v>
      </c>
      <c r="V91" s="8">
        <v>0.15087935822000001</v>
      </c>
      <c r="W91" s="8">
        <v>0.1575492341356674</v>
      </c>
      <c r="X91" s="1"/>
      <c r="Y91" s="8">
        <v>-3.4140790115E-2</v>
      </c>
      <c r="Z91" s="8">
        <v>-7.7105870837999996E-2</v>
      </c>
      <c r="AA91" s="8">
        <v>6.5612377643E-2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78.77</v>
      </c>
      <c r="K92" s="121">
        <v>92.882676528999994</v>
      </c>
      <c r="L92" s="122">
        <v>1340012.1603999999</v>
      </c>
      <c r="M92" s="122">
        <v>1580092.8785000001</v>
      </c>
      <c r="N92" s="121">
        <v>2255.5668286</v>
      </c>
      <c r="O92" s="122">
        <v>17011.706999999999</v>
      </c>
      <c r="P92" s="122">
        <v>1</v>
      </c>
      <c r="Q92" s="123">
        <v>8.6199999999999992E-3</v>
      </c>
      <c r="S92" s="124">
        <v>0.84805911009041912</v>
      </c>
      <c r="T92" s="125">
        <v>10.87</v>
      </c>
      <c r="U92" s="125">
        <v>0.89</v>
      </c>
      <c r="V92" s="123">
        <v>0.12994620442000002</v>
      </c>
      <c r="W92" s="123">
        <v>0.13558461343150946</v>
      </c>
      <c r="Y92" s="123">
        <v>-4.7734266242000001E-2</v>
      </c>
      <c r="Z92" s="123">
        <v>-1.0851215878E-2</v>
      </c>
      <c r="AA92" s="123">
        <v>7.1586788728000006E-2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9.17</v>
      </c>
      <c r="K93" s="13">
        <v>8.7619617525999995</v>
      </c>
      <c r="L93" s="15">
        <v>1854195.8703999999</v>
      </c>
      <c r="M93" s="15">
        <v>1771689.5637000001</v>
      </c>
      <c r="N93" s="13">
        <v>5109.2162341000003</v>
      </c>
      <c r="O93" s="15">
        <v>202202.38500000001</v>
      </c>
      <c r="P93" s="15">
        <v>1</v>
      </c>
      <c r="Q93" s="8">
        <v>1.1850000000000001E-2</v>
      </c>
      <c r="R93" s="1"/>
      <c r="S93" s="17">
        <v>1.0465692796797383</v>
      </c>
      <c r="T93" s="10">
        <v>1.1299999999999999</v>
      </c>
      <c r="U93" s="10">
        <v>0.1</v>
      </c>
      <c r="V93" s="8">
        <v>0.12739571589000001</v>
      </c>
      <c r="W93" s="8">
        <v>0.13086150490730644</v>
      </c>
      <c r="X93" s="1"/>
      <c r="Y93" s="8">
        <v>6.5861690454999998E-3</v>
      </c>
      <c r="Z93" s="8">
        <v>0.10845348357000001</v>
      </c>
      <c r="AA93" s="8">
        <v>0.17362294667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17.8</v>
      </c>
      <c r="K94" s="121">
        <v>94.985869461999997</v>
      </c>
      <c r="L94" s="122">
        <v>249999.36240000001</v>
      </c>
      <c r="M94" s="122">
        <v>1334067.7978999999</v>
      </c>
      <c r="N94" s="121">
        <v>650.20833090999997</v>
      </c>
      <c r="O94" s="122">
        <v>14044.907999999999</v>
      </c>
      <c r="P94" s="122">
        <v>1</v>
      </c>
      <c r="Q94" s="123">
        <v>1.6000000000000001E-3</v>
      </c>
      <c r="S94" s="124">
        <v>0.18739629484700418</v>
      </c>
      <c r="T94" s="125">
        <v>4.1399999999999997</v>
      </c>
      <c r="U94" s="125">
        <v>0.3</v>
      </c>
      <c r="V94" s="123">
        <v>0.12443642921</v>
      </c>
      <c r="W94" s="123">
        <v>0.20224719101123592</v>
      </c>
      <c r="Y94" s="123">
        <v>-2.0123225644999999E-2</v>
      </c>
      <c r="Z94" s="123">
        <v>-0.25661655884000001</v>
      </c>
      <c r="AA94" s="123">
        <v>-0.37081891050000004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8.3800000000000008</v>
      </c>
      <c r="K95" s="13">
        <v>9.5470209361999991</v>
      </c>
      <c r="L95" s="15">
        <v>312437.82500000001</v>
      </c>
      <c r="M95" s="15">
        <v>355948.74183000001</v>
      </c>
      <c r="N95" s="13">
        <v>588.19936682000002</v>
      </c>
      <c r="O95" s="15">
        <v>37283.75</v>
      </c>
      <c r="P95" s="15">
        <v>1</v>
      </c>
      <c r="Q95" s="8">
        <v>2.0100000000000001E-3</v>
      </c>
      <c r="R95" s="1"/>
      <c r="S95" s="17">
        <v>0.87776072305708086</v>
      </c>
      <c r="T95" s="10">
        <v>1.18</v>
      </c>
      <c r="U95" s="10">
        <v>9.8000000000000004E-2</v>
      </c>
      <c r="V95" s="8">
        <v>0.13882352941000001</v>
      </c>
      <c r="W95" s="8">
        <v>0.14033412887828162</v>
      </c>
      <c r="X95" s="1"/>
      <c r="Y95" s="8">
        <v>1.5511391177000001E-2</v>
      </c>
      <c r="Z95" s="8">
        <v>0.10481714539</v>
      </c>
      <c r="AA95" s="8">
        <v>0.13830708757999999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75.12</v>
      </c>
      <c r="K96" s="13">
        <v>99.978720390999996</v>
      </c>
      <c r="L96" s="15">
        <v>244319.08608000001</v>
      </c>
      <c r="M96" s="15">
        <v>325169.19053999998</v>
      </c>
      <c r="N96" s="13">
        <v>790.03896954000004</v>
      </c>
      <c r="O96" s="15">
        <v>3252.384</v>
      </c>
      <c r="P96" s="15">
        <v>1</v>
      </c>
      <c r="Q96" s="8">
        <v>1.5399999999999999E-3</v>
      </c>
      <c r="R96" s="1"/>
      <c r="S96" s="17">
        <v>0.75135988644601859</v>
      </c>
      <c r="T96" s="10">
        <v>13.54</v>
      </c>
      <c r="U96" s="10">
        <v>1.5</v>
      </c>
      <c r="V96" s="8">
        <v>0.16759499938</v>
      </c>
      <c r="W96" s="8">
        <v>0.23961661341853033</v>
      </c>
      <c r="X96" s="1"/>
      <c r="Y96" s="8">
        <v>-0.13376383762999999</v>
      </c>
      <c r="Z96" s="8">
        <v>2.3427797053999999E-2</v>
      </c>
      <c r="AA96" s="8">
        <v>9.7740369069999999E-2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89.28</v>
      </c>
      <c r="K97" s="121">
        <v>100.95563398</v>
      </c>
      <c r="L97" s="122">
        <v>1140062.0314</v>
      </c>
      <c r="M97" s="122">
        <v>1289154.1795999999</v>
      </c>
      <c r="N97" s="121">
        <v>4671.5626249999996</v>
      </c>
      <c r="O97" s="122">
        <v>12769.512000000001</v>
      </c>
      <c r="P97" s="122">
        <v>1</v>
      </c>
      <c r="Q97" s="123">
        <v>7.3000000000000001E-3</v>
      </c>
      <c r="S97" s="124">
        <v>0.88434886177513361</v>
      </c>
      <c r="T97" s="125">
        <v>13.875</v>
      </c>
      <c r="U97" s="125">
        <v>1</v>
      </c>
      <c r="V97" s="123">
        <v>0.14792110874</v>
      </c>
      <c r="W97" s="123">
        <v>0.13440860215053763</v>
      </c>
      <c r="Y97" s="123">
        <v>-3.9582802509000002E-2</v>
      </c>
      <c r="Z97" s="123">
        <v>-2.2051058050000003E-2</v>
      </c>
      <c r="AA97" s="123">
        <v>0.10159642387999999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79.900000000000006</v>
      </c>
      <c r="K98" s="13">
        <v>91.397902066</v>
      </c>
      <c r="L98" s="15">
        <v>941801.03529999999</v>
      </c>
      <c r="M98" s="15">
        <v>1077329.6469000001</v>
      </c>
      <c r="N98" s="13">
        <v>2150.0078835999998</v>
      </c>
      <c r="O98" s="15">
        <v>11787.246999999999</v>
      </c>
      <c r="P98" s="15">
        <v>1</v>
      </c>
      <c r="Q98" s="8">
        <v>6.0099999999999997E-3</v>
      </c>
      <c r="R98" s="1"/>
      <c r="S98" s="17">
        <v>0.87419949685828502</v>
      </c>
      <c r="T98" s="10">
        <v>10.09</v>
      </c>
      <c r="U98" s="10">
        <v>1.05</v>
      </c>
      <c r="V98" s="8">
        <v>0.12400147474000001</v>
      </c>
      <c r="W98" s="8">
        <v>0.15769712140175221</v>
      </c>
      <c r="X98" s="1"/>
      <c r="Y98" s="8">
        <v>3.2644704897E-3</v>
      </c>
      <c r="Z98" s="8">
        <v>5.9330319244999999E-2</v>
      </c>
      <c r="AA98" s="8">
        <v>0.11367371839000001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72.44</v>
      </c>
      <c r="K99" s="121">
        <v>95.106710289000006</v>
      </c>
      <c r="L99" s="122">
        <v>588704.16052000003</v>
      </c>
      <c r="M99" s="122">
        <v>772911.59635999997</v>
      </c>
      <c r="N99" s="121">
        <v>1077.8686855000001</v>
      </c>
      <c r="O99" s="122">
        <v>8126.7830000000004</v>
      </c>
      <c r="P99" s="122">
        <v>1</v>
      </c>
      <c r="Q99" s="123">
        <v>3.7599999999999999E-3</v>
      </c>
      <c r="S99" s="124">
        <v>0.76167075677286222</v>
      </c>
      <c r="T99" s="125">
        <v>11.8</v>
      </c>
      <c r="U99" s="125">
        <v>0.95</v>
      </c>
      <c r="V99" s="123">
        <v>0.14457240871999999</v>
      </c>
      <c r="W99" s="123">
        <v>0.15737161789066811</v>
      </c>
      <c r="Y99" s="123">
        <v>3.0462475752000002E-3</v>
      </c>
      <c r="Z99" s="123">
        <v>2.1606646253999998E-2</v>
      </c>
      <c r="AA99" s="123">
        <v>3.4854114388999997E-2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94.77</v>
      </c>
      <c r="K100" s="13">
        <v>94.839522955000007</v>
      </c>
      <c r="L100" s="15">
        <v>1607301.4745</v>
      </c>
      <c r="M100" s="15">
        <v>1608480.5855</v>
      </c>
      <c r="N100" s="13">
        <v>5147.5509855</v>
      </c>
      <c r="O100" s="15">
        <v>16960.024000000001</v>
      </c>
      <c r="P100" s="15">
        <v>1</v>
      </c>
      <c r="Q100" s="8">
        <v>1.0289999999999999E-2</v>
      </c>
      <c r="R100" s="1"/>
      <c r="S100" s="17">
        <v>0.99926694111448666</v>
      </c>
      <c r="T100" s="10">
        <v>11.9</v>
      </c>
      <c r="U100" s="10">
        <v>1</v>
      </c>
      <c r="V100" s="8">
        <v>0.13723907277</v>
      </c>
      <c r="W100" s="8">
        <v>0.12662234884457108</v>
      </c>
      <c r="X100" s="1"/>
      <c r="Y100" s="8">
        <v>-1.3676693234000001E-3</v>
      </c>
      <c r="Z100" s="8">
        <v>0.10346942005000001</v>
      </c>
      <c r="AA100" s="8">
        <v>0.24572737983000001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91.48</v>
      </c>
      <c r="K101" s="121">
        <v>98.467868134</v>
      </c>
      <c r="L101" s="122">
        <v>1410448.3369</v>
      </c>
      <c r="M101" s="122">
        <v>1518188.0285</v>
      </c>
      <c r="N101" s="121">
        <v>3269.4124614000002</v>
      </c>
      <c r="O101" s="122">
        <v>15418.106</v>
      </c>
      <c r="P101" s="122">
        <v>1</v>
      </c>
      <c r="Q101" s="123">
        <v>9.0600000000000003E-3</v>
      </c>
      <c r="S101" s="124">
        <v>0.92903402636390431</v>
      </c>
      <c r="T101" s="125">
        <v>11.95</v>
      </c>
      <c r="U101" s="125">
        <v>0.95</v>
      </c>
      <c r="V101" s="123">
        <v>0.12625462229000001</v>
      </c>
      <c r="W101" s="123">
        <v>0.12461740271097506</v>
      </c>
      <c r="Y101" s="123">
        <v>-5.2413507354000001E-2</v>
      </c>
      <c r="Z101" s="123">
        <v>-1.0126146306999999E-2</v>
      </c>
      <c r="AA101" s="123">
        <v>9.5073737686000012E-2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9.64</v>
      </c>
      <c r="K102" s="13">
        <v>9.7963801340999996</v>
      </c>
      <c r="L102" s="15">
        <v>1408416.4066999999</v>
      </c>
      <c r="M102" s="15">
        <v>1431263.7455</v>
      </c>
      <c r="N102" s="13">
        <v>4106.2981300000001</v>
      </c>
      <c r="O102" s="15">
        <v>146101.28700000001</v>
      </c>
      <c r="P102" s="15">
        <v>1</v>
      </c>
      <c r="Q102" s="8">
        <v>9.0200000000000002E-3</v>
      </c>
      <c r="R102" s="1"/>
      <c r="S102" s="17">
        <v>0.98403694712134959</v>
      </c>
      <c r="T102" s="10">
        <v>1.53</v>
      </c>
      <c r="U102" s="10">
        <v>0.12</v>
      </c>
      <c r="V102" s="8">
        <v>0.16071428570999999</v>
      </c>
      <c r="W102" s="8">
        <v>0.14937759336099585</v>
      </c>
      <c r="X102" s="1"/>
      <c r="Y102" s="8">
        <v>1.1476846194000001E-2</v>
      </c>
      <c r="Z102" s="8">
        <v>5.9234828597000001E-2</v>
      </c>
      <c r="AA102" s="8">
        <v>0.18738839396999998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70.2</v>
      </c>
      <c r="K103" s="121">
        <v>83.803287698999995</v>
      </c>
      <c r="L103" s="122">
        <v>1094588.1647999999</v>
      </c>
      <c r="M103" s="122">
        <v>1306696.3944000001</v>
      </c>
      <c r="N103" s="121">
        <v>2319.5675182</v>
      </c>
      <c r="O103" s="122">
        <v>15592.424000000001</v>
      </c>
      <c r="P103" s="122">
        <v>1</v>
      </c>
      <c r="Q103" s="123">
        <v>7.0299999999999998E-3</v>
      </c>
      <c r="S103" s="124">
        <v>0.83767596627163932</v>
      </c>
      <c r="T103" s="125">
        <v>10.199999999999999</v>
      </c>
      <c r="U103" s="125">
        <v>0.85</v>
      </c>
      <c r="V103" s="123">
        <v>0.12577065351</v>
      </c>
      <c r="W103" s="123">
        <v>0.14529914529914528</v>
      </c>
      <c r="Y103" s="123">
        <v>-7.6315789474000001E-2</v>
      </c>
      <c r="Z103" s="123">
        <v>-9.3252877719999988E-2</v>
      </c>
      <c r="AA103" s="123">
        <v>-1.3891896553000001E-2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9.0299999999999994</v>
      </c>
      <c r="K104" s="13">
        <v>10.233657031</v>
      </c>
      <c r="L104" s="15">
        <v>898676.18316000002</v>
      </c>
      <c r="M104" s="15">
        <v>1018465.5416</v>
      </c>
      <c r="N104" s="13">
        <v>5218.0599308999999</v>
      </c>
      <c r="O104" s="15">
        <v>99521.172000000006</v>
      </c>
      <c r="P104" s="15">
        <v>1</v>
      </c>
      <c r="Q104" s="8">
        <v>5.7299999999999999E-3</v>
      </c>
      <c r="R104" s="1"/>
      <c r="S104" s="17">
        <v>0.88238251219931851</v>
      </c>
      <c r="T104" s="10">
        <v>1.167</v>
      </c>
      <c r="U104" s="10">
        <v>0.105</v>
      </c>
      <c r="V104" s="8">
        <v>0.12937915742</v>
      </c>
      <c r="W104" s="8">
        <v>0.13953488372093023</v>
      </c>
      <c r="X104" s="1"/>
      <c r="Y104" s="8">
        <v>-1.3555146993E-2</v>
      </c>
      <c r="Z104" s="8">
        <v>2.8708537488999999E-2</v>
      </c>
      <c r="AA104" s="8">
        <v>0.13546471272999999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105.43</v>
      </c>
      <c r="K105" s="121">
        <v>101.37960672</v>
      </c>
      <c r="L105" s="122">
        <v>2265135.0839</v>
      </c>
      <c r="M105" s="122">
        <v>2178113.4778999998</v>
      </c>
      <c r="N105" s="121">
        <v>4986.4549677000005</v>
      </c>
      <c r="O105" s="122">
        <v>21484.73</v>
      </c>
      <c r="P105" s="122">
        <v>1</v>
      </c>
      <c r="Q105" s="123">
        <v>1.4459999999999999E-2</v>
      </c>
      <c r="S105" s="124">
        <v>1.039952742085366</v>
      </c>
      <c r="T105" s="125">
        <v>15.22</v>
      </c>
      <c r="U105" s="125">
        <v>1.17</v>
      </c>
      <c r="V105" s="123">
        <v>0.14557627929</v>
      </c>
      <c r="W105" s="123">
        <v>0.13316892725030824</v>
      </c>
      <c r="Y105" s="123">
        <v>1.2095612941000001E-2</v>
      </c>
      <c r="Z105" s="123">
        <v>7.3560790801000003E-2</v>
      </c>
      <c r="AA105" s="123">
        <v>0.17065358345000001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6.01</v>
      </c>
      <c r="K106" s="13">
        <v>8.3725342909999991</v>
      </c>
      <c r="L106" s="15">
        <v>989977.31483000005</v>
      </c>
      <c r="M106" s="15">
        <v>1379137.9394</v>
      </c>
      <c r="N106" s="13">
        <v>2497.9838923000002</v>
      </c>
      <c r="O106" s="15">
        <v>164721.68299999999</v>
      </c>
      <c r="P106" s="15">
        <v>1</v>
      </c>
      <c r="Q106" s="8">
        <v>6.3400000000000001E-3</v>
      </c>
      <c r="R106" s="1"/>
      <c r="S106" s="17">
        <v>0.71782327681361779</v>
      </c>
      <c r="T106" s="10">
        <v>0.92</v>
      </c>
      <c r="U106" s="10">
        <v>7.0000000000000007E-2</v>
      </c>
      <c r="V106" s="8">
        <v>0.1202614379</v>
      </c>
      <c r="W106" s="8">
        <v>0.13976705490848587</v>
      </c>
      <c r="X106" s="1"/>
      <c r="Y106" s="8">
        <v>-2.4350649351000002E-2</v>
      </c>
      <c r="Z106" s="8">
        <v>-0.11658610897</v>
      </c>
      <c r="AA106" s="8">
        <v>-0.10813867246999999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</v>
      </c>
      <c r="K107" s="121">
        <v>10.171156849000001</v>
      </c>
      <c r="L107" s="122">
        <v>1004390.289</v>
      </c>
      <c r="M107" s="122">
        <v>1135090.1296999999</v>
      </c>
      <c r="N107" s="121">
        <v>2416.5465118000002</v>
      </c>
      <c r="O107" s="122">
        <v>111598.921</v>
      </c>
      <c r="P107" s="122">
        <v>1</v>
      </c>
      <c r="Q107" s="123">
        <v>6.2399999999999999E-3</v>
      </c>
      <c r="S107" s="124">
        <v>0.8848550989443108</v>
      </c>
      <c r="T107" s="125">
        <v>1.32</v>
      </c>
      <c r="U107" s="125">
        <v>0.11</v>
      </c>
      <c r="V107" s="123">
        <v>0.1554770318</v>
      </c>
      <c r="W107" s="123">
        <v>0.14666666666666667</v>
      </c>
      <c r="Y107" s="123">
        <v>-1.3157894736999999E-2</v>
      </c>
      <c r="Z107" s="123">
        <v>4.8474864358999996E-2</v>
      </c>
      <c r="AA107" s="123">
        <v>0.22535099981999998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80.069999999999993</v>
      </c>
      <c r="K108" s="13">
        <v>88.286413693</v>
      </c>
      <c r="L108" s="15">
        <v>705247.35195000004</v>
      </c>
      <c r="M108" s="15">
        <v>777616.57886999997</v>
      </c>
      <c r="N108" s="13">
        <v>1473.8431250000001</v>
      </c>
      <c r="O108" s="15">
        <v>8807.8850000000002</v>
      </c>
      <c r="P108" s="15">
        <v>1</v>
      </c>
      <c r="Q108" s="8">
        <v>4.5000000000000005E-3</v>
      </c>
      <c r="R108" s="1"/>
      <c r="S108" s="17">
        <v>0.90693456275649509</v>
      </c>
      <c r="T108" s="10">
        <v>13.25</v>
      </c>
      <c r="U108" s="10">
        <v>1.05</v>
      </c>
      <c r="V108" s="8">
        <v>0.16500622665</v>
      </c>
      <c r="W108" s="8">
        <v>0.15736230798051709</v>
      </c>
      <c r="X108" s="1"/>
      <c r="Y108" s="8">
        <v>-3.1021766536999999E-2</v>
      </c>
      <c r="Z108" s="8">
        <v>4.8404147621000003E-2</v>
      </c>
      <c r="AA108" s="8">
        <v>0.16891928391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27.42</v>
      </c>
      <c r="K109" s="121">
        <v>97.579624601000006</v>
      </c>
      <c r="L109" s="122">
        <v>132612.00408000001</v>
      </c>
      <c r="M109" s="122">
        <v>471926.68037000002</v>
      </c>
      <c r="N109" s="121">
        <v>1331.7798677000001</v>
      </c>
      <c r="O109" s="122">
        <v>4836.3239999999996</v>
      </c>
      <c r="P109" s="122">
        <v>1</v>
      </c>
      <c r="Q109" s="123">
        <v>7.6999999999999996E-4</v>
      </c>
      <c r="S109" s="124">
        <v>0.28100128599714863</v>
      </c>
      <c r="T109" s="125">
        <v>13.3</v>
      </c>
      <c r="U109" s="125">
        <v>0.23</v>
      </c>
      <c r="V109" s="123">
        <v>0.13273453093000001</v>
      </c>
      <c r="W109" s="123">
        <v>0.10065645514223195</v>
      </c>
      <c r="Y109" s="123">
        <v>0.1550126369</v>
      </c>
      <c r="Z109" s="123">
        <v>-0.63194061961000003</v>
      </c>
      <c r="AA109" s="123">
        <v>-0.67626253788000001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95.6</v>
      </c>
      <c r="K110" s="13">
        <v>95.330394080999994</v>
      </c>
      <c r="L110" s="15">
        <v>457846.56400000001</v>
      </c>
      <c r="M110" s="15">
        <v>456555.37002999999</v>
      </c>
      <c r="N110" s="13">
        <v>638.80142726999998</v>
      </c>
      <c r="O110" s="15">
        <v>4789.1899999999996</v>
      </c>
      <c r="P110" s="15">
        <v>1</v>
      </c>
      <c r="Q110" s="8">
        <v>3.4399999999999999E-3</v>
      </c>
      <c r="R110" s="1"/>
      <c r="S110" s="17">
        <v>1.0028281213100927</v>
      </c>
      <c r="T110" s="10">
        <v>12.13</v>
      </c>
      <c r="U110" s="10">
        <v>1.03</v>
      </c>
      <c r="V110" s="8">
        <v>0.13174758336</v>
      </c>
      <c r="W110" s="8">
        <v>0.12928870292887029</v>
      </c>
      <c r="X110" s="1"/>
      <c r="Y110" s="8">
        <v>3.7833083479E-3</v>
      </c>
      <c r="Z110" s="8">
        <v>6.2862249741999998E-2</v>
      </c>
      <c r="AA110" s="8">
        <v>0.18322993330999998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86.72</v>
      </c>
      <c r="K111" s="121">
        <v>96.930310578999993</v>
      </c>
      <c r="L111" s="122">
        <v>364224</v>
      </c>
      <c r="M111" s="122">
        <v>407107.30443000002</v>
      </c>
      <c r="N111" s="121">
        <v>537.75393999999994</v>
      </c>
      <c r="O111" s="122">
        <v>4200</v>
      </c>
      <c r="P111" s="122">
        <v>1</v>
      </c>
      <c r="Q111" s="123">
        <v>2.32E-3</v>
      </c>
      <c r="S111" s="124">
        <v>0.89466338735520301</v>
      </c>
      <c r="T111" s="125">
        <v>12</v>
      </c>
      <c r="U111" s="125">
        <v>1</v>
      </c>
      <c r="V111" s="123">
        <v>0.13676772280999999</v>
      </c>
      <c r="W111" s="123">
        <v>0.13837638376383765</v>
      </c>
      <c r="Y111" s="123">
        <v>-1.3402442038E-2</v>
      </c>
      <c r="Z111" s="123">
        <v>9.1511186767E-2</v>
      </c>
      <c r="AA111" s="123">
        <v>0.13480980837000001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91.51</v>
      </c>
      <c r="K112" s="13">
        <v>98.673051810999993</v>
      </c>
      <c r="L112" s="15">
        <v>397772.28213000001</v>
      </c>
      <c r="M112" s="15">
        <v>428908.37070999999</v>
      </c>
      <c r="N112" s="13">
        <v>2802.4061959000001</v>
      </c>
      <c r="O112" s="15">
        <v>4346.7629999999999</v>
      </c>
      <c r="P112" s="15">
        <v>1</v>
      </c>
      <c r="Q112" s="8">
        <v>2.5500000000000002E-3</v>
      </c>
      <c r="R112" s="1"/>
      <c r="S112" s="17">
        <v>0.92740619977255578</v>
      </c>
      <c r="T112" s="10">
        <v>11.84</v>
      </c>
      <c r="U112" s="10">
        <v>1.1499999999999999</v>
      </c>
      <c r="V112" s="8">
        <v>0.13068432670999999</v>
      </c>
      <c r="W112" s="8">
        <v>0.15080319090809746</v>
      </c>
      <c r="X112" s="1"/>
      <c r="Y112" s="8">
        <v>9.4717111659999992E-3</v>
      </c>
      <c r="Z112" s="8">
        <v>0.1079873289</v>
      </c>
      <c r="AA112" s="8">
        <v>0.15208590058000002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94.5</v>
      </c>
      <c r="K113" s="121">
        <v>101.88871492</v>
      </c>
      <c r="L113" s="122">
        <v>364520.42550000001</v>
      </c>
      <c r="M113" s="122">
        <v>393021.35152000003</v>
      </c>
      <c r="N113" s="121">
        <v>760.30947000000003</v>
      </c>
      <c r="O113" s="122">
        <v>3857.3589999999999</v>
      </c>
      <c r="P113" s="122">
        <v>1</v>
      </c>
      <c r="Q113" s="123">
        <v>2.3400000000000001E-3</v>
      </c>
      <c r="S113" s="124">
        <v>0.92748249964874518</v>
      </c>
      <c r="T113" s="125">
        <v>11.95</v>
      </c>
      <c r="U113" s="125">
        <v>1.1000000000000001</v>
      </c>
      <c r="V113" s="123">
        <v>0.12447916665999999</v>
      </c>
      <c r="W113" s="123">
        <v>0.13968253968253969</v>
      </c>
      <c r="Y113" s="123">
        <v>-4.0050590222999996E-3</v>
      </c>
      <c r="Z113" s="123">
        <v>0.10809769433999999</v>
      </c>
      <c r="AA113" s="123">
        <v>0.11848620970000001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8.9700000000000006</v>
      </c>
      <c r="K114" s="13">
        <v>9.4222782457999994</v>
      </c>
      <c r="L114" s="15">
        <v>322920</v>
      </c>
      <c r="M114" s="15">
        <v>339202.01685000001</v>
      </c>
      <c r="N114" s="13">
        <v>329.82301181999998</v>
      </c>
      <c r="O114" s="15">
        <v>36000</v>
      </c>
      <c r="P114" s="15">
        <v>1</v>
      </c>
      <c r="Q114" s="8">
        <v>2.0799999999999998E-3</v>
      </c>
      <c r="R114" s="1"/>
      <c r="S114" s="17">
        <v>0.95199905649128935</v>
      </c>
      <c r="T114" s="10">
        <v>1.1299999999999999</v>
      </c>
      <c r="U114" s="10">
        <v>0.11</v>
      </c>
      <c r="V114" s="8">
        <v>0.12668161435</v>
      </c>
      <c r="W114" s="8">
        <v>0.14715719063545149</v>
      </c>
      <c r="X114" s="1"/>
      <c r="Y114" s="8">
        <v>-3.2362459548000003E-2</v>
      </c>
      <c r="Z114" s="8">
        <v>8.6602905522999998E-2</v>
      </c>
      <c r="AA114" s="8">
        <v>0.14234151225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8.93</v>
      </c>
      <c r="K115" s="121">
        <v>9.4407161618999993</v>
      </c>
      <c r="L115" s="122">
        <v>326386.54385000002</v>
      </c>
      <c r="M115" s="122">
        <v>345052.93612000003</v>
      </c>
      <c r="N115" s="121">
        <v>551.54159182000001</v>
      </c>
      <c r="O115" s="122">
        <v>36549.445</v>
      </c>
      <c r="P115" s="122">
        <v>1</v>
      </c>
      <c r="Q115" s="123">
        <v>2.0699999999999998E-3</v>
      </c>
      <c r="S115" s="124">
        <v>0.94590281572481727</v>
      </c>
      <c r="T115" s="125">
        <v>1.282</v>
      </c>
      <c r="U115" s="125">
        <v>0.106</v>
      </c>
      <c r="V115" s="123">
        <v>0.14502262443</v>
      </c>
      <c r="W115" s="123">
        <v>0.14244120940649496</v>
      </c>
      <c r="Y115" s="123">
        <v>8.5836909857000005E-3</v>
      </c>
      <c r="Z115" s="123">
        <v>8.2827508226000005E-2</v>
      </c>
      <c r="AA115" s="123">
        <v>0.16829809580999999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9.3000000000000007</v>
      </c>
      <c r="K116" s="13">
        <v>9.3578026045999998</v>
      </c>
      <c r="L116" s="15">
        <v>349086.10200000001</v>
      </c>
      <c r="M116" s="15">
        <v>351255.78866000002</v>
      </c>
      <c r="N116" s="13">
        <v>1396.9860159</v>
      </c>
      <c r="O116" s="15">
        <v>37536.14</v>
      </c>
      <c r="P116" s="15">
        <v>1</v>
      </c>
      <c r="Q116" s="8">
        <v>2.2300000000000002E-3</v>
      </c>
      <c r="R116" s="1"/>
      <c r="S116" s="17">
        <v>0.99382305792905001</v>
      </c>
      <c r="T116" s="10">
        <v>1.33</v>
      </c>
      <c r="U116" s="10">
        <v>0.12</v>
      </c>
      <c r="V116" s="8">
        <v>0.15182648400999998</v>
      </c>
      <c r="W116" s="8">
        <v>0.15483870967741933</v>
      </c>
      <c r="X116" s="1"/>
      <c r="Y116" s="8">
        <v>1.7505470460999997E-2</v>
      </c>
      <c r="Z116" s="8">
        <v>7.9441797058999994E-2</v>
      </c>
      <c r="AA116" s="8">
        <v>0.23012816615999998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7.05</v>
      </c>
      <c r="K117" s="121">
        <v>9.6517436499000002</v>
      </c>
      <c r="L117" s="122">
        <v>280319.16720000003</v>
      </c>
      <c r="M117" s="122">
        <v>383768.61588</v>
      </c>
      <c r="N117" s="121">
        <v>957.74094181999999</v>
      </c>
      <c r="O117" s="122">
        <v>39761.584000000003</v>
      </c>
      <c r="P117" s="122">
        <v>1</v>
      </c>
      <c r="Q117" s="123">
        <v>1.83E-3</v>
      </c>
      <c r="S117" s="124">
        <v>0.73043796600141198</v>
      </c>
      <c r="T117" s="125">
        <v>1.44</v>
      </c>
      <c r="U117" s="125">
        <v>0.12</v>
      </c>
      <c r="V117" s="123">
        <v>0.16234498309000001</v>
      </c>
      <c r="W117" s="123">
        <v>0.20425531914893616</v>
      </c>
      <c r="Y117" s="123">
        <v>-0.12747524752</v>
      </c>
      <c r="Z117" s="123">
        <v>-0.10165693762</v>
      </c>
      <c r="AA117" s="123">
        <v>-5.9405020840000003E-2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9.27</v>
      </c>
      <c r="K118" s="13">
        <v>9.7567503302999992</v>
      </c>
      <c r="L118" s="15">
        <v>286557.75331</v>
      </c>
      <c r="M118" s="15">
        <v>301604.364</v>
      </c>
      <c r="N118" s="13">
        <v>264.31072545000001</v>
      </c>
      <c r="O118" s="15">
        <v>30912.378998</v>
      </c>
      <c r="P118" s="15">
        <v>1</v>
      </c>
      <c r="Q118" s="8">
        <v>1.8400000000000001E-3</v>
      </c>
      <c r="R118" s="1"/>
      <c r="S118" s="17">
        <v>0.95011142913144186</v>
      </c>
      <c r="T118" s="10">
        <v>1.2350000000000001</v>
      </c>
      <c r="U118" s="10">
        <v>0.1</v>
      </c>
      <c r="V118" s="8">
        <v>0.14050056882</v>
      </c>
      <c r="W118" s="8">
        <v>0.12944983818770228</v>
      </c>
      <c r="X118" s="1"/>
      <c r="Y118" s="8">
        <v>-3.2258064512E-3</v>
      </c>
      <c r="Z118" s="8">
        <v>5.6541692453000003E-2</v>
      </c>
      <c r="AA118" s="8">
        <v>0.20803424997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19.350000000000001</v>
      </c>
      <c r="K119" s="121">
        <v>20.380212651000001</v>
      </c>
      <c r="L119" s="122">
        <v>2793283.2980999998</v>
      </c>
      <c r="M119" s="122">
        <v>2942000.3931999998</v>
      </c>
      <c r="N119" s="121">
        <v>5503.4810258999996</v>
      </c>
      <c r="O119" s="122">
        <v>144355.726</v>
      </c>
      <c r="P119" s="122">
        <v>1</v>
      </c>
      <c r="Q119" s="123">
        <v>1.602E-2</v>
      </c>
      <c r="S119" s="124">
        <v>0.94945034830392461</v>
      </c>
      <c r="T119" s="125">
        <v>1.9</v>
      </c>
      <c r="U119" s="125">
        <v>0.17</v>
      </c>
      <c r="V119" s="123">
        <v>9.6397767630999998E-2</v>
      </c>
      <c r="W119" s="123">
        <v>0.10542635658914729</v>
      </c>
      <c r="Y119" s="123">
        <v>-2.6659959757000001E-2</v>
      </c>
      <c r="Z119" s="123">
        <v>1.6023710294000001E-2</v>
      </c>
      <c r="AA119" s="123">
        <v>8.0039643761000007E-2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104.99</v>
      </c>
      <c r="K120" s="13">
        <v>115.82331962000001</v>
      </c>
      <c r="L120" s="15">
        <v>3026718.9136000001</v>
      </c>
      <c r="M120" s="15">
        <v>3339028.7851</v>
      </c>
      <c r="N120" s="13">
        <v>8675.1093722999994</v>
      </c>
      <c r="O120" s="15">
        <v>28828.639999999999</v>
      </c>
      <c r="P120" s="15">
        <v>1</v>
      </c>
      <c r="Q120" s="8">
        <v>1.9269999999999999E-2</v>
      </c>
      <c r="R120" s="1"/>
      <c r="S120" s="17">
        <v>0.90646685265503868</v>
      </c>
      <c r="T120" s="10">
        <v>9.8699999999999992</v>
      </c>
      <c r="U120" s="10">
        <v>0.84</v>
      </c>
      <c r="V120" s="8">
        <v>9.5537702061999991E-2</v>
      </c>
      <c r="W120" s="8">
        <v>9.6009143727974103E-2</v>
      </c>
      <c r="X120" s="1"/>
      <c r="Y120" s="8">
        <v>-1.1858823528000001E-2</v>
      </c>
      <c r="Z120" s="8">
        <v>8.0354210367999997E-3</v>
      </c>
      <c r="AA120" s="8">
        <v>0.11390813272999999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103.97</v>
      </c>
      <c r="K121" s="121">
        <v>109.38717776</v>
      </c>
      <c r="L121" s="122">
        <v>6686108.4784000004</v>
      </c>
      <c r="M121" s="122">
        <v>7034476.6442</v>
      </c>
      <c r="N121" s="121">
        <v>16709.203393</v>
      </c>
      <c r="O121" s="122">
        <v>64308.055</v>
      </c>
      <c r="P121" s="122">
        <v>1</v>
      </c>
      <c r="Q121" s="123">
        <v>4.2539999999999994E-2</v>
      </c>
      <c r="S121" s="124">
        <v>0.95047703148640039</v>
      </c>
      <c r="T121" s="125">
        <v>11.04</v>
      </c>
      <c r="U121" s="125">
        <v>0.92</v>
      </c>
      <c r="V121" s="123">
        <v>0.10678015281</v>
      </c>
      <c r="W121" s="123">
        <v>0.10618447629123787</v>
      </c>
      <c r="Y121" s="123">
        <v>-1.9752578667E-2</v>
      </c>
      <c r="Z121" s="123">
        <v>1.2492710200999999E-2</v>
      </c>
      <c r="AA121" s="123">
        <v>0.11565015024999999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85.52</v>
      </c>
      <c r="K122" s="13">
        <v>104.19736377</v>
      </c>
      <c r="L122" s="15">
        <v>1824139.5475000001</v>
      </c>
      <c r="M122" s="15">
        <v>2222527.2686000001</v>
      </c>
      <c r="N122" s="13">
        <v>5846.8584005000002</v>
      </c>
      <c r="O122" s="15">
        <v>21329.975999999999</v>
      </c>
      <c r="P122" s="15">
        <v>1</v>
      </c>
      <c r="Q122" s="8">
        <v>1.1619999999999998E-2</v>
      </c>
      <c r="R122" s="1"/>
      <c r="S122" s="17">
        <v>0.82075013134470975</v>
      </c>
      <c r="T122" s="10">
        <v>8.32</v>
      </c>
      <c r="U122" s="10">
        <v>0.75</v>
      </c>
      <c r="V122" s="8">
        <v>9.9177494337999994E-2</v>
      </c>
      <c r="W122" s="8">
        <v>0.10523854069223573</v>
      </c>
      <c r="X122" s="1"/>
      <c r="Y122" s="8">
        <v>-7.0131564639999991E-2</v>
      </c>
      <c r="Z122" s="8">
        <v>-3.2787496005E-2</v>
      </c>
      <c r="AA122" s="8">
        <v>0.11954555165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72.010000000000005</v>
      </c>
      <c r="K123" s="121">
        <v>110.84458687999999</v>
      </c>
      <c r="L123" s="122">
        <v>339100.99482000002</v>
      </c>
      <c r="M123" s="122">
        <v>521976.24888999999</v>
      </c>
      <c r="N123" s="121">
        <v>72.727452726999999</v>
      </c>
      <c r="O123" s="122" t="e">
        <v>#N/A</v>
      </c>
      <c r="P123" s="122">
        <v>0</v>
      </c>
      <c r="Q123" s="123" t="s">
        <v>211</v>
      </c>
      <c r="S123" s="124">
        <v>0.64964832317844989</v>
      </c>
      <c r="T123" s="125">
        <v>7.65</v>
      </c>
      <c r="U123" s="125">
        <v>0.55000000000000004</v>
      </c>
      <c r="V123" s="123">
        <v>8.9473684211000007E-2</v>
      </c>
      <c r="W123" s="123">
        <v>9.165393695320094E-2</v>
      </c>
      <c r="Y123" s="123">
        <v>-6.6260373444000001E-2</v>
      </c>
      <c r="Z123" s="123">
        <v>-6.1855341179999995E-2</v>
      </c>
      <c r="AA123" s="123">
        <v>-7.4369087375999995E-2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103.35</v>
      </c>
      <c r="K124" s="13">
        <v>116.66869947000001</v>
      </c>
      <c r="L124" s="15">
        <v>1445049.3115000001</v>
      </c>
      <c r="M124" s="15">
        <v>1631272.6063000001</v>
      </c>
      <c r="N124" s="13">
        <v>3911.7883714</v>
      </c>
      <c r="O124" s="15">
        <v>13982.093000000001</v>
      </c>
      <c r="P124" s="15">
        <v>1</v>
      </c>
      <c r="Q124" s="8">
        <v>9.2200000000000008E-3</v>
      </c>
      <c r="R124" s="1"/>
      <c r="S124" s="17">
        <v>0.8858417079259141</v>
      </c>
      <c r="T124" s="10">
        <v>11.02</v>
      </c>
      <c r="U124" s="10">
        <v>1</v>
      </c>
      <c r="V124" s="8">
        <v>0.10975002488999999</v>
      </c>
      <c r="W124" s="8">
        <v>0.11611030478955008</v>
      </c>
      <c r="X124" s="1"/>
      <c r="Y124" s="8">
        <v>-2.8208744710999999E-2</v>
      </c>
      <c r="Z124" s="8">
        <v>3.7147939742000001E-2</v>
      </c>
      <c r="AA124" s="8">
        <v>0.14428708321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2521</v>
      </c>
      <c r="K125" s="121">
        <v>2605.5628101000002</v>
      </c>
      <c r="L125" s="122">
        <v>615660.973</v>
      </c>
      <c r="M125" s="122">
        <v>636312.31055000005</v>
      </c>
      <c r="N125" s="121">
        <v>73.680222272999998</v>
      </c>
      <c r="O125" s="122">
        <v>244.21299999999999</v>
      </c>
      <c r="P125" s="122">
        <v>0</v>
      </c>
      <c r="Q125" s="123" t="s">
        <v>211</v>
      </c>
      <c r="S125" s="124">
        <v>0.9675452805158995</v>
      </c>
      <c r="T125" s="125">
        <v>236.67332397999999</v>
      </c>
      <c r="U125" s="125">
        <v>15.8</v>
      </c>
      <c r="V125" s="123">
        <v>9.8203476295000008E-2</v>
      </c>
      <c r="W125" s="123">
        <v>7.520825069416899E-2</v>
      </c>
      <c r="Y125" s="123">
        <v>-3.5647753222999998E-2</v>
      </c>
      <c r="Z125" s="123">
        <v>0.12869644003</v>
      </c>
      <c r="AA125" s="123">
        <v>0.15957871172000002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920</v>
      </c>
      <c r="K126" s="13">
        <v>1037.3562394</v>
      </c>
      <c r="L126" s="15">
        <v>560234</v>
      </c>
      <c r="M126" s="15">
        <v>631698.08198000002</v>
      </c>
      <c r="N126" s="13">
        <v>109.22199136</v>
      </c>
      <c r="O126" s="15" t="e">
        <v>#N/A</v>
      </c>
      <c r="P126" s="15">
        <v>0</v>
      </c>
      <c r="Q126" s="8" t="s">
        <v>211</v>
      </c>
      <c r="R126" s="1"/>
      <c r="S126" s="17">
        <v>0.88686987657405125</v>
      </c>
      <c r="T126" s="10">
        <v>59.1</v>
      </c>
      <c r="U126" s="10">
        <v>5.3</v>
      </c>
      <c r="V126" s="8">
        <v>6.2210526315999999E-2</v>
      </c>
      <c r="W126" s="8">
        <v>6.9130434782608691E-2</v>
      </c>
      <c r="X126" s="1"/>
      <c r="Y126" s="8">
        <v>2.2528980917000001E-2</v>
      </c>
      <c r="Z126" s="8">
        <v>7.0927379619999996E-3</v>
      </c>
      <c r="AA126" s="8">
        <v>3.2198154728E-2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49.2</v>
      </c>
      <c r="K127" s="121">
        <v>70.095190767999995</v>
      </c>
      <c r="L127" s="122">
        <v>140220</v>
      </c>
      <c r="M127" s="122">
        <v>199771.29368999999</v>
      </c>
      <c r="N127" s="121">
        <v>125.30347181</v>
      </c>
      <c r="O127" s="122" t="e">
        <v>#N/A</v>
      </c>
      <c r="P127" s="122">
        <v>0</v>
      </c>
      <c r="Q127" s="123" t="s">
        <v>211</v>
      </c>
      <c r="S127" s="124">
        <v>0.70190264782703027</v>
      </c>
      <c r="T127" s="125">
        <v>5.76</v>
      </c>
      <c r="U127" s="125">
        <v>0.48</v>
      </c>
      <c r="V127" s="123">
        <v>0.12740544127</v>
      </c>
      <c r="W127" s="123">
        <v>0.11707317073170731</v>
      </c>
      <c r="Y127" s="123">
        <v>-3.4915653196999998E-2</v>
      </c>
      <c r="Z127" s="123">
        <v>0.10815619325</v>
      </c>
      <c r="AA127" s="123">
        <v>0.22455106798999999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10.01</v>
      </c>
      <c r="K128" s="13">
        <v>11.569124218000001</v>
      </c>
      <c r="L128" s="15">
        <v>1232870.0784</v>
      </c>
      <c r="M128" s="15">
        <v>1424897.8104000001</v>
      </c>
      <c r="N128" s="13">
        <v>2867.0677409</v>
      </c>
      <c r="O128" s="15">
        <v>123163.844</v>
      </c>
      <c r="P128" s="15">
        <v>1</v>
      </c>
      <c r="Q128" s="8">
        <v>5.1000000000000004E-3</v>
      </c>
      <c r="R128" s="1"/>
      <c r="S128" s="17">
        <v>0.86523403253167486</v>
      </c>
      <c r="T128" s="10">
        <v>1.33</v>
      </c>
      <c r="U128" s="10">
        <v>0.11</v>
      </c>
      <c r="V128" s="8">
        <v>0.13711340206</v>
      </c>
      <c r="W128" s="8">
        <v>0.13186813186813187</v>
      </c>
      <c r="X128" s="1"/>
      <c r="Y128" s="8">
        <v>2.0790083036E-3</v>
      </c>
      <c r="Z128" s="8">
        <v>-3.7711193986000001E-2</v>
      </c>
      <c r="AA128" s="8">
        <v>0.17408794741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41.23</v>
      </c>
      <c r="K129" s="121">
        <v>87.052981067000005</v>
      </c>
      <c r="L129" s="122">
        <v>960569.77827999997</v>
      </c>
      <c r="M129" s="122">
        <v>2028146.0762</v>
      </c>
      <c r="N129" s="121">
        <v>508.78612681999999</v>
      </c>
      <c r="O129" s="122">
        <v>23297.835999999999</v>
      </c>
      <c r="P129" s="122">
        <v>1</v>
      </c>
      <c r="Q129" s="123">
        <v>5.8699999999999994E-3</v>
      </c>
      <c r="S129" s="124">
        <v>0.47361962215018782</v>
      </c>
      <c r="T129" s="125">
        <v>7.56</v>
      </c>
      <c r="U129" s="125">
        <v>0.42</v>
      </c>
      <c r="V129" s="123">
        <v>0.16484954208000002</v>
      </c>
      <c r="W129" s="123">
        <v>0.12224108658743635</v>
      </c>
      <c r="Y129" s="123">
        <v>9.5396826509E-4</v>
      </c>
      <c r="Z129" s="123">
        <v>-5.4467961541000004E-2</v>
      </c>
      <c r="AA129" s="123">
        <v>6.2420334570999998E-2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6.21</v>
      </c>
      <c r="K130" s="13">
        <v>9.5809880959000004</v>
      </c>
      <c r="L130" s="15">
        <v>615541.37274000002</v>
      </c>
      <c r="M130" s="15">
        <v>949677.06357</v>
      </c>
      <c r="N130" s="13">
        <v>810.27905546</v>
      </c>
      <c r="O130" s="15">
        <v>99120.994000000006</v>
      </c>
      <c r="P130" s="15">
        <v>1</v>
      </c>
      <c r="Q130" s="8">
        <v>3.9700000000000004E-3</v>
      </c>
      <c r="R130" s="1"/>
      <c r="S130" s="17">
        <v>0.64815861765421146</v>
      </c>
      <c r="T130" s="10">
        <v>0.93</v>
      </c>
      <c r="U130" s="10">
        <v>7.0000000000000007E-2</v>
      </c>
      <c r="V130" s="8">
        <v>0.12601626016</v>
      </c>
      <c r="W130" s="8">
        <v>0.13526570048309181</v>
      </c>
      <c r="X130" s="1"/>
      <c r="Y130" s="8">
        <v>-8.407079646E-2</v>
      </c>
      <c r="Z130" s="8">
        <v>-9.054876614299999E-2</v>
      </c>
      <c r="AA130" s="8">
        <v>-4.0832068422000004E-2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85.15</v>
      </c>
      <c r="K131" s="121">
        <v>123.87940605</v>
      </c>
      <c r="L131" s="122">
        <v>633664.58675000002</v>
      </c>
      <c r="M131" s="122">
        <v>921878.95064000005</v>
      </c>
      <c r="N131" s="121">
        <v>1134.5186673000001</v>
      </c>
      <c r="O131" s="122">
        <v>7441.7449999999999</v>
      </c>
      <c r="P131" s="122">
        <v>1</v>
      </c>
      <c r="Q131" s="123">
        <v>4.1599999999999996E-3</v>
      </c>
      <c r="S131" s="124">
        <v>0.68736202985693928</v>
      </c>
      <c r="T131" s="125">
        <v>13.16</v>
      </c>
      <c r="U131" s="125">
        <v>0.92</v>
      </c>
      <c r="V131" s="123">
        <v>0.16456171064</v>
      </c>
      <c r="W131" s="123">
        <v>0.1296535525543159</v>
      </c>
      <c r="Y131" s="123">
        <v>-2.2151774701E-2</v>
      </c>
      <c r="Z131" s="123">
        <v>6.2301676195000003E-2</v>
      </c>
      <c r="AA131" s="123">
        <v>0.24443033907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9.01</v>
      </c>
      <c r="K132" s="13">
        <v>10.681255022</v>
      </c>
      <c r="L132" s="15">
        <v>1406848.8805</v>
      </c>
      <c r="M132" s="15">
        <v>1667803.7371</v>
      </c>
      <c r="N132" s="13">
        <v>2344.5119036000001</v>
      </c>
      <c r="O132" s="15">
        <v>156143.04999999999</v>
      </c>
      <c r="P132" s="15">
        <v>1</v>
      </c>
      <c r="Q132" s="8">
        <v>8.9300000000000004E-3</v>
      </c>
      <c r="R132" s="1"/>
      <c r="S132" s="17">
        <v>0.8435338339401367</v>
      </c>
      <c r="T132" s="10">
        <v>1.08</v>
      </c>
      <c r="U132" s="10">
        <v>0.09</v>
      </c>
      <c r="V132" s="8">
        <v>0.12750885478000001</v>
      </c>
      <c r="W132" s="8">
        <v>0.11986681465038847</v>
      </c>
      <c r="X132" s="1"/>
      <c r="Y132" s="8">
        <v>-5.5555555557000001E-2</v>
      </c>
      <c r="Z132" s="8">
        <v>-8.2499339740999988E-2</v>
      </c>
      <c r="AA132" s="8">
        <v>0.19281681543000001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8.35</v>
      </c>
      <c r="K133" s="121">
        <v>11.060659201</v>
      </c>
      <c r="L133" s="122">
        <v>280776.91629999998</v>
      </c>
      <c r="M133" s="122">
        <v>371925.48295999999</v>
      </c>
      <c r="N133" s="121">
        <v>2357.4589940999999</v>
      </c>
      <c r="O133" s="122">
        <v>33625.978000000003</v>
      </c>
      <c r="P133" s="122">
        <v>0</v>
      </c>
      <c r="Q133" s="123" t="s">
        <v>211</v>
      </c>
      <c r="R133" s="1"/>
      <c r="S133" s="124">
        <v>0.75492787981796527</v>
      </c>
      <c r="T133" s="125">
        <v>0.61</v>
      </c>
      <c r="U133" s="125">
        <v>5.8000000000000003E-2</v>
      </c>
      <c r="V133" s="123">
        <v>8.3561643835999996E-2</v>
      </c>
      <c r="W133" s="123">
        <v>8.3353293413173657E-2</v>
      </c>
      <c r="X133" s="1"/>
      <c r="Y133" s="123">
        <v>-1.0881864026000001E-2</v>
      </c>
      <c r="Z133" s="123">
        <v>7.5203396685999999E-2</v>
      </c>
      <c r="AA133" s="123">
        <v>0.23563853923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79.430000000000007</v>
      </c>
      <c r="K134" s="13">
        <v>96.923559908000001</v>
      </c>
      <c r="L134" s="15">
        <v>536808.67122999998</v>
      </c>
      <c r="M134" s="15">
        <v>655034.71490999998</v>
      </c>
      <c r="N134" s="13">
        <v>2700.0177641</v>
      </c>
      <c r="O134" s="15">
        <v>6758.2610000000004</v>
      </c>
      <c r="P134" s="15">
        <v>1</v>
      </c>
      <c r="Q134" s="8">
        <v>2.64E-3</v>
      </c>
      <c r="R134" s="1"/>
      <c r="S134" s="17">
        <v>0.81951178924293633</v>
      </c>
      <c r="T134" s="10">
        <v>9.6</v>
      </c>
      <c r="U134" s="10">
        <v>0.8</v>
      </c>
      <c r="V134" s="8">
        <v>0.12639894667000001</v>
      </c>
      <c r="W134" s="8">
        <v>0.12086113559108649</v>
      </c>
      <c r="X134" s="1"/>
      <c r="Y134" s="8">
        <v>-5.8832533882999999E-2</v>
      </c>
      <c r="Z134" s="8">
        <v>-1.8905513589E-2</v>
      </c>
      <c r="AA134" s="8">
        <v>0.17158801925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4.72</v>
      </c>
      <c r="K135" s="121">
        <v>8.4260879091999996</v>
      </c>
      <c r="L135" s="122">
        <v>97831.312560000006</v>
      </c>
      <c r="M135" s="122">
        <v>174647.29659000001</v>
      </c>
      <c r="N135" s="121">
        <v>205.94086863999999</v>
      </c>
      <c r="O135" s="122" t="e">
        <v>#N/A</v>
      </c>
      <c r="P135" s="122">
        <v>0</v>
      </c>
      <c r="Q135" s="123" t="s">
        <v>211</v>
      </c>
      <c r="R135" s="1"/>
      <c r="S135" s="124">
        <v>0.56016505534513605</v>
      </c>
      <c r="T135" s="125">
        <v>1.02</v>
      </c>
      <c r="U135" s="125">
        <v>7.0000000000000007E-2</v>
      </c>
      <c r="V135" s="123">
        <v>0.14166666666</v>
      </c>
      <c r="W135" s="123">
        <v>0.17796610169491528</v>
      </c>
      <c r="X135" s="1"/>
      <c r="Y135" s="123">
        <v>-4.8387096774E-2</v>
      </c>
      <c r="Z135" s="123">
        <v>-0.25695690938999999</v>
      </c>
      <c r="AA135" s="123">
        <v>-0.23393079303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63.88</v>
      </c>
      <c r="K136" s="13">
        <v>113.35180643</v>
      </c>
      <c r="L136" s="15">
        <v>214928.02892000001</v>
      </c>
      <c r="M136" s="15">
        <v>381378.84051000001</v>
      </c>
      <c r="N136" s="13">
        <v>290.08419727</v>
      </c>
      <c r="O136" s="15">
        <v>3364.5590000000002</v>
      </c>
      <c r="P136" s="15">
        <v>0</v>
      </c>
      <c r="Q136" s="8" t="s">
        <v>211</v>
      </c>
      <c r="R136" s="1"/>
      <c r="S136" s="17">
        <v>0.56355520050268337</v>
      </c>
      <c r="T136" s="10">
        <v>8.0299999999999994</v>
      </c>
      <c r="U136" s="10">
        <v>0.9</v>
      </c>
      <c r="V136" s="8">
        <v>0.14698883396999998</v>
      </c>
      <c r="W136" s="8">
        <v>0.16906700062617408</v>
      </c>
      <c r="X136" s="1"/>
      <c r="Y136" s="8">
        <v>5.6434213647999998E-2</v>
      </c>
      <c r="Z136" s="8">
        <v>0.12992009781</v>
      </c>
      <c r="AA136" s="8">
        <v>0.32973478876999995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79.22</v>
      </c>
      <c r="K137" s="121">
        <v>89.251631778999993</v>
      </c>
      <c r="L137" s="122">
        <v>200138.23920000001</v>
      </c>
      <c r="M137" s="122">
        <v>225481.75245999999</v>
      </c>
      <c r="N137" s="121">
        <v>876.78107318000002</v>
      </c>
      <c r="O137" s="122">
        <v>2526.36</v>
      </c>
      <c r="P137" s="122">
        <v>1</v>
      </c>
      <c r="Q137" s="123">
        <v>1.2800000000000001E-3</v>
      </c>
      <c r="R137" s="1"/>
      <c r="S137" s="124">
        <v>0.88760281936536722</v>
      </c>
      <c r="T137" s="125">
        <v>11.4</v>
      </c>
      <c r="U137" s="125">
        <v>0.95</v>
      </c>
      <c r="V137" s="123">
        <v>0.14432206608000001</v>
      </c>
      <c r="W137" s="123">
        <v>0.14390305478414539</v>
      </c>
      <c r="X137" s="1"/>
      <c r="Y137" s="123">
        <v>-2.2578655151999999E-2</v>
      </c>
      <c r="Z137" s="123">
        <v>5.7490113166000001E-2</v>
      </c>
      <c r="AA137" s="123">
        <v>0.15771860341999999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58.9</v>
      </c>
      <c r="K138" s="13">
        <v>84.387107546999999</v>
      </c>
      <c r="L138" s="15">
        <v>130919.1504</v>
      </c>
      <c r="M138" s="15">
        <v>187570.26188000001</v>
      </c>
      <c r="N138" s="13">
        <v>515.82434773</v>
      </c>
      <c r="O138" s="15">
        <v>2222.7359999999999</v>
      </c>
      <c r="P138" s="15">
        <v>1</v>
      </c>
      <c r="Q138" s="8">
        <v>8.5000000000000006E-4</v>
      </c>
      <c r="R138" s="1"/>
      <c r="S138" s="17">
        <v>0.69797391701327394</v>
      </c>
      <c r="T138" s="10">
        <v>11.06</v>
      </c>
      <c r="U138" s="10">
        <v>0.8</v>
      </c>
      <c r="V138" s="8">
        <v>0.16228906823</v>
      </c>
      <c r="W138" s="8">
        <v>0.16298811544991515</v>
      </c>
      <c r="X138" s="1"/>
      <c r="Y138" s="8">
        <v>-2.3217247096999998E-2</v>
      </c>
      <c r="Z138" s="8">
        <v>-1.4703124836000002E-2</v>
      </c>
      <c r="AA138" s="8">
        <v>2.4551997438000003E-2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8.1199999999999992</v>
      </c>
      <c r="K139" s="121">
        <v>9.7595870836999996</v>
      </c>
      <c r="L139" s="122">
        <v>1188396.9321999999</v>
      </c>
      <c r="M139" s="122">
        <v>1428357.5554</v>
      </c>
      <c r="N139" s="121">
        <v>2230.8643149999998</v>
      </c>
      <c r="O139" s="122">
        <v>146354.302</v>
      </c>
      <c r="P139" s="122">
        <v>1</v>
      </c>
      <c r="Q139" s="123">
        <v>7.6E-3</v>
      </c>
      <c r="R139" s="1"/>
      <c r="S139" s="124">
        <v>0.83200241263912067</v>
      </c>
      <c r="T139" s="125">
        <v>1.0861688810000001</v>
      </c>
      <c r="U139" s="125">
        <v>0.09</v>
      </c>
      <c r="V139" s="123">
        <v>0.13492781129999998</v>
      </c>
      <c r="W139" s="123">
        <v>0.13300492610837442</v>
      </c>
      <c r="X139" s="1"/>
      <c r="Y139" s="123">
        <v>-2.7544910180999999E-2</v>
      </c>
      <c r="Z139" s="123">
        <v>3.6270253858999998E-2</v>
      </c>
      <c r="AA139" s="123">
        <v>0.15159424171999999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8.2899999999999991</v>
      </c>
      <c r="K140" s="13">
        <v>9.4157406622999993</v>
      </c>
      <c r="L140" s="15">
        <v>167367.1416</v>
      </c>
      <c r="M140" s="15">
        <v>190094.76486</v>
      </c>
      <c r="N140" s="13">
        <v>275.07230363999997</v>
      </c>
      <c r="O140" s="15">
        <v>20189.04</v>
      </c>
      <c r="P140" s="15">
        <v>1</v>
      </c>
      <c r="Q140" s="8">
        <v>1.07E-3</v>
      </c>
      <c r="R140" s="1"/>
      <c r="S140" s="17">
        <v>0.88044056196158937</v>
      </c>
      <c r="T140" s="10">
        <v>1.216</v>
      </c>
      <c r="U140" s="10">
        <v>9.7000000000000003E-2</v>
      </c>
      <c r="V140" s="8">
        <v>0.14090382387</v>
      </c>
      <c r="W140" s="8">
        <v>0.14041013268998798</v>
      </c>
      <c r="X140" s="1"/>
      <c r="Y140" s="8">
        <v>2.0689313150999999E-3</v>
      </c>
      <c r="Z140" s="8">
        <v>-3.8498579322000001E-2</v>
      </c>
      <c r="AA140" s="8">
        <v>0.10804078465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2.34</v>
      </c>
      <c r="K141" s="121">
        <v>3.5130976475</v>
      </c>
      <c r="L141" s="122">
        <v>63054.154799999997</v>
      </c>
      <c r="M141" s="122">
        <v>94664.702090000006</v>
      </c>
      <c r="N141" s="121">
        <v>219.58346044999999</v>
      </c>
      <c r="O141" s="122">
        <v>26946.22</v>
      </c>
      <c r="P141" s="122">
        <v>0</v>
      </c>
      <c r="Q141" s="123" t="s">
        <v>211</v>
      </c>
      <c r="R141" s="1"/>
      <c r="S141" s="124">
        <v>0.66607883833379833</v>
      </c>
      <c r="T141" s="125">
        <v>0.69769999999999999</v>
      </c>
      <c r="U141" s="125">
        <v>0</v>
      </c>
      <c r="V141" s="123">
        <v>0.12218914184999999</v>
      </c>
      <c r="W141" s="123">
        <v>0</v>
      </c>
      <c r="X141" s="1"/>
      <c r="Y141" s="123">
        <v>-7.1428571427999993E-2</v>
      </c>
      <c r="Z141" s="123">
        <v>0.14202373046</v>
      </c>
      <c r="AA141" s="123">
        <v>0.32799578756000003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J14" sqref="J14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9" t="s">
        <v>1</v>
      </c>
      <c r="D5" s="209"/>
      <c r="E5" s="209"/>
      <c r="F5" s="209"/>
      <c r="G5" s="209"/>
      <c r="H5" s="1"/>
      <c r="I5" s="209" t="s">
        <v>303</v>
      </c>
      <c r="J5" s="209"/>
      <c r="K5" s="209"/>
      <c r="L5" s="209"/>
      <c r="M5" s="209"/>
      <c r="N5" s="209"/>
      <c r="O5" s="209"/>
      <c r="P5" s="209"/>
      <c r="Q5" s="3"/>
      <c r="R5" s="209" t="s">
        <v>7</v>
      </c>
      <c r="S5" s="209"/>
      <c r="T5" s="209"/>
      <c r="U5" s="209"/>
      <c r="V5" s="209"/>
      <c r="X5" s="209" t="s">
        <v>216</v>
      </c>
      <c r="Y5" s="209"/>
      <c r="Z5" s="209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403474.95877947361</v>
      </c>
      <c r="L6" s="196">
        <v>473747.55568052642</v>
      </c>
      <c r="M6" s="196">
        <v>940.47997590855948</v>
      </c>
      <c r="N6" s="105"/>
      <c r="O6" s="105"/>
      <c r="P6" s="105"/>
      <c r="R6" s="108">
        <v>0.85166657630537435</v>
      </c>
      <c r="S6" s="105"/>
      <c r="T6" s="105"/>
      <c r="U6" s="109">
        <v>0.16148909605578946</v>
      </c>
      <c r="V6" s="109">
        <v>0.14810802385998703</v>
      </c>
      <c r="X6" s="109">
        <v>-2.4357032441857895E-2</v>
      </c>
      <c r="Y6" s="109">
        <v>8.5919008832578969E-3</v>
      </c>
      <c r="Z6" s="109">
        <v>0.18286823659721052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14</v>
      </c>
      <c r="B8" s="37">
        <v>7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89.91</v>
      </c>
      <c r="J8" s="13">
        <v>102.66509941</v>
      </c>
      <c r="K8" s="15">
        <v>1942048.7172999999</v>
      </c>
      <c r="L8" s="15">
        <v>2217557.8314</v>
      </c>
      <c r="M8" s="13">
        <v>4000.2658440999999</v>
      </c>
      <c r="N8" s="15" t="e">
        <v>#N/A</v>
      </c>
      <c r="O8" s="15">
        <v>0</v>
      </c>
      <c r="P8" s="8" t="s">
        <v>211</v>
      </c>
      <c r="R8" s="17">
        <v>0.87576012215152443</v>
      </c>
      <c r="S8" s="10">
        <v>13.11</v>
      </c>
      <c r="T8" s="10">
        <v>1.1000000000000001</v>
      </c>
      <c r="U8" s="8">
        <v>0.13727748691</v>
      </c>
      <c r="V8" s="8">
        <v>0.1468134801468135</v>
      </c>
      <c r="X8" s="8">
        <v>-3.7366167024000002E-2</v>
      </c>
      <c r="Y8" s="8">
        <v>-1.3024280734999999E-2</v>
      </c>
      <c r="Z8" s="8">
        <v>7.9677048262999997E-2</v>
      </c>
      <c r="AA8" s="59"/>
      <c r="AB8" s="38">
        <v>0.85166657630537435</v>
      </c>
      <c r="AC8" s="112">
        <v>0.14810802385998703</v>
      </c>
      <c r="AD8" s="37">
        <v>1</v>
      </c>
      <c r="AE8" s="37" t="s">
        <v>421</v>
      </c>
      <c r="AF8" s="38">
        <v>0.9996305436912698</v>
      </c>
      <c r="AG8" s="37">
        <v>1</v>
      </c>
      <c r="AH8" s="37" t="s">
        <v>422</v>
      </c>
      <c r="AI8" s="112">
        <v>0.19221528111484862</v>
      </c>
      <c r="AJ8" s="117"/>
    </row>
    <row r="9" spans="1:36" ht="16.2" customHeight="1" x14ac:dyDescent="0.3">
      <c r="A9" s="37">
        <v>15</v>
      </c>
      <c r="B9" s="37">
        <v>2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10</v>
      </c>
      <c r="J9" s="121">
        <v>10.315255579</v>
      </c>
      <c r="K9" s="122">
        <v>607403.53</v>
      </c>
      <c r="L9" s="122">
        <v>626552.26514999999</v>
      </c>
      <c r="M9" s="121">
        <v>2116.3026964000001</v>
      </c>
      <c r="N9" s="122">
        <v>60740.353000000003</v>
      </c>
      <c r="O9" s="122">
        <v>0</v>
      </c>
      <c r="P9" s="123" t="s">
        <v>211</v>
      </c>
      <c r="R9" s="124">
        <v>0.96943792845600418</v>
      </c>
      <c r="S9" s="125">
        <v>1.56</v>
      </c>
      <c r="T9" s="125">
        <v>0.12</v>
      </c>
      <c r="U9" s="123">
        <v>0.16165803108999999</v>
      </c>
      <c r="V9" s="123">
        <v>0.14399999999999999</v>
      </c>
      <c r="X9" s="6">
        <v>-3.4475728816000001E-2</v>
      </c>
      <c r="Y9" s="6">
        <v>-2.0603181363999998E-2</v>
      </c>
      <c r="Z9" s="6">
        <v>0.21591424711999999</v>
      </c>
      <c r="AA9" s="59"/>
      <c r="AB9" s="38">
        <v>0.85166657630537435</v>
      </c>
      <c r="AC9" s="112">
        <v>0.14810802385998703</v>
      </c>
      <c r="AD9" s="37">
        <v>2</v>
      </c>
      <c r="AE9" s="37" t="s">
        <v>420</v>
      </c>
      <c r="AF9" s="38">
        <v>0.96943792845600418</v>
      </c>
      <c r="AG9" s="37">
        <v>2</v>
      </c>
      <c r="AH9" s="37" t="s">
        <v>401</v>
      </c>
      <c r="AI9" s="112">
        <v>0.17827799662352281</v>
      </c>
      <c r="AJ9" s="117"/>
    </row>
    <row r="10" spans="1:36" ht="16.2" customHeight="1" x14ac:dyDescent="0.3">
      <c r="A10" s="37">
        <v>16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98.21</v>
      </c>
      <c r="J10" s="13">
        <v>102.1304047</v>
      </c>
      <c r="K10" s="15">
        <v>232741.59356000001</v>
      </c>
      <c r="L10" s="15">
        <v>242032.30976</v>
      </c>
      <c r="M10" s="13">
        <v>369.84733136</v>
      </c>
      <c r="N10" s="15">
        <v>2369.8359999999998</v>
      </c>
      <c r="O10" s="15">
        <v>0</v>
      </c>
      <c r="P10" s="8" t="s">
        <v>211</v>
      </c>
      <c r="R10" s="17">
        <v>0.96161373577715781</v>
      </c>
      <c r="S10" s="10">
        <v>14.8</v>
      </c>
      <c r="T10" s="10">
        <v>1.1499999999999999</v>
      </c>
      <c r="U10" s="8">
        <v>0.15661375660999999</v>
      </c>
      <c r="V10" s="8">
        <v>0.14051522248243559</v>
      </c>
      <c r="X10" s="8">
        <v>1.8642833711000001E-3</v>
      </c>
      <c r="Y10" s="8">
        <v>0.10578856135</v>
      </c>
      <c r="Z10" s="8">
        <v>0.20786901792999998</v>
      </c>
      <c r="AA10" s="59"/>
      <c r="AB10" s="38">
        <v>0.85166657630537435</v>
      </c>
      <c r="AC10" s="112">
        <v>0.14810802385998703</v>
      </c>
      <c r="AD10" s="37">
        <v>3</v>
      </c>
      <c r="AE10" s="37" t="s">
        <v>419</v>
      </c>
      <c r="AF10" s="38">
        <v>0.96161373577715781</v>
      </c>
      <c r="AG10" s="37">
        <v>3</v>
      </c>
      <c r="AH10" s="37" t="s">
        <v>400</v>
      </c>
      <c r="AI10" s="112">
        <v>0.17475728155339809</v>
      </c>
      <c r="AJ10" s="117"/>
    </row>
    <row r="11" spans="1:36" ht="16.2" customHeight="1" x14ac:dyDescent="0.3">
      <c r="A11" s="37">
        <v>7</v>
      </c>
      <c r="B11" s="37">
        <v>4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8.7200000000000006</v>
      </c>
      <c r="J11" s="121">
        <v>9.6266271019000005</v>
      </c>
      <c r="K11" s="122">
        <v>593312.50600000005</v>
      </c>
      <c r="L11" s="122">
        <v>654999.79932999995</v>
      </c>
      <c r="M11" s="121">
        <v>1575.1103532</v>
      </c>
      <c r="N11" s="122" t="e">
        <v>#N/A</v>
      </c>
      <c r="O11" s="122">
        <v>0</v>
      </c>
      <c r="P11" s="123" t="s">
        <v>211</v>
      </c>
      <c r="R11" s="124">
        <v>0.90582089736071114</v>
      </c>
      <c r="S11" s="125">
        <v>1.5</v>
      </c>
      <c r="T11" s="125">
        <v>0.12</v>
      </c>
      <c r="U11" s="123">
        <v>0.16816143498</v>
      </c>
      <c r="V11" s="123">
        <v>0.16513761467889906</v>
      </c>
      <c r="X11" s="123">
        <v>-1.5801354401000001E-2</v>
      </c>
      <c r="Y11" s="123">
        <v>-7.9817294799999997E-3</v>
      </c>
      <c r="Z11" s="123">
        <v>0.15164169921999998</v>
      </c>
      <c r="AA11" s="59"/>
      <c r="AB11" s="38">
        <v>0.85166657630537435</v>
      </c>
      <c r="AC11" s="112">
        <v>0.14810802385998703</v>
      </c>
      <c r="AD11" s="37">
        <v>4</v>
      </c>
      <c r="AE11" s="37" t="s">
        <v>404</v>
      </c>
      <c r="AF11" s="38">
        <v>0.90582089736071114</v>
      </c>
      <c r="AG11" s="37">
        <v>4</v>
      </c>
      <c r="AH11" s="37" t="s">
        <v>417</v>
      </c>
      <c r="AI11" s="112">
        <v>0.17433414043583534</v>
      </c>
      <c r="AJ11" s="117"/>
    </row>
    <row r="12" spans="1:36" ht="16.2" customHeight="1" x14ac:dyDescent="0.3">
      <c r="A12" s="37">
        <v>2</v>
      </c>
      <c r="B12" s="37">
        <v>5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88.85</v>
      </c>
      <c r="J12" s="13">
        <v>99.044003629000002</v>
      </c>
      <c r="K12" s="15">
        <v>278270.5589</v>
      </c>
      <c r="L12" s="15">
        <v>310197.30158000003</v>
      </c>
      <c r="M12" s="13">
        <v>1451.0540045</v>
      </c>
      <c r="N12" s="15">
        <v>3131.9140000000002</v>
      </c>
      <c r="O12" s="15">
        <v>0</v>
      </c>
      <c r="P12" s="8" t="s">
        <v>211</v>
      </c>
      <c r="R12" s="17">
        <v>0.89707601414029259</v>
      </c>
      <c r="S12" s="10">
        <v>16.95</v>
      </c>
      <c r="T12" s="10">
        <v>1.32</v>
      </c>
      <c r="U12" s="8">
        <v>0.18043431978000002</v>
      </c>
      <c r="V12" s="8">
        <v>0.17827799662352281</v>
      </c>
      <c r="X12" s="8">
        <v>4.2218832223000005E-3</v>
      </c>
      <c r="Y12" s="8">
        <v>1.9634994020000001E-2</v>
      </c>
      <c r="Z12" s="8">
        <v>0.13119496629999999</v>
      </c>
      <c r="AA12" s="59"/>
      <c r="AB12" s="38">
        <v>0.85166657630537435</v>
      </c>
      <c r="AC12" s="112">
        <v>0.14810802385998703</v>
      </c>
      <c r="AD12" s="37">
        <v>5</v>
      </c>
      <c r="AE12" s="37" t="s">
        <v>401</v>
      </c>
      <c r="AF12" s="38">
        <v>0.89707601414029259</v>
      </c>
      <c r="AG12" s="37">
        <v>5</v>
      </c>
      <c r="AH12" s="37" t="s">
        <v>418</v>
      </c>
      <c r="AI12" s="112">
        <v>0.17027027027027028</v>
      </c>
      <c r="AJ12" s="117"/>
    </row>
    <row r="13" spans="1:36" ht="16.2" customHeight="1" x14ac:dyDescent="0.3">
      <c r="A13" s="37">
        <v>12</v>
      </c>
      <c r="B13" s="37">
        <v>6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8.43</v>
      </c>
      <c r="J13" s="121">
        <v>9.4098610890999996</v>
      </c>
      <c r="K13" s="122">
        <v>380011.32507000002</v>
      </c>
      <c r="L13" s="122">
        <v>424181.94319999998</v>
      </c>
      <c r="M13" s="121">
        <v>754.91182090999996</v>
      </c>
      <c r="N13" s="122">
        <v>45078.449000000001</v>
      </c>
      <c r="O13" s="122">
        <v>0</v>
      </c>
      <c r="P13" s="123" t="s">
        <v>211</v>
      </c>
      <c r="R13" s="124">
        <v>0.8958686977605832</v>
      </c>
      <c r="S13" s="125">
        <v>1.415</v>
      </c>
      <c r="T13" s="125">
        <v>0.11</v>
      </c>
      <c r="U13" s="123">
        <v>0.16472642608000002</v>
      </c>
      <c r="V13" s="123">
        <v>0.15658362989323846</v>
      </c>
      <c r="X13" s="123">
        <v>-3.0922201359E-2</v>
      </c>
      <c r="Y13" s="123">
        <v>3.1020019833000001E-3</v>
      </c>
      <c r="Z13" s="123">
        <v>0.14984786976</v>
      </c>
      <c r="AA13" s="59"/>
      <c r="AB13" s="38">
        <v>0.85166657630537435</v>
      </c>
      <c r="AC13" s="112">
        <v>0.14810802385998703</v>
      </c>
      <c r="AD13" s="37">
        <v>6</v>
      </c>
      <c r="AE13" s="37" t="s">
        <v>402</v>
      </c>
      <c r="AF13" s="38">
        <v>0.8958686977605832</v>
      </c>
      <c r="AG13" s="37">
        <v>6</v>
      </c>
      <c r="AH13" s="37" t="s">
        <v>399</v>
      </c>
      <c r="AI13" s="112">
        <v>0.16687737041719344</v>
      </c>
      <c r="AJ13" s="117"/>
    </row>
    <row r="14" spans="1:36" ht="16.2" customHeight="1" x14ac:dyDescent="0.3">
      <c r="A14" s="126">
        <v>9</v>
      </c>
      <c r="B14" s="126">
        <v>1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9.66</v>
      </c>
      <c r="J14" s="13">
        <v>9.6635702670000008</v>
      </c>
      <c r="K14" s="15">
        <v>835156.43021999998</v>
      </c>
      <c r="L14" s="15">
        <v>835465.09806999995</v>
      </c>
      <c r="M14" s="13">
        <v>1643.3818722999999</v>
      </c>
      <c r="N14" s="15">
        <v>86455.116999999998</v>
      </c>
      <c r="O14" s="15">
        <v>0</v>
      </c>
      <c r="P14" s="8" t="s">
        <v>211</v>
      </c>
      <c r="R14" s="17">
        <v>0.9996305436912698</v>
      </c>
      <c r="S14" s="10">
        <v>1.645</v>
      </c>
      <c r="T14" s="10">
        <v>0.13</v>
      </c>
      <c r="U14" s="8">
        <v>0.18338907468999999</v>
      </c>
      <c r="V14" s="8">
        <v>0.16149068322981366</v>
      </c>
      <c r="X14" s="8">
        <v>8.2945973772000012E-3</v>
      </c>
      <c r="Y14" s="8">
        <v>6.4905355395000003E-2</v>
      </c>
      <c r="Z14" s="8">
        <v>0.29725678389999999</v>
      </c>
      <c r="AA14" s="59"/>
      <c r="AB14" s="38">
        <v>0.85166657630537435</v>
      </c>
      <c r="AC14" s="112">
        <v>0.14810802385998703</v>
      </c>
      <c r="AD14" s="37">
        <v>7</v>
      </c>
      <c r="AE14" s="37" t="s">
        <v>413</v>
      </c>
      <c r="AF14" s="38">
        <v>0.87576012215152443</v>
      </c>
      <c r="AG14" s="37">
        <v>7</v>
      </c>
      <c r="AH14" s="37" t="s">
        <v>404</v>
      </c>
      <c r="AI14" s="112">
        <v>0.16513761467889906</v>
      </c>
      <c r="AJ14" s="117"/>
    </row>
    <row r="15" spans="1:36" ht="16.2" customHeight="1" x14ac:dyDescent="0.3">
      <c r="A15" s="37">
        <v>6</v>
      </c>
      <c r="B15" s="37">
        <v>11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7.91</v>
      </c>
      <c r="J15" s="121">
        <v>9.8667083365000003</v>
      </c>
      <c r="K15" s="122">
        <v>156813.20298</v>
      </c>
      <c r="L15" s="122">
        <v>195604.31568999999</v>
      </c>
      <c r="M15" s="121">
        <v>187.29537182000001</v>
      </c>
      <c r="N15" s="122">
        <v>19824.678</v>
      </c>
      <c r="O15" s="122">
        <v>0</v>
      </c>
      <c r="P15" s="123" t="s">
        <v>211</v>
      </c>
      <c r="R15" s="124">
        <v>0.80168580343441065</v>
      </c>
      <c r="S15" s="125">
        <v>1.33</v>
      </c>
      <c r="T15" s="125">
        <v>0.11</v>
      </c>
      <c r="U15" s="123">
        <v>0.18269230769</v>
      </c>
      <c r="V15" s="123">
        <v>0.16687737041719344</v>
      </c>
      <c r="X15" s="123">
        <v>-1.6052528268000001E-2</v>
      </c>
      <c r="Y15" s="123">
        <v>6.1739189079000001E-2</v>
      </c>
      <c r="Z15" s="123">
        <v>0.28500966074</v>
      </c>
      <c r="AA15" s="59"/>
      <c r="AB15" s="38">
        <v>0.85166657630537435</v>
      </c>
      <c r="AC15" s="112">
        <v>0.14810802385998703</v>
      </c>
      <c r="AD15" s="37">
        <v>8</v>
      </c>
      <c r="AE15" s="37" t="s">
        <v>417</v>
      </c>
      <c r="AF15" s="38">
        <v>0.84272982983870082</v>
      </c>
      <c r="AG15" s="37">
        <v>8</v>
      </c>
      <c r="AH15" s="37" t="s">
        <v>414</v>
      </c>
      <c r="AI15" s="112">
        <v>0.16174582798459564</v>
      </c>
      <c r="AJ15" s="117"/>
    </row>
    <row r="16" spans="1:36" ht="16.2" customHeight="1" x14ac:dyDescent="0.3">
      <c r="A16" s="37">
        <v>4</v>
      </c>
      <c r="B16" s="37">
        <v>8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8.26</v>
      </c>
      <c r="J16" s="13">
        <v>9.8014805072000009</v>
      </c>
      <c r="K16" s="15">
        <v>74612.571739999999</v>
      </c>
      <c r="L16" s="15">
        <v>88536.763619999998</v>
      </c>
      <c r="M16" s="13">
        <v>138.06662682000001</v>
      </c>
      <c r="N16" s="15" t="e">
        <v>#N/A</v>
      </c>
      <c r="O16" s="15">
        <v>0</v>
      </c>
      <c r="P16" s="8" t="s">
        <v>211</v>
      </c>
      <c r="R16" s="17">
        <v>0.84272982983870082</v>
      </c>
      <c r="S16" s="10">
        <v>1.415</v>
      </c>
      <c r="T16" s="10">
        <v>0.12</v>
      </c>
      <c r="U16" s="8">
        <v>0.18667546174000002</v>
      </c>
      <c r="V16" s="8">
        <v>0.17433414043583534</v>
      </c>
      <c r="X16" s="8">
        <v>-6.0252448380999996E-2</v>
      </c>
      <c r="Y16" s="8">
        <v>3.9431207534999999E-2</v>
      </c>
      <c r="Z16" s="8">
        <v>0.28372737903</v>
      </c>
      <c r="AA16" s="59"/>
      <c r="AB16" s="38">
        <v>0.85166657630537435</v>
      </c>
      <c r="AC16" s="112">
        <v>0.14810802385998703</v>
      </c>
      <c r="AD16" s="37">
        <v>9</v>
      </c>
      <c r="AE16" s="37" t="s">
        <v>423</v>
      </c>
      <c r="AF16" s="38">
        <v>0.81919929150090476</v>
      </c>
      <c r="AG16" s="37">
        <v>9</v>
      </c>
      <c r="AH16" s="37" t="s">
        <v>421</v>
      </c>
      <c r="AI16" s="112">
        <v>0.16149068322981366</v>
      </c>
      <c r="AJ16" s="117"/>
    </row>
    <row r="17" spans="1:36" ht="16.2" customHeight="1" x14ac:dyDescent="0.3">
      <c r="A17" s="37">
        <v>5</v>
      </c>
      <c r="B17" s="37">
        <v>13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74</v>
      </c>
      <c r="J17" s="121">
        <v>95.394687685999997</v>
      </c>
      <c r="K17" s="122">
        <v>41219.406000000003</v>
      </c>
      <c r="L17" s="122">
        <v>53136.653539999999</v>
      </c>
      <c r="M17" s="121">
        <v>56.402782273</v>
      </c>
      <c r="N17" s="122" t="e">
        <v>#N/A</v>
      </c>
      <c r="O17" s="122">
        <v>0</v>
      </c>
      <c r="P17" s="123" t="s">
        <v>211</v>
      </c>
      <c r="R17" s="124">
        <v>0.77572453765536198</v>
      </c>
      <c r="S17" s="125">
        <v>12.25</v>
      </c>
      <c r="T17" s="125">
        <v>1.05</v>
      </c>
      <c r="U17" s="123">
        <v>0.17168885774000001</v>
      </c>
      <c r="V17" s="123">
        <v>0.17027027027027028</v>
      </c>
      <c r="X17" s="123">
        <v>-1.7525225703E-2</v>
      </c>
      <c r="Y17" s="123">
        <v>0.10229120818</v>
      </c>
      <c r="Z17" s="123">
        <v>0.22281952983</v>
      </c>
      <c r="AA17" s="59"/>
      <c r="AB17" s="38">
        <v>0.85166657630537435</v>
      </c>
      <c r="AC17" s="112">
        <v>0.14810802385998703</v>
      </c>
      <c r="AD17" s="37">
        <v>10</v>
      </c>
      <c r="AE17" s="37" t="s">
        <v>411</v>
      </c>
      <c r="AF17" s="38">
        <v>0.81573462391947582</v>
      </c>
      <c r="AG17" s="37">
        <v>10</v>
      </c>
      <c r="AH17" s="37" t="s">
        <v>409</v>
      </c>
      <c r="AI17" s="112">
        <v>0.16047197640117994</v>
      </c>
      <c r="AJ17" s="117"/>
    </row>
    <row r="18" spans="1:36" ht="16.2" customHeight="1" x14ac:dyDescent="0.3">
      <c r="A18" s="37">
        <v>13</v>
      </c>
      <c r="B18" s="37">
        <v>9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7.9</v>
      </c>
      <c r="J18" s="13">
        <v>9.6435630279000009</v>
      </c>
      <c r="K18" s="15">
        <v>359632.30040000001</v>
      </c>
      <c r="L18" s="15">
        <v>439004.65263000003</v>
      </c>
      <c r="M18" s="13">
        <v>659.64095136000003</v>
      </c>
      <c r="N18" s="15" t="e">
        <v>#N/A</v>
      </c>
      <c r="O18" s="15">
        <v>0</v>
      </c>
      <c r="P18" s="8" t="s">
        <v>211</v>
      </c>
      <c r="R18" s="17">
        <v>0.81919929150090476</v>
      </c>
      <c r="S18" s="10">
        <v>1.32</v>
      </c>
      <c r="T18" s="10">
        <v>0.1</v>
      </c>
      <c r="U18" s="8">
        <v>0.16624685139000001</v>
      </c>
      <c r="V18" s="8">
        <v>0.15189873417721519</v>
      </c>
      <c r="X18" s="8">
        <v>-8.7829360108999995E-3</v>
      </c>
      <c r="Y18" s="8">
        <v>1.0666883491000001E-2</v>
      </c>
      <c r="Z18" s="8">
        <v>0.16851527028999999</v>
      </c>
      <c r="AA18" s="59"/>
      <c r="AB18" s="38">
        <v>0.85166657630537435</v>
      </c>
      <c r="AC18" s="112">
        <v>0.14810802385998703</v>
      </c>
      <c r="AD18" s="37">
        <v>11</v>
      </c>
      <c r="AE18" s="37" t="s">
        <v>399</v>
      </c>
      <c r="AF18" s="38">
        <v>0.80168580343441065</v>
      </c>
      <c r="AG18" s="37">
        <v>11</v>
      </c>
      <c r="AH18" s="37" t="s">
        <v>411</v>
      </c>
      <c r="AI18" s="112">
        <v>0.15808383233532936</v>
      </c>
      <c r="AJ18" s="117"/>
    </row>
    <row r="19" spans="1:36" ht="16.2" customHeight="1" x14ac:dyDescent="0.3">
      <c r="A19" s="37">
        <v>11</v>
      </c>
      <c r="B19" s="37">
        <v>10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8.35</v>
      </c>
      <c r="J19" s="121">
        <v>10.236172101999999</v>
      </c>
      <c r="K19" s="122">
        <v>1336830.9002</v>
      </c>
      <c r="L19" s="122">
        <v>1638806.1276</v>
      </c>
      <c r="M19" s="121">
        <v>3324.1600785999999</v>
      </c>
      <c r="N19" s="122" t="e">
        <v>#N/A</v>
      </c>
      <c r="O19" s="122">
        <v>0</v>
      </c>
      <c r="P19" s="123" t="s">
        <v>211</v>
      </c>
      <c r="R19" s="124">
        <v>0.81573462391947582</v>
      </c>
      <c r="S19" s="125">
        <v>1.3380000000000001</v>
      </c>
      <c r="T19" s="125">
        <v>0.11</v>
      </c>
      <c r="U19" s="123">
        <v>0.16257594168</v>
      </c>
      <c r="V19" s="123">
        <v>0.15808383233532936</v>
      </c>
      <c r="X19" s="6">
        <v>-4.7890535918E-2</v>
      </c>
      <c r="Y19" s="6">
        <v>2.6637269628000001E-2</v>
      </c>
      <c r="Z19" s="6">
        <v>0.18591205572</v>
      </c>
      <c r="AA19" s="59"/>
      <c r="AB19" s="38">
        <v>0.85166657630537435</v>
      </c>
      <c r="AC19" s="112">
        <v>0.14810802385998703</v>
      </c>
      <c r="AD19" s="37">
        <v>12</v>
      </c>
      <c r="AE19" s="37" t="s">
        <v>414</v>
      </c>
      <c r="AF19" s="38">
        <v>0.79290884230043224</v>
      </c>
      <c r="AG19" s="37">
        <v>12</v>
      </c>
      <c r="AH19" s="37" t="s">
        <v>402</v>
      </c>
      <c r="AI19" s="112">
        <v>0.15658362989323846</v>
      </c>
      <c r="AJ19" s="117"/>
    </row>
    <row r="20" spans="1:36" ht="16.2" customHeight="1" x14ac:dyDescent="0.3">
      <c r="A20" s="37">
        <v>8</v>
      </c>
      <c r="B20" s="37">
        <v>12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77.900000000000006</v>
      </c>
      <c r="J20" s="13">
        <v>98.245845983999999</v>
      </c>
      <c r="K20" s="15">
        <v>78627.118600000002</v>
      </c>
      <c r="L20" s="15">
        <v>99162.872709999996</v>
      </c>
      <c r="M20" s="13">
        <v>113.42128772</v>
      </c>
      <c r="N20" s="15" t="e">
        <v>#N/A</v>
      </c>
      <c r="O20" s="15">
        <v>0</v>
      </c>
      <c r="P20" s="8" t="s">
        <v>211</v>
      </c>
      <c r="R20" s="17">
        <v>0.79290884230043224</v>
      </c>
      <c r="S20" s="10">
        <v>12.03</v>
      </c>
      <c r="T20" s="10">
        <v>1.05</v>
      </c>
      <c r="U20" s="8">
        <v>0.16039999999999999</v>
      </c>
      <c r="V20" s="8">
        <v>0.16174582798459564</v>
      </c>
      <c r="X20" s="8">
        <v>4.2838018739999997E-2</v>
      </c>
      <c r="Y20" s="8">
        <v>-4.2330122741999999E-3</v>
      </c>
      <c r="Z20" s="8">
        <v>0.22716467091999998</v>
      </c>
      <c r="AA20" s="59"/>
      <c r="AB20" s="38">
        <v>0.85166657630537435</v>
      </c>
      <c r="AC20" s="112">
        <v>0.14810802385998703</v>
      </c>
      <c r="AD20" s="37">
        <v>13</v>
      </c>
      <c r="AE20" s="37" t="s">
        <v>418</v>
      </c>
      <c r="AF20" s="38">
        <v>0.77572453765536198</v>
      </c>
      <c r="AG20" s="37">
        <v>13</v>
      </c>
      <c r="AH20" s="37" t="s">
        <v>423</v>
      </c>
      <c r="AI20" s="112">
        <v>0.15189873417721519</v>
      </c>
      <c r="AJ20" s="117"/>
    </row>
    <row r="21" spans="1:36" ht="16.2" customHeight="1" x14ac:dyDescent="0.3">
      <c r="A21" s="37">
        <v>3</v>
      </c>
      <c r="B21" s="37">
        <v>16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6.18</v>
      </c>
      <c r="J21" s="121">
        <v>9.6947956885999993</v>
      </c>
      <c r="K21" s="122">
        <v>41646.4329</v>
      </c>
      <c r="L21" s="122">
        <v>65332.307139999997</v>
      </c>
      <c r="M21" s="121">
        <v>84.237918636000003</v>
      </c>
      <c r="N21" s="122">
        <v>6738.9049999999997</v>
      </c>
      <c r="O21" s="122">
        <v>0</v>
      </c>
      <c r="P21" s="123" t="s">
        <v>211</v>
      </c>
      <c r="R21" s="124">
        <v>0.63745541406994188</v>
      </c>
      <c r="S21" s="125">
        <v>1.0980000000000001</v>
      </c>
      <c r="T21" s="125">
        <v>0.09</v>
      </c>
      <c r="U21" s="123">
        <v>0.14857916102000002</v>
      </c>
      <c r="V21" s="123">
        <v>0.17475728155339809</v>
      </c>
      <c r="X21" s="123">
        <v>-0.10050401716</v>
      </c>
      <c r="Y21" s="123">
        <v>-0.10207634322</v>
      </c>
      <c r="Z21" s="123">
        <v>-2.6930461706000001E-2</v>
      </c>
      <c r="AA21" s="59"/>
      <c r="AB21" s="38">
        <v>0.85166657630537435</v>
      </c>
      <c r="AC21" s="112">
        <v>0.14810802385998703</v>
      </c>
      <c r="AD21" s="37">
        <v>14</v>
      </c>
      <c r="AE21" s="37" t="s">
        <v>397</v>
      </c>
      <c r="AF21" s="38">
        <v>0.69942277324556779</v>
      </c>
      <c r="AG21" s="37">
        <v>14</v>
      </c>
      <c r="AH21" s="37" t="s">
        <v>413</v>
      </c>
      <c r="AI21" s="112">
        <v>0.1468134801468135</v>
      </c>
      <c r="AJ21" s="117"/>
    </row>
    <row r="22" spans="1:36" ht="16.2" customHeight="1" x14ac:dyDescent="0.3">
      <c r="A22" s="37">
        <v>19</v>
      </c>
      <c r="B22" s="37">
        <v>14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126.93</v>
      </c>
      <c r="J22" s="13">
        <v>181.47822012</v>
      </c>
      <c r="K22" s="15">
        <v>196741.5</v>
      </c>
      <c r="L22" s="15">
        <v>281291.24118000001</v>
      </c>
      <c r="M22" s="13">
        <v>0.19251818182</v>
      </c>
      <c r="N22" s="15" t="e">
        <v>#N/A</v>
      </c>
      <c r="O22" s="15">
        <v>0</v>
      </c>
      <c r="P22" s="8" t="s">
        <v>211</v>
      </c>
      <c r="R22" s="17">
        <v>0.69942277324556779</v>
      </c>
      <c r="S22" s="10">
        <v>4.3195785200000003</v>
      </c>
      <c r="T22" s="10">
        <v>0</v>
      </c>
      <c r="U22" s="8">
        <v>3.6510679740000003E-2</v>
      </c>
      <c r="V22" s="8">
        <v>0</v>
      </c>
      <c r="X22" s="8">
        <v>-2.3615384614999999E-2</v>
      </c>
      <c r="Y22" s="8">
        <v>4.6364655318000001E-3</v>
      </c>
      <c r="Z22" s="8">
        <v>0.11239436212999999</v>
      </c>
      <c r="AA22" s="59"/>
      <c r="AB22" s="38">
        <v>0.85166657630537435</v>
      </c>
      <c r="AC22" s="112">
        <v>0.14810802385998703</v>
      </c>
      <c r="AD22" s="37">
        <v>15</v>
      </c>
      <c r="AE22" s="37" t="s">
        <v>405</v>
      </c>
      <c r="AF22" s="38">
        <v>0.6382291344347848</v>
      </c>
      <c r="AG22" s="37">
        <v>15</v>
      </c>
      <c r="AH22" s="37" t="s">
        <v>420</v>
      </c>
      <c r="AI22" s="112">
        <v>0.14399999999999999</v>
      </c>
      <c r="AJ22" s="117"/>
    </row>
    <row r="23" spans="1:36" ht="16.2" customHeight="1" x14ac:dyDescent="0.3">
      <c r="A23" s="37">
        <v>18</v>
      </c>
      <c r="B23" s="37">
        <v>15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61.38</v>
      </c>
      <c r="J23" s="121">
        <v>96.172356742000005</v>
      </c>
      <c r="K23" s="122">
        <v>131429.80223999999</v>
      </c>
      <c r="L23" s="122">
        <v>205928.86653</v>
      </c>
      <c r="M23" s="121">
        <v>646.28963954000005</v>
      </c>
      <c r="N23" s="122">
        <v>2141.248</v>
      </c>
      <c r="O23" s="122">
        <v>0</v>
      </c>
      <c r="P23" s="123" t="s">
        <v>211</v>
      </c>
      <c r="R23" s="124">
        <v>0.6382291344347848</v>
      </c>
      <c r="S23" s="125">
        <v>11.45</v>
      </c>
      <c r="T23" s="125">
        <v>0.5</v>
      </c>
      <c r="U23" s="123">
        <v>0.1765612953</v>
      </c>
      <c r="V23" s="123">
        <v>9.7751710654936458E-2</v>
      </c>
      <c r="X23" s="123">
        <v>-5.9598590470000004E-2</v>
      </c>
      <c r="Y23" s="123">
        <v>-0.12711452883999999</v>
      </c>
      <c r="Z23" s="123">
        <v>0.11507217088</v>
      </c>
      <c r="AA23" s="59"/>
      <c r="AB23" s="38">
        <v>0.85166657630537435</v>
      </c>
      <c r="AC23" s="112">
        <v>0.14810802385998703</v>
      </c>
      <c r="AD23" s="37">
        <v>16</v>
      </c>
      <c r="AE23" s="37" t="s">
        <v>400</v>
      </c>
      <c r="AF23" s="38">
        <v>0.63745541406994188</v>
      </c>
      <c r="AG23" s="37">
        <v>16</v>
      </c>
      <c r="AH23" s="37" t="s">
        <v>419</v>
      </c>
      <c r="AI23" s="112">
        <v>0.14051522248243559</v>
      </c>
      <c r="AJ23" s="117"/>
    </row>
    <row r="24" spans="1:36" ht="16.2" customHeight="1" x14ac:dyDescent="0.3">
      <c r="A24" s="37">
        <v>17</v>
      </c>
      <c r="B24" s="37">
        <v>17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14.89</v>
      </c>
      <c r="J24" s="13">
        <v>23.493008595999999</v>
      </c>
      <c r="K24" s="15">
        <v>3696.47228</v>
      </c>
      <c r="L24" s="15">
        <v>5832.1863700000004</v>
      </c>
      <c r="M24" s="13">
        <v>0.10381318181</v>
      </c>
      <c r="N24" s="15" t="e">
        <v>#N/A</v>
      </c>
      <c r="O24" s="15">
        <v>0</v>
      </c>
      <c r="P24" s="8" t="s">
        <v>211</v>
      </c>
      <c r="R24" s="17">
        <v>0.63380558259086595</v>
      </c>
      <c r="S24" s="10">
        <v>2.44</v>
      </c>
      <c r="T24" s="10">
        <v>0.14000000000000001</v>
      </c>
      <c r="U24" s="8">
        <v>0.18401206637</v>
      </c>
      <c r="V24" s="8">
        <v>0.11282740094022835</v>
      </c>
      <c r="X24" s="8">
        <v>-5.9380922298999994E-2</v>
      </c>
      <c r="Y24" s="8">
        <v>-9.8773966273000002E-2</v>
      </c>
      <c r="Z24" s="8">
        <v>0.32762315409999998</v>
      </c>
      <c r="AA24" s="59"/>
      <c r="AB24" s="38">
        <v>0.85166657630537435</v>
      </c>
      <c r="AC24" s="112">
        <v>0.14810802385998703</v>
      </c>
      <c r="AD24" s="37">
        <v>17</v>
      </c>
      <c r="AE24" s="37" t="s">
        <v>410</v>
      </c>
      <c r="AF24" s="38">
        <v>0.63380558259086595</v>
      </c>
      <c r="AG24" s="37">
        <v>17</v>
      </c>
      <c r="AH24" s="37" t="s">
        <v>410</v>
      </c>
      <c r="AI24" s="112">
        <v>0.11282740094022835</v>
      </c>
      <c r="AJ24" s="1"/>
    </row>
    <row r="25" spans="1:36" ht="16.2" customHeight="1" x14ac:dyDescent="0.3">
      <c r="A25" s="37">
        <v>1</v>
      </c>
      <c r="B25" s="37">
        <v>18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62.43</v>
      </c>
      <c r="J25" s="121">
        <v>101.98538151</v>
      </c>
      <c r="K25" s="122">
        <v>286798.36317000003</v>
      </c>
      <c r="L25" s="122">
        <v>468512.58186999999</v>
      </c>
      <c r="M25" s="121">
        <v>555.40741318000005</v>
      </c>
      <c r="N25" s="122" t="e">
        <v>#N/A</v>
      </c>
      <c r="O25" s="122">
        <v>0</v>
      </c>
      <c r="P25" s="123" t="s">
        <v>211</v>
      </c>
      <c r="R25" s="124">
        <v>0.6121465554735267</v>
      </c>
      <c r="S25" s="125">
        <v>11.53</v>
      </c>
      <c r="T25" s="125">
        <v>1</v>
      </c>
      <c r="U25" s="123">
        <v>0.18120383467000001</v>
      </c>
      <c r="V25" s="123">
        <v>0.19221528111484862</v>
      </c>
      <c r="X25" s="123">
        <v>3.3751205410000001E-3</v>
      </c>
      <c r="Y25" s="123">
        <v>6.0723412706999998E-2</v>
      </c>
      <c r="Z25" s="123">
        <v>0.17683283091999999</v>
      </c>
      <c r="AA25" s="59"/>
      <c r="AB25" s="38">
        <v>0.85166657630537435</v>
      </c>
      <c r="AC25" s="112">
        <v>0.14810802385998703</v>
      </c>
      <c r="AD25" s="37">
        <v>18</v>
      </c>
      <c r="AE25" s="37" t="s">
        <v>422</v>
      </c>
      <c r="AF25" s="38">
        <v>0.6121465554735267</v>
      </c>
      <c r="AG25" s="37">
        <v>18</v>
      </c>
      <c r="AH25" s="37" t="s">
        <v>405</v>
      </c>
      <c r="AI25" s="112">
        <v>9.7751710654936458E-2</v>
      </c>
      <c r="AJ25" s="1"/>
    </row>
    <row r="26" spans="1:36" ht="16.2" customHeight="1" x14ac:dyDescent="0.3">
      <c r="A26" s="37">
        <v>10</v>
      </c>
      <c r="B26" s="37">
        <v>19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50.85</v>
      </c>
      <c r="J26" s="13">
        <v>85.139882607000004</v>
      </c>
      <c r="K26" s="15">
        <v>89031.485249999998</v>
      </c>
      <c r="L26" s="15">
        <v>149068.44055999999</v>
      </c>
      <c r="M26" s="13">
        <v>193.02721818000001</v>
      </c>
      <c r="N26" s="15" t="e">
        <v>#N/A</v>
      </c>
      <c r="O26" s="15">
        <v>0</v>
      </c>
      <c r="P26" s="8" t="s">
        <v>211</v>
      </c>
      <c r="R26" s="17">
        <v>0.59725240912910571</v>
      </c>
      <c r="S26" s="10">
        <v>8.1</v>
      </c>
      <c r="T26" s="10">
        <v>0.68</v>
      </c>
      <c r="U26" s="8">
        <v>0.15888583757999999</v>
      </c>
      <c r="V26" s="8">
        <v>0.16047197640117994</v>
      </c>
      <c r="X26" s="8">
        <v>-1.1209479222000001E-2</v>
      </c>
      <c r="Y26" s="8">
        <v>3.7496610068000001E-2</v>
      </c>
      <c r="Z26" s="8">
        <v>0.16295424</v>
      </c>
      <c r="AA26" s="59"/>
      <c r="AB26" s="38">
        <v>0.85166657630537435</v>
      </c>
      <c r="AC26" s="112">
        <v>0.14810802385998703</v>
      </c>
      <c r="AD26" s="37">
        <v>19</v>
      </c>
      <c r="AE26" s="37" t="s">
        <v>409</v>
      </c>
      <c r="AF26" s="38">
        <v>0.59725240912910571</v>
      </c>
      <c r="AG26" s="37">
        <v>19</v>
      </c>
      <c r="AH26" s="37" t="s">
        <v>397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L15" sqref="L15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9" t="s">
        <v>1</v>
      </c>
      <c r="C5" s="209"/>
      <c r="D5" s="209"/>
      <c r="E5" s="209"/>
      <c r="F5" s="209"/>
      <c r="G5" s="1"/>
      <c r="H5" s="209" t="s">
        <v>303</v>
      </c>
      <c r="I5" s="209"/>
      <c r="J5" s="209"/>
      <c r="K5" s="209"/>
      <c r="L5" s="209"/>
      <c r="M5" s="209"/>
      <c r="N5" s="209"/>
      <c r="O5" s="209"/>
      <c r="P5" s="3"/>
      <c r="Q5" s="209" t="s">
        <v>7</v>
      </c>
      <c r="R5" s="209"/>
      <c r="S5" s="209"/>
      <c r="T5" s="209"/>
      <c r="U5" s="209"/>
      <c r="V5" s="1"/>
      <c r="W5" s="209" t="s">
        <v>216</v>
      </c>
      <c r="X5" s="209"/>
      <c r="Y5" s="209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0.13030167663005263</v>
      </c>
      <c r="U6" s="109">
        <v>0.12364906862967148</v>
      </c>
      <c r="W6" s="109">
        <v>-1.0591795934342106E-2</v>
      </c>
      <c r="X6" s="109">
        <v>5.5540863314052627E-2</v>
      </c>
      <c r="Y6" s="109">
        <v>0.15603749161678951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121.1</v>
      </c>
      <c r="I8" s="13" t="s">
        <v>211</v>
      </c>
      <c r="J8" s="15" t="s">
        <v>211</v>
      </c>
      <c r="K8" s="15" t="s">
        <v>211</v>
      </c>
      <c r="L8" s="13">
        <v>3041.8985905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15.68</v>
      </c>
      <c r="S8" s="10">
        <v>1.45</v>
      </c>
      <c r="T8" s="8">
        <v>0.12510971036000001</v>
      </c>
      <c r="U8" s="8">
        <v>0.14368290668868702</v>
      </c>
      <c r="W8" s="8">
        <v>-1.9830028329E-2</v>
      </c>
      <c r="X8" s="8">
        <v>-1.8505383302000002E-2</v>
      </c>
      <c r="Y8" s="8">
        <v>9.4290339769999995E-2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70.38</v>
      </c>
      <c r="I9" s="12" t="s">
        <v>211</v>
      </c>
      <c r="J9" s="14" t="s">
        <v>211</v>
      </c>
      <c r="K9" s="14" t="s">
        <v>211</v>
      </c>
      <c r="L9" s="12">
        <v>2397.1050317999998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9.5500000000000007</v>
      </c>
      <c r="S9" s="9">
        <v>0.85</v>
      </c>
      <c r="T9" s="6">
        <v>0.12550926534000001</v>
      </c>
      <c r="U9" s="6">
        <v>0.14492753623188406</v>
      </c>
      <c r="W9" s="6">
        <v>-3.1908888296999997E-2</v>
      </c>
      <c r="X9" s="6">
        <v>3.2023539694E-2</v>
      </c>
      <c r="Y9" s="6">
        <v>5.2139409193999994E-2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62.5</v>
      </c>
      <c r="I10" s="13" t="s">
        <v>211</v>
      </c>
      <c r="J10" s="15" t="s">
        <v>211</v>
      </c>
      <c r="K10" s="15" t="s">
        <v>211</v>
      </c>
      <c r="L10" s="13">
        <v>1787.5783750000001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31.64</v>
      </c>
      <c r="S10" s="10">
        <v>0</v>
      </c>
      <c r="T10" s="8">
        <v>0.41446161906999995</v>
      </c>
      <c r="U10" s="8">
        <v>0</v>
      </c>
      <c r="V10" s="1"/>
      <c r="W10" s="8">
        <v>-4.7770700639000003E-3</v>
      </c>
      <c r="X10" s="8">
        <v>0.19742306337999999</v>
      </c>
      <c r="Y10" s="8">
        <v>0.26555333247000001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38.130000000000003</v>
      </c>
      <c r="I11" s="121" t="s">
        <v>211</v>
      </c>
      <c r="J11" s="122" t="s">
        <v>211</v>
      </c>
      <c r="K11" s="122" t="s">
        <v>211</v>
      </c>
      <c r="L11" s="121">
        <v>220.97164817999999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0</v>
      </c>
      <c r="T11" s="123">
        <v>0.16614745587000002</v>
      </c>
      <c r="U11" s="123">
        <v>0</v>
      </c>
      <c r="V11" s="1"/>
      <c r="W11" s="123">
        <v>6.5083798883000005E-2</v>
      </c>
      <c r="X11" s="123">
        <v>-5.1499955171999998E-2</v>
      </c>
      <c r="Y11" s="123">
        <v>0.16147977305000003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86.45</v>
      </c>
      <c r="I12" s="13" t="s">
        <v>211</v>
      </c>
      <c r="J12" s="15" t="s">
        <v>211</v>
      </c>
      <c r="K12" s="15" t="s">
        <v>211</v>
      </c>
      <c r="L12" s="13">
        <v>2365.5782155000002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12.75</v>
      </c>
      <c r="S12" s="10">
        <v>1.1499999999999999</v>
      </c>
      <c r="T12" s="8">
        <v>0.15415306492</v>
      </c>
      <c r="U12" s="8">
        <v>0.15962984384037013</v>
      </c>
      <c r="V12" s="1"/>
      <c r="W12" s="8">
        <v>-1.4814814815999999E-2</v>
      </c>
      <c r="X12" s="8">
        <v>6.4509043158999996E-2</v>
      </c>
      <c r="Y12" s="8">
        <v>0.21251280868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96.06</v>
      </c>
      <c r="I13" s="121" t="s">
        <v>211</v>
      </c>
      <c r="J13" s="122" t="s">
        <v>211</v>
      </c>
      <c r="K13" s="122" t="s">
        <v>211</v>
      </c>
      <c r="L13" s="121">
        <v>7373.2108817999997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11.25</v>
      </c>
      <c r="S13" s="125">
        <v>0.5</v>
      </c>
      <c r="T13" s="123">
        <v>0.11413208887</v>
      </c>
      <c r="U13" s="123">
        <v>6.2460961898813241E-2</v>
      </c>
      <c r="V13" s="1"/>
      <c r="W13" s="123">
        <v>-9.6907216493000003E-3</v>
      </c>
      <c r="X13" s="123">
        <v>-2.1713271773999999E-2</v>
      </c>
      <c r="Y13" s="123">
        <v>8.9815449340999998E-2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92.5</v>
      </c>
      <c r="I14" s="13" t="s">
        <v>211</v>
      </c>
      <c r="J14" s="15" t="s">
        <v>211</v>
      </c>
      <c r="K14" s="15" t="s">
        <v>211</v>
      </c>
      <c r="L14" s="13">
        <v>2484.1810863999999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11.85</v>
      </c>
      <c r="S14" s="10">
        <v>1</v>
      </c>
      <c r="T14" s="8">
        <v>0.12463188893</v>
      </c>
      <c r="U14" s="8">
        <v>0.12972972972972974</v>
      </c>
      <c r="V14" s="1"/>
      <c r="W14" s="8">
        <v>-4.9917830731E-2</v>
      </c>
      <c r="X14" s="8">
        <v>-1.981310734E-2</v>
      </c>
      <c r="Y14" s="8">
        <v>9.7980352527999998E-2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83.5</v>
      </c>
      <c r="I15" s="121" t="s">
        <v>211</v>
      </c>
      <c r="J15" s="122" t="s">
        <v>211</v>
      </c>
      <c r="K15" s="122" t="s">
        <v>211</v>
      </c>
      <c r="L15" s="121">
        <v>183.72154044999999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10.25</v>
      </c>
      <c r="S15" s="125">
        <v>1</v>
      </c>
      <c r="T15" s="123">
        <v>0.11695572797000001</v>
      </c>
      <c r="U15" s="123">
        <v>0.1437125748502994</v>
      </c>
      <c r="V15" s="1"/>
      <c r="W15" s="123">
        <v>4.8423024455000003E-3</v>
      </c>
      <c r="X15" s="123">
        <v>0.12242827589999999</v>
      </c>
      <c r="Y15" s="123">
        <v>7.7063211487000002E-2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49.51</v>
      </c>
      <c r="I16" s="13" t="s">
        <v>211</v>
      </c>
      <c r="J16" s="15" t="s">
        <v>211</v>
      </c>
      <c r="K16" s="15" t="s">
        <v>211</v>
      </c>
      <c r="L16" s="13">
        <v>424.89130182000002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2.5</v>
      </c>
      <c r="S16" s="10">
        <v>0.25</v>
      </c>
      <c r="T16" s="8">
        <v>6.9309675631000003E-2</v>
      </c>
      <c r="U16" s="8">
        <v>6.0593819430418097E-2</v>
      </c>
      <c r="V16" s="1"/>
      <c r="W16" s="8">
        <v>-6.0887708648999998E-2</v>
      </c>
      <c r="X16" s="8">
        <v>0.13483957664000001</v>
      </c>
      <c r="Y16" s="8">
        <v>0.45341051808000005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49.35</v>
      </c>
      <c r="I17" s="121" t="s">
        <v>211</v>
      </c>
      <c r="J17" s="122" t="s">
        <v>211</v>
      </c>
      <c r="K17" s="122" t="s">
        <v>211</v>
      </c>
      <c r="L17" s="121">
        <v>119.29190909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7.2</v>
      </c>
      <c r="S17" s="125">
        <v>0.75</v>
      </c>
      <c r="T17" s="123">
        <v>0.13012832098000002</v>
      </c>
      <c r="U17" s="123">
        <v>0.18237082066869301</v>
      </c>
      <c r="V17" s="1"/>
      <c r="W17" s="123">
        <v>0</v>
      </c>
      <c r="X17" s="123">
        <v>0.14335938244999999</v>
      </c>
      <c r="Y17" s="123">
        <v>2.5223372623999998E-2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48.8</v>
      </c>
      <c r="I18" s="13" t="s">
        <v>211</v>
      </c>
      <c r="J18" s="15" t="s">
        <v>211</v>
      </c>
      <c r="K18" s="15" t="s">
        <v>211</v>
      </c>
      <c r="L18" s="13">
        <v>1137.1928745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7.17</v>
      </c>
      <c r="S18" s="10">
        <v>1</v>
      </c>
      <c r="T18" s="8">
        <v>0.11715686273999999</v>
      </c>
      <c r="U18" s="8">
        <v>0.24590163934426232</v>
      </c>
      <c r="V18" s="1"/>
      <c r="W18" s="8">
        <v>-7.4003795067E-2</v>
      </c>
      <c r="X18" s="8">
        <v>-1.2139978317E-2</v>
      </c>
      <c r="Y18" s="8">
        <v>-1.54956881E-2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181.3</v>
      </c>
      <c r="I19" s="121" t="s">
        <v>211</v>
      </c>
      <c r="J19" s="122" t="s">
        <v>211</v>
      </c>
      <c r="K19" s="122" t="s">
        <v>211</v>
      </c>
      <c r="L19" s="121">
        <v>1330.1304623000001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-4.1045170844000001E-2</v>
      </c>
      <c r="X19" s="123">
        <v>8.6592629189999992E-2</v>
      </c>
      <c r="Y19" s="123">
        <v>0.35856375582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33.82</v>
      </c>
      <c r="I20" s="13" t="s">
        <v>211</v>
      </c>
      <c r="J20" s="15" t="s">
        <v>211</v>
      </c>
      <c r="K20" s="15" t="s">
        <v>211</v>
      </c>
      <c r="L20" s="13">
        <v>156.57288181999999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1.3469827586E-2</v>
      </c>
      <c r="U20" s="8">
        <v>0</v>
      </c>
      <c r="V20" s="1"/>
      <c r="W20" s="8">
        <v>-3.7837837838000002E-2</v>
      </c>
      <c r="X20" s="8">
        <v>4.5440494592000003E-2</v>
      </c>
      <c r="Y20" s="8">
        <v>-7.6246707375E-2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100.25</v>
      </c>
      <c r="I21" s="121" t="s">
        <v>211</v>
      </c>
      <c r="J21" s="122" t="s">
        <v>211</v>
      </c>
      <c r="K21" s="122" t="s">
        <v>211</v>
      </c>
      <c r="L21" s="121">
        <v>345.43809227000003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5.7720217370000002</v>
      </c>
      <c r="S21" s="125">
        <v>0</v>
      </c>
      <c r="T21" s="123">
        <v>5.8010268714000002E-2</v>
      </c>
      <c r="U21" s="123">
        <v>0</v>
      </c>
      <c r="V21" s="1"/>
      <c r="W21" s="123">
        <v>1.3445208249E-2</v>
      </c>
      <c r="X21" s="123">
        <v>6.2885937604999997E-2</v>
      </c>
      <c r="Y21" s="123">
        <v>0.14233566375000001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107.99</v>
      </c>
      <c r="I22" s="13" t="s">
        <v>211</v>
      </c>
      <c r="J22" s="15" t="s">
        <v>211</v>
      </c>
      <c r="K22" s="15" t="s">
        <v>211</v>
      </c>
      <c r="L22" s="13">
        <v>240.14226409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10.792711929999999</v>
      </c>
      <c r="S22" s="10">
        <v>5.3738510799999997</v>
      </c>
      <c r="T22" s="8">
        <v>0.10278773266000001</v>
      </c>
      <c r="U22" s="8">
        <v>0.59714985609778681</v>
      </c>
      <c r="V22" s="1"/>
      <c r="W22" s="8">
        <v>4.3669195036000003E-2</v>
      </c>
      <c r="X22" s="8">
        <v>9.0944073641000003E-2</v>
      </c>
      <c r="Y22" s="8">
        <v>0.19695347344999997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7.82</v>
      </c>
      <c r="I23" s="121" t="s">
        <v>211</v>
      </c>
      <c r="J23" s="122" t="s">
        <v>211</v>
      </c>
      <c r="K23" s="122" t="s">
        <v>211</v>
      </c>
      <c r="L23" s="121">
        <v>932.89994635999994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1.17</v>
      </c>
      <c r="S23" s="125">
        <v>0.1</v>
      </c>
      <c r="T23" s="123">
        <v>0.16227461859000003</v>
      </c>
      <c r="U23" s="123">
        <v>0.15345268542199489</v>
      </c>
      <c r="V23" s="1"/>
      <c r="W23" s="123">
        <v>2.5641025640999997E-3</v>
      </c>
      <c r="X23" s="123">
        <v>5.8229675610999995E-2</v>
      </c>
      <c r="Y23" s="123">
        <v>0.26450037065999998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80.17</v>
      </c>
      <c r="I24" s="13" t="s">
        <v>211</v>
      </c>
      <c r="J24" s="15" t="s">
        <v>211</v>
      </c>
      <c r="K24" s="15" t="s">
        <v>211</v>
      </c>
      <c r="L24" s="13">
        <v>202.06029364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12.15</v>
      </c>
      <c r="S24" s="10">
        <v>1</v>
      </c>
      <c r="T24" s="8">
        <v>0.15556978233000002</v>
      </c>
      <c r="U24" s="8">
        <v>0.14968192590744667</v>
      </c>
      <c r="V24" s="1"/>
      <c r="W24" s="8">
        <v>1.4938599823E-2</v>
      </c>
      <c r="X24" s="8">
        <v>7.9296093004999998E-2</v>
      </c>
      <c r="Y24" s="8">
        <v>0.19701095595000001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101</v>
      </c>
      <c r="I25" s="121" t="s">
        <v>211</v>
      </c>
      <c r="J25" s="122" t="s">
        <v>211</v>
      </c>
      <c r="K25" s="122" t="s">
        <v>211</v>
      </c>
      <c r="L25" s="121">
        <v>7797.7197237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17.21</v>
      </c>
      <c r="S25" s="125">
        <v>1</v>
      </c>
      <c r="T25" s="123">
        <v>0.16540124939999998</v>
      </c>
      <c r="U25" s="123">
        <v>0.11881188118811881</v>
      </c>
      <c r="V25" s="1"/>
      <c r="W25" s="123">
        <v>7.9840319358000008E-3</v>
      </c>
      <c r="X25" s="123">
        <v>-2.8488148305999998E-2</v>
      </c>
      <c r="Y25" s="123">
        <v>0.14529082560000001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75.489999999999995</v>
      </c>
      <c r="I26" s="13" t="s">
        <v>211</v>
      </c>
      <c r="J26" s="15" t="s">
        <v>211</v>
      </c>
      <c r="K26" s="15" t="s">
        <v>211</v>
      </c>
      <c r="L26" s="13">
        <v>179.20391318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11.67</v>
      </c>
      <c r="S26" s="10">
        <v>0.36</v>
      </c>
      <c r="T26" s="8">
        <v>0.16052269600999999</v>
      </c>
      <c r="U26" s="8">
        <v>5.7226122665253683E-2</v>
      </c>
      <c r="V26" s="1"/>
      <c r="W26" s="8">
        <v>-9.0574954046999997E-3</v>
      </c>
      <c r="X26" s="8">
        <v>8.9464462310999998E-2</v>
      </c>
      <c r="Y26" s="8">
        <v>0.22233112374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L19" sqref="L19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0" t="s">
        <v>1</v>
      </c>
      <c r="D6" s="211"/>
      <c r="E6" s="210" t="s">
        <v>303</v>
      </c>
      <c r="F6" s="211"/>
      <c r="G6" s="210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0.63354347687719526</v>
      </c>
      <c r="H7" s="138">
        <v>7.088582895490001</v>
      </c>
      <c r="I7" s="138">
        <v>0.52120469280000004</v>
      </c>
      <c r="J7" s="139">
        <v>0.10666206481035875</v>
      </c>
      <c r="K7" s="139">
        <v>9.9919204417162566E-2</v>
      </c>
      <c r="L7" s="164">
        <v>-2.1387526008480495E-2</v>
      </c>
      <c r="M7" s="139">
        <v>1.305076379762E-2</v>
      </c>
      <c r="N7" s="139">
        <v>0.17526689041974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67</v>
      </c>
      <c r="D9" s="158">
        <v>3477.4340000000002</v>
      </c>
      <c r="E9" s="15">
        <v>137706.38639999999</v>
      </c>
      <c r="F9" s="158">
        <v>119369.9145</v>
      </c>
      <c r="G9" s="17">
        <v>1.1536104970570285</v>
      </c>
      <c r="H9" s="10">
        <v>0.62</v>
      </c>
      <c r="I9" s="10">
        <v>0.05</v>
      </c>
      <c r="J9" s="8">
        <v>1.565656565656566E-2</v>
      </c>
      <c r="K9" s="160">
        <v>1.5151515151515155E-2</v>
      </c>
      <c r="L9" s="8">
        <v>1.6688061616000002E-2</v>
      </c>
      <c r="M9" s="8">
        <v>-4.8418537512000002E-2</v>
      </c>
      <c r="N9" s="8">
        <v>5.2955222117999995E-2</v>
      </c>
      <c r="Q9" s="38">
        <v>0.63354347687719526</v>
      </c>
      <c r="R9" s="39">
        <v>9.9919204417162566E-2</v>
      </c>
      <c r="S9" s="37">
        <v>1</v>
      </c>
      <c r="T9" s="37" t="s">
        <v>67</v>
      </c>
      <c r="U9" s="38">
        <v>1.1536104970570285</v>
      </c>
      <c r="V9" s="37">
        <v>1</v>
      </c>
      <c r="W9" s="99" t="s">
        <v>65</v>
      </c>
      <c r="X9" s="99">
        <v>0.19650000000000004</v>
      </c>
    </row>
    <row r="10" spans="1:37" s="118" customFormat="1" ht="16.8" customHeight="1" x14ac:dyDescent="0.3">
      <c r="A10" s="146">
        <v>3</v>
      </c>
      <c r="B10" s="146">
        <v>1</v>
      </c>
      <c r="C10" s="128" t="s">
        <v>65</v>
      </c>
      <c r="D10" s="165">
        <v>49616.923000000003</v>
      </c>
      <c r="E10" s="122">
        <v>396935.38400000002</v>
      </c>
      <c r="F10" s="165">
        <v>475561.60676</v>
      </c>
      <c r="G10" s="124">
        <v>0.83466658863468768</v>
      </c>
      <c r="H10" s="125">
        <v>1.1201547338</v>
      </c>
      <c r="I10" s="125">
        <v>0.13100000000000001</v>
      </c>
      <c r="J10" s="123">
        <v>0.140019341725</v>
      </c>
      <c r="K10" s="170">
        <v>0.19650000000000004</v>
      </c>
      <c r="L10" s="6">
        <v>-6.4218037196999991E-2</v>
      </c>
      <c r="M10" s="6">
        <v>-1.1272959312E-2</v>
      </c>
      <c r="N10" s="6">
        <v>9.1790730074999993E-2</v>
      </c>
      <c r="O10" s="146"/>
      <c r="P10" s="146"/>
      <c r="Q10" s="148">
        <v>0.63354347687719526</v>
      </c>
      <c r="R10" s="149">
        <v>9.9919204417162566E-2</v>
      </c>
      <c r="S10" s="146">
        <v>2</v>
      </c>
      <c r="T10" s="146" t="s">
        <v>24</v>
      </c>
      <c r="U10" s="148">
        <v>0.86348541937404544</v>
      </c>
      <c r="V10" s="146">
        <v>2</v>
      </c>
      <c r="W10" s="181" t="s">
        <v>462</v>
      </c>
      <c r="X10" s="181">
        <v>0.16274864376130196</v>
      </c>
      <c r="Y10" s="147"/>
      <c r="Z10" s="146"/>
    </row>
    <row r="11" spans="1:37" ht="16.8" customHeight="1" x14ac:dyDescent="0.3">
      <c r="A11" s="37">
        <v>11</v>
      </c>
      <c r="B11" s="37">
        <v>9</v>
      </c>
      <c r="C11" s="127" t="s">
        <v>449</v>
      </c>
      <c r="D11" s="158">
        <v>9625</v>
      </c>
      <c r="E11" s="15">
        <v>607530</v>
      </c>
      <c r="F11" s="158">
        <v>1021842.1344</v>
      </c>
      <c r="G11" s="17">
        <v>0.59454389239559624</v>
      </c>
      <c r="H11" s="10">
        <v>11.75</v>
      </c>
      <c r="I11" s="10">
        <v>0.6</v>
      </c>
      <c r="J11" s="8">
        <v>0.1861533586818758</v>
      </c>
      <c r="K11" s="160">
        <v>0.11406844106463879</v>
      </c>
      <c r="L11" s="8">
        <v>-5.5796559461999996E-2</v>
      </c>
      <c r="M11" s="8">
        <v>-0.10158529611</v>
      </c>
      <c r="N11" s="8">
        <v>-8.6648918286000007E-2</v>
      </c>
      <c r="Q11" s="38">
        <v>0.63354347687719526</v>
      </c>
      <c r="R11" s="39">
        <v>9.9919204417162566E-2</v>
      </c>
      <c r="S11" s="37">
        <v>3</v>
      </c>
      <c r="T11" s="37" t="s">
        <v>65</v>
      </c>
      <c r="U11" s="38">
        <v>0.83466658863468768</v>
      </c>
      <c r="V11" s="37">
        <v>3</v>
      </c>
      <c r="W11" s="99" t="s">
        <v>49</v>
      </c>
      <c r="X11" s="99">
        <v>0.15138772077375948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1935730.2804</v>
      </c>
      <c r="F12" s="165">
        <v>2923115.5989999999</v>
      </c>
      <c r="G12" s="124">
        <v>0.66221475505868288</v>
      </c>
      <c r="H12" s="125">
        <v>5.35</v>
      </c>
      <c r="I12" s="125">
        <v>0.4</v>
      </c>
      <c r="J12" s="123">
        <v>7.4982480730738474E-2</v>
      </c>
      <c r="K12" s="170">
        <v>6.7274001403279396E-2</v>
      </c>
      <c r="L12" s="123">
        <v>-3.1886024423000002E-2</v>
      </c>
      <c r="M12" s="123">
        <v>-0.10102057087000001</v>
      </c>
      <c r="N12" s="123">
        <v>7.6256620905000008E-3</v>
      </c>
      <c r="O12" s="146"/>
      <c r="P12" s="146"/>
      <c r="Q12" s="148">
        <v>0.63354347687719526</v>
      </c>
      <c r="R12" s="149">
        <v>9.9919204417162566E-2</v>
      </c>
      <c r="S12" s="146">
        <v>4</v>
      </c>
      <c r="T12" s="146" t="s">
        <v>230</v>
      </c>
      <c r="U12" s="148">
        <v>0.79448383385223131</v>
      </c>
      <c r="V12" s="146">
        <v>4</v>
      </c>
      <c r="W12" s="181" t="s">
        <v>74</v>
      </c>
      <c r="X12" s="181">
        <v>0.14278159703860394</v>
      </c>
      <c r="Y12" s="147"/>
      <c r="Z12" s="146"/>
    </row>
    <row r="13" spans="1:37" ht="16.8" customHeight="1" x14ac:dyDescent="0.3">
      <c r="A13" s="37">
        <v>9</v>
      </c>
      <c r="B13" s="37">
        <v>2</v>
      </c>
      <c r="C13" s="127" t="s">
        <v>462</v>
      </c>
      <c r="D13" s="158">
        <v>35021.735999999997</v>
      </c>
      <c r="E13" s="15">
        <v>193670.20008000001</v>
      </c>
      <c r="F13" s="158">
        <v>304819.56054999999</v>
      </c>
      <c r="G13" s="17">
        <v>0.6353601446395104</v>
      </c>
      <c r="H13" s="10">
        <v>1.3049999999999999</v>
      </c>
      <c r="I13" s="10">
        <v>7.4999999999999997E-2</v>
      </c>
      <c r="J13" s="8">
        <v>0.23598553345388784</v>
      </c>
      <c r="K13" s="160">
        <v>0.16274864376130196</v>
      </c>
      <c r="L13" s="8">
        <v>-0.11590727418000001</v>
      </c>
      <c r="M13" s="8">
        <v>-0.28643266504999998</v>
      </c>
      <c r="N13" s="8">
        <v>-0.23791501217</v>
      </c>
      <c r="Q13" s="38">
        <v>0.63354347687719526</v>
      </c>
      <c r="R13" s="39">
        <v>9.9919204417162566E-2</v>
      </c>
      <c r="S13" s="37">
        <v>5</v>
      </c>
      <c r="T13" s="37" t="s">
        <v>30</v>
      </c>
      <c r="U13" s="38">
        <v>0.7911118805426387</v>
      </c>
      <c r="V13" s="37">
        <v>5</v>
      </c>
      <c r="W13" s="99" t="s">
        <v>30</v>
      </c>
      <c r="X13" s="99">
        <v>0.13464655279890289</v>
      </c>
    </row>
    <row r="14" spans="1:37" s="118" customFormat="1" ht="16.8" customHeight="1" x14ac:dyDescent="0.3">
      <c r="A14" s="146">
        <v>5</v>
      </c>
      <c r="B14" s="146">
        <v>5</v>
      </c>
      <c r="C14" s="128" t="s">
        <v>30</v>
      </c>
      <c r="D14" s="165">
        <v>12000</v>
      </c>
      <c r="E14" s="122">
        <v>962520</v>
      </c>
      <c r="F14" s="165">
        <v>1216667.3559999999</v>
      </c>
      <c r="G14" s="124">
        <v>0.7911118805426387</v>
      </c>
      <c r="H14" s="125">
        <v>10.77</v>
      </c>
      <c r="I14" s="125">
        <v>0.9</v>
      </c>
      <c r="J14" s="123">
        <v>0.1342725345966837</v>
      </c>
      <c r="K14" s="170">
        <v>0.13464655279890289</v>
      </c>
      <c r="L14" s="123">
        <v>-1.9557511306999998E-2</v>
      </c>
      <c r="M14" s="123">
        <v>3.0333373043E-2</v>
      </c>
      <c r="N14" s="123">
        <v>0.19407544842999999</v>
      </c>
      <c r="O14" s="146"/>
      <c r="P14" s="146"/>
      <c r="Q14" s="148">
        <v>0.63354347687719526</v>
      </c>
      <c r="R14" s="149">
        <v>9.9919204417162566E-2</v>
      </c>
      <c r="S14" s="146">
        <v>6</v>
      </c>
      <c r="T14" s="146" t="s">
        <v>74</v>
      </c>
      <c r="U14" s="148">
        <v>0.69823603858915761</v>
      </c>
      <c r="V14" s="146">
        <v>6</v>
      </c>
      <c r="W14" s="181" t="s">
        <v>78</v>
      </c>
      <c r="X14" s="181">
        <v>0.12852276170531038</v>
      </c>
      <c r="Y14" s="147"/>
      <c r="Z14" s="146"/>
    </row>
    <row r="15" spans="1:37" ht="16.8" customHeight="1" x14ac:dyDescent="0.3">
      <c r="A15" s="37">
        <v>2</v>
      </c>
      <c r="B15" s="37">
        <v>14</v>
      </c>
      <c r="C15" s="127" t="s">
        <v>24</v>
      </c>
      <c r="D15" s="158">
        <v>11817.767</v>
      </c>
      <c r="E15" s="15">
        <v>1504047.2061000001</v>
      </c>
      <c r="F15" s="158">
        <v>1741832.7771999999</v>
      </c>
      <c r="G15" s="17">
        <v>0.86348541937404544</v>
      </c>
      <c r="H15" s="10">
        <v>12.55</v>
      </c>
      <c r="I15" s="10">
        <v>0.85</v>
      </c>
      <c r="J15" s="8">
        <v>9.8609255911971075E-2</v>
      </c>
      <c r="K15" s="160">
        <v>8.0144574526064133E-2</v>
      </c>
      <c r="L15" s="8">
        <v>-1.4709297824E-2</v>
      </c>
      <c r="M15" s="8">
        <v>7.4300927047999996E-2</v>
      </c>
      <c r="N15" s="8">
        <v>0.20825016088999998</v>
      </c>
      <c r="Q15" s="38">
        <v>0.63354347687719526</v>
      </c>
      <c r="R15" s="39">
        <v>9.9919204417162566E-2</v>
      </c>
      <c r="S15" s="37">
        <v>7</v>
      </c>
      <c r="T15" s="37" t="s">
        <v>50</v>
      </c>
      <c r="U15" s="38">
        <v>0.6834413441518733</v>
      </c>
      <c r="V15" s="37">
        <v>7</v>
      </c>
      <c r="W15" s="99" t="s">
        <v>72</v>
      </c>
      <c r="X15" s="99">
        <v>0.11735378715244488</v>
      </c>
    </row>
    <row r="16" spans="1:37" s="118" customFormat="1" ht="16.8" customHeight="1" x14ac:dyDescent="0.3">
      <c r="A16" s="146">
        <v>7</v>
      </c>
      <c r="B16" s="146">
        <v>13</v>
      </c>
      <c r="C16" s="128" t="s">
        <v>50</v>
      </c>
      <c r="D16" s="165">
        <v>3690.6950000000002</v>
      </c>
      <c r="E16" s="122">
        <v>502192.86865000002</v>
      </c>
      <c r="F16" s="165">
        <v>734800.24722999998</v>
      </c>
      <c r="G16" s="124">
        <v>0.6834413441518733</v>
      </c>
      <c r="H16" s="125">
        <v>11.41</v>
      </c>
      <c r="I16" s="125">
        <v>1.07</v>
      </c>
      <c r="J16" s="123">
        <v>8.3853898728595569E-2</v>
      </c>
      <c r="K16" s="170">
        <v>9.4363195414125078E-2</v>
      </c>
      <c r="L16" s="123">
        <v>-3.0978493090999999E-2</v>
      </c>
      <c r="M16" s="123">
        <v>9.7639722171000004E-3</v>
      </c>
      <c r="N16" s="123">
        <v>0.14936419133000001</v>
      </c>
      <c r="O16" s="146"/>
      <c r="P16" s="146"/>
      <c r="Q16" s="148">
        <v>0.63354347687719526</v>
      </c>
      <c r="R16" s="149">
        <v>9.9919204417162566E-2</v>
      </c>
      <c r="S16" s="146">
        <v>8</v>
      </c>
      <c r="T16" s="146" t="s">
        <v>37</v>
      </c>
      <c r="U16" s="148">
        <v>0.66221475505868288</v>
      </c>
      <c r="V16" s="146">
        <v>8</v>
      </c>
      <c r="W16" s="181" t="s">
        <v>18</v>
      </c>
      <c r="X16" s="181">
        <v>0.11694794390719301</v>
      </c>
      <c r="Y16" s="147"/>
      <c r="Z16" s="146"/>
    </row>
    <row r="17" spans="1:26" ht="16.8" customHeight="1" x14ac:dyDescent="0.3">
      <c r="A17" s="37">
        <v>6</v>
      </c>
      <c r="B17" s="37">
        <v>4</v>
      </c>
      <c r="C17" s="127" t="s">
        <v>74</v>
      </c>
      <c r="D17" s="158">
        <v>1798</v>
      </c>
      <c r="E17" s="15">
        <v>68000.36</v>
      </c>
      <c r="F17" s="158">
        <v>97388.785799999998</v>
      </c>
      <c r="G17" s="17">
        <v>0.69823603858915761</v>
      </c>
      <c r="H17" s="10">
        <v>5.43</v>
      </c>
      <c r="I17" s="10">
        <v>0.45</v>
      </c>
      <c r="J17" s="8">
        <v>0.14357482813326281</v>
      </c>
      <c r="K17" s="160">
        <v>0.14278159703860394</v>
      </c>
      <c r="L17" s="8">
        <v>-3.1498079385000002E-2</v>
      </c>
      <c r="M17" s="8">
        <v>9.8145387367999992E-2</v>
      </c>
      <c r="N17" s="8">
        <v>0.21422949746</v>
      </c>
      <c r="Q17" s="38">
        <v>0.63354347687719526</v>
      </c>
      <c r="R17" s="39">
        <v>9.9919204417162566E-2</v>
      </c>
      <c r="S17" s="37">
        <v>9</v>
      </c>
      <c r="T17" s="37" t="s">
        <v>462</v>
      </c>
      <c r="U17" s="38">
        <v>0.6353601446395104</v>
      </c>
      <c r="V17" s="37">
        <v>9</v>
      </c>
      <c r="W17" s="99" t="s">
        <v>449</v>
      </c>
      <c r="X17" s="99">
        <v>0.11406844106463879</v>
      </c>
    </row>
    <row r="18" spans="1:26" s="118" customFormat="1" ht="16.8" customHeight="1" x14ac:dyDescent="0.3">
      <c r="A18" s="146">
        <v>4</v>
      </c>
      <c r="B18" s="146">
        <v>15</v>
      </c>
      <c r="C18" s="128" t="s">
        <v>230</v>
      </c>
      <c r="D18" s="165">
        <v>4824.9870000000001</v>
      </c>
      <c r="E18" s="122">
        <v>291380.96493000002</v>
      </c>
      <c r="F18" s="165">
        <v>366755.05845999997</v>
      </c>
      <c r="G18" s="124">
        <v>0.79448383385223131</v>
      </c>
      <c r="H18" s="125">
        <v>4.0599999999999996</v>
      </c>
      <c r="I18" s="125">
        <v>0.34</v>
      </c>
      <c r="J18" s="123">
        <v>6.7229673787050831E-2</v>
      </c>
      <c r="K18" s="170">
        <v>6.7560854446100355E-2</v>
      </c>
      <c r="L18" s="123">
        <v>-6.4165844032999996E-3</v>
      </c>
      <c r="M18" s="123">
        <v>0.18027421493999998</v>
      </c>
      <c r="N18" s="123">
        <v>0.43205344187</v>
      </c>
      <c r="O18" s="146"/>
      <c r="P18" s="146"/>
      <c r="Q18" s="148">
        <v>0.63354347687719526</v>
      </c>
      <c r="R18" s="149">
        <v>9.9919204417162566E-2</v>
      </c>
      <c r="S18" s="146">
        <v>10</v>
      </c>
      <c r="T18" s="146" t="s">
        <v>72</v>
      </c>
      <c r="U18" s="148">
        <v>0.62035950166742881</v>
      </c>
      <c r="V18" s="146">
        <v>10</v>
      </c>
      <c r="W18" s="181" t="s">
        <v>398</v>
      </c>
      <c r="X18" s="181">
        <v>0.1068702290076336</v>
      </c>
      <c r="Y18" s="147"/>
      <c r="Z18" s="146"/>
    </row>
    <row r="19" spans="1:26" ht="16.8" customHeight="1" x14ac:dyDescent="0.3">
      <c r="A19" s="37">
        <v>14</v>
      </c>
      <c r="B19" s="37">
        <v>12</v>
      </c>
      <c r="C19" s="127" t="s">
        <v>21</v>
      </c>
      <c r="D19" s="158">
        <v>20767.328000000001</v>
      </c>
      <c r="E19" s="15">
        <v>1224026.3123000001</v>
      </c>
      <c r="F19" s="158">
        <v>2141161.7459</v>
      </c>
      <c r="G19" s="17">
        <v>0.57166457164846363</v>
      </c>
      <c r="H19" s="10">
        <v>5.76</v>
      </c>
      <c r="I19" s="10">
        <v>0.48</v>
      </c>
      <c r="J19" s="8">
        <v>9.7726501528573387E-2</v>
      </c>
      <c r="K19" s="160">
        <v>9.7726501528573387E-2</v>
      </c>
      <c r="L19" s="8">
        <v>-3.4878008842E-2</v>
      </c>
      <c r="M19" s="8">
        <v>-7.3736155173000001E-2</v>
      </c>
      <c r="N19" s="8">
        <v>3.9063105723000004E-3</v>
      </c>
      <c r="Q19" s="38">
        <v>0.63354347687719526</v>
      </c>
      <c r="R19" s="39">
        <v>9.9919204417162566E-2</v>
      </c>
      <c r="S19" s="37">
        <v>11</v>
      </c>
      <c r="T19" s="37" t="s">
        <v>449</v>
      </c>
      <c r="U19" s="38">
        <v>0.59454389239559624</v>
      </c>
      <c r="V19" s="37">
        <v>11</v>
      </c>
      <c r="W19" s="99" t="s">
        <v>45</v>
      </c>
      <c r="X19" s="99">
        <v>0.10020876826722337</v>
      </c>
    </row>
    <row r="20" spans="1:26" ht="16.8" customHeight="1" x14ac:dyDescent="0.3">
      <c r="A20" s="37">
        <v>12</v>
      </c>
      <c r="B20" s="37">
        <v>6</v>
      </c>
      <c r="C20" s="127" t="s">
        <v>78</v>
      </c>
      <c r="D20" s="158">
        <v>1815.6959999999999</v>
      </c>
      <c r="E20" s="15">
        <v>72827.566560000007</v>
      </c>
      <c r="F20" s="158">
        <v>124299.75889</v>
      </c>
      <c r="G20" s="17">
        <v>0.58590271783591552</v>
      </c>
      <c r="H20" s="10">
        <v>5.5561895369999998</v>
      </c>
      <c r="I20" s="10">
        <v>0.42958733100000002</v>
      </c>
      <c r="J20" s="8">
        <v>0.13852379798055345</v>
      </c>
      <c r="K20" s="160">
        <v>0.12852276170531038</v>
      </c>
      <c r="L20" s="8">
        <v>-3.8170585335E-2</v>
      </c>
      <c r="M20" s="8">
        <v>-7.4373975101000009E-2</v>
      </c>
      <c r="N20" s="8">
        <v>0.12185634372000001</v>
      </c>
      <c r="Q20" s="38">
        <v>0.63354347687719526</v>
      </c>
      <c r="R20" s="39">
        <v>9.9919204417162566E-2</v>
      </c>
      <c r="S20" s="37">
        <v>13</v>
      </c>
      <c r="T20" s="37" t="s">
        <v>398</v>
      </c>
      <c r="U20" s="38">
        <v>0.57257777369498608</v>
      </c>
      <c r="V20" s="37">
        <v>13</v>
      </c>
      <c r="W20" s="99" t="s">
        <v>50</v>
      </c>
      <c r="X20" s="99">
        <v>9.4363195414125078E-2</v>
      </c>
    </row>
    <row r="21" spans="1:26" s="118" customFormat="1" ht="16.8" customHeight="1" x14ac:dyDescent="0.3">
      <c r="A21" s="146">
        <v>10</v>
      </c>
      <c r="B21" s="146">
        <v>7</v>
      </c>
      <c r="C21" s="128" t="s">
        <v>72</v>
      </c>
      <c r="D21" s="165">
        <v>2676</v>
      </c>
      <c r="E21" s="122">
        <v>139553.4</v>
      </c>
      <c r="F21" s="165">
        <v>224955.69041000001</v>
      </c>
      <c r="G21" s="124">
        <v>0.62035950166742881</v>
      </c>
      <c r="H21" s="125">
        <v>4.55</v>
      </c>
      <c r="I21" s="125">
        <v>0.51</v>
      </c>
      <c r="J21" s="123">
        <v>8.7248322147651006E-2</v>
      </c>
      <c r="K21" s="170">
        <v>0.11735378715244488</v>
      </c>
      <c r="L21" s="123">
        <v>2.5968915994000003E-2</v>
      </c>
      <c r="M21" s="123">
        <v>7.2711661255999996E-2</v>
      </c>
      <c r="N21" s="123">
        <v>0.21400141</v>
      </c>
      <c r="O21" s="146"/>
      <c r="P21" s="146"/>
      <c r="Q21" s="148">
        <v>0.63354347687719526</v>
      </c>
      <c r="R21" s="149">
        <v>9.9919204417162566E-2</v>
      </c>
      <c r="S21" s="146">
        <v>14</v>
      </c>
      <c r="T21" s="146" t="s">
        <v>21</v>
      </c>
      <c r="U21" s="148">
        <v>0.57166457164846363</v>
      </c>
      <c r="V21" s="146">
        <v>14</v>
      </c>
      <c r="W21" s="181" t="s">
        <v>24</v>
      </c>
      <c r="X21" s="181">
        <v>8.0144574526064133E-2</v>
      </c>
      <c r="Y21" s="147"/>
      <c r="Z21" s="146"/>
    </row>
    <row r="22" spans="1:26" ht="16.8" customHeight="1" x14ac:dyDescent="0.3">
      <c r="A22" s="37">
        <v>17</v>
      </c>
      <c r="B22" s="37">
        <v>11</v>
      </c>
      <c r="C22" s="127" t="s">
        <v>45</v>
      </c>
      <c r="D22" s="158">
        <v>82826.294999999998</v>
      </c>
      <c r="E22" s="15">
        <v>396737.95305000001</v>
      </c>
      <c r="F22" s="158">
        <v>812151.04520000005</v>
      </c>
      <c r="G22" s="17">
        <v>0.4885026688013428</v>
      </c>
      <c r="H22" s="10">
        <v>0.59</v>
      </c>
      <c r="I22" s="10">
        <v>0.04</v>
      </c>
      <c r="J22" s="8">
        <v>0.12317327766179539</v>
      </c>
      <c r="K22" s="160">
        <v>0.10020876826722337</v>
      </c>
      <c r="L22" s="8">
        <v>-4.1580041569999997E-3</v>
      </c>
      <c r="M22" s="8">
        <v>-2.1030102462000003E-2</v>
      </c>
      <c r="N22" s="8">
        <v>7.2972231575000004E-2</v>
      </c>
      <c r="Q22" s="38">
        <v>0.63354347687719526</v>
      </c>
      <c r="R22" s="39">
        <v>9.9919204417162566E-2</v>
      </c>
      <c r="S22" s="37">
        <v>15</v>
      </c>
      <c r="T22" s="37" t="s">
        <v>18</v>
      </c>
      <c r="U22" s="38">
        <v>0.52068371568423577</v>
      </c>
      <c r="V22" s="37">
        <v>15</v>
      </c>
      <c r="W22" s="99" t="s">
        <v>230</v>
      </c>
      <c r="X22" s="99">
        <v>6.7560854446100355E-2</v>
      </c>
    </row>
    <row r="23" spans="1:26" s="118" customFormat="1" ht="16.8" customHeight="1" x14ac:dyDescent="0.3">
      <c r="A23" s="146">
        <v>15</v>
      </c>
      <c r="B23" s="146">
        <v>8</v>
      </c>
      <c r="C23" s="128" t="s">
        <v>18</v>
      </c>
      <c r="D23" s="165">
        <v>26638.202000000001</v>
      </c>
      <c r="E23" s="122">
        <v>1120669.1580999999</v>
      </c>
      <c r="F23" s="165">
        <v>2152303.0668000001</v>
      </c>
      <c r="G23" s="124">
        <v>0.52068371568423577</v>
      </c>
      <c r="H23" s="125">
        <v>4.92</v>
      </c>
      <c r="I23" s="125">
        <v>0.41</v>
      </c>
      <c r="J23" s="123">
        <v>0.11694794390719301</v>
      </c>
      <c r="K23" s="170">
        <v>0.11694794390719301</v>
      </c>
      <c r="L23" s="123">
        <v>-5.2419151758999999E-2</v>
      </c>
      <c r="M23" s="123">
        <v>-3.5279160900000002E-2</v>
      </c>
      <c r="N23" s="123">
        <v>0.13166889247999999</v>
      </c>
      <c r="O23" s="146"/>
      <c r="P23" s="146"/>
      <c r="Q23" s="148">
        <v>0.63354347687719526</v>
      </c>
      <c r="R23" s="149">
        <v>9.9919204417162566E-2</v>
      </c>
      <c r="S23" s="146">
        <v>16</v>
      </c>
      <c r="T23" s="146" t="s">
        <v>466</v>
      </c>
      <c r="U23" s="148">
        <v>0.49416083416624929</v>
      </c>
      <c r="V23" s="146">
        <v>16</v>
      </c>
      <c r="W23" s="181" t="s">
        <v>37</v>
      </c>
      <c r="X23" s="181">
        <v>6.7274001403279396E-2</v>
      </c>
      <c r="Y23" s="147"/>
      <c r="Z23" s="146"/>
    </row>
    <row r="24" spans="1:26" ht="16.8" customHeight="1" x14ac:dyDescent="0.3">
      <c r="A24" s="37">
        <v>13</v>
      </c>
      <c r="B24" s="37">
        <v>10</v>
      </c>
      <c r="C24" s="127" t="s">
        <v>398</v>
      </c>
      <c r="D24" s="158">
        <v>11610.812</v>
      </c>
      <c r="E24" s="15">
        <v>730087.85855999996</v>
      </c>
      <c r="F24" s="158">
        <v>1275089.4151000001</v>
      </c>
      <c r="G24" s="17">
        <v>0.57257777369498608</v>
      </c>
      <c r="H24" s="10">
        <v>6.4</v>
      </c>
      <c r="I24" s="10">
        <v>0.56000000000000005</v>
      </c>
      <c r="J24" s="8">
        <v>0.10178117048346057</v>
      </c>
      <c r="K24" s="160">
        <v>0.1068702290076336</v>
      </c>
      <c r="L24" s="8">
        <v>0.16276390793000001</v>
      </c>
      <c r="M24" s="8">
        <v>0.18158914682999999</v>
      </c>
      <c r="N24" s="8">
        <v>0.34704598605000003</v>
      </c>
      <c r="Q24" s="38">
        <v>0.63354347687719526</v>
      </c>
      <c r="R24" s="39">
        <v>9.9919204417162566E-2</v>
      </c>
      <c r="S24" s="37">
        <v>17</v>
      </c>
      <c r="T24" s="37" t="s">
        <v>45</v>
      </c>
      <c r="U24" s="38">
        <v>0.4885026688013428</v>
      </c>
      <c r="V24" s="37">
        <v>17</v>
      </c>
      <c r="W24" s="99" t="s">
        <v>79</v>
      </c>
      <c r="X24" s="99">
        <v>5.8715596330275226E-2</v>
      </c>
    </row>
    <row r="25" spans="1:26" s="118" customFormat="1" ht="16.8" customHeight="1" x14ac:dyDescent="0.3">
      <c r="A25" s="146">
        <v>19</v>
      </c>
      <c r="B25" s="146">
        <v>3</v>
      </c>
      <c r="C25" s="128" t="s">
        <v>49</v>
      </c>
      <c r="D25" s="165">
        <v>8543.4930000000004</v>
      </c>
      <c r="E25" s="122">
        <v>304746.39530999999</v>
      </c>
      <c r="F25" s="165">
        <v>766585.54653000005</v>
      </c>
      <c r="G25" s="124">
        <v>0.39753736121096284</v>
      </c>
      <c r="H25" s="125">
        <v>5.08</v>
      </c>
      <c r="I25" s="125">
        <v>0.45</v>
      </c>
      <c r="J25" s="123">
        <v>0.14241659657975891</v>
      </c>
      <c r="K25" s="170">
        <v>0.15138772077375948</v>
      </c>
      <c r="L25" s="123">
        <v>6.4909150568999993E-4</v>
      </c>
      <c r="M25" s="123">
        <v>-3.4258635996999996E-3</v>
      </c>
      <c r="N25" s="123">
        <v>0.32608696520000002</v>
      </c>
      <c r="O25" s="146"/>
      <c r="P25" s="146"/>
      <c r="Q25" s="148">
        <v>0.63354347687719526</v>
      </c>
      <c r="R25" s="149">
        <v>9.9919204417162566E-2</v>
      </c>
      <c r="S25" s="146">
        <v>18</v>
      </c>
      <c r="T25" s="146" t="s">
        <v>79</v>
      </c>
      <c r="U25" s="148">
        <v>0.45327002199487382</v>
      </c>
      <c r="V25" s="146">
        <v>18</v>
      </c>
      <c r="W25" s="181" t="s">
        <v>77</v>
      </c>
      <c r="X25" s="181">
        <v>4.8745287580645162E-2</v>
      </c>
      <c r="Y25" s="147"/>
      <c r="Z25" s="146"/>
    </row>
    <row r="26" spans="1:26" ht="16.8" customHeight="1" x14ac:dyDescent="0.3">
      <c r="A26" s="37">
        <v>16</v>
      </c>
      <c r="B26" s="37">
        <v>20</v>
      </c>
      <c r="C26" s="127" t="s">
        <v>466</v>
      </c>
      <c r="D26" s="158">
        <v>7316.1710000000003</v>
      </c>
      <c r="E26" s="15">
        <v>149835.18208</v>
      </c>
      <c r="F26" s="158">
        <v>303211.36706999998</v>
      </c>
      <c r="G26" s="17">
        <v>0.49416083416624929</v>
      </c>
      <c r="H26" s="10">
        <v>0</v>
      </c>
      <c r="I26" s="10">
        <v>0</v>
      </c>
      <c r="J26" s="8">
        <v>0</v>
      </c>
      <c r="K26" s="160">
        <v>0</v>
      </c>
      <c r="L26" s="8">
        <v>-3.0303030302E-2</v>
      </c>
      <c r="M26" s="8">
        <v>0.26811145511000001</v>
      </c>
      <c r="N26" s="8">
        <v>0.61897233202000002</v>
      </c>
      <c r="Q26" s="38">
        <v>0.63354347687719526</v>
      </c>
      <c r="R26" s="39">
        <v>9.9919204417162566E-2</v>
      </c>
      <c r="S26" s="37">
        <v>19</v>
      </c>
      <c r="T26" s="37" t="s">
        <v>49</v>
      </c>
      <c r="U26" s="38">
        <v>0.39753736121096284</v>
      </c>
      <c r="V26" s="37">
        <v>19</v>
      </c>
      <c r="W26" s="99" t="s">
        <v>67</v>
      </c>
      <c r="X26" s="99">
        <v>1.5151515151515155E-2</v>
      </c>
    </row>
    <row r="27" spans="1:26" s="118" customFormat="1" ht="16.8" customHeight="1" x14ac:dyDescent="0.3">
      <c r="A27" s="146">
        <v>18</v>
      </c>
      <c r="B27" s="146">
        <v>17</v>
      </c>
      <c r="C27" s="128" t="s">
        <v>79</v>
      </c>
      <c r="D27" s="165">
        <v>1415</v>
      </c>
      <c r="E27" s="122">
        <v>46270.5</v>
      </c>
      <c r="F27" s="165">
        <v>102081.53585</v>
      </c>
      <c r="G27" s="124">
        <v>0.45327002199487382</v>
      </c>
      <c r="H27" s="125">
        <v>1.9</v>
      </c>
      <c r="I27" s="125">
        <v>0.16</v>
      </c>
      <c r="J27" s="123">
        <v>5.8103975535168197E-2</v>
      </c>
      <c r="K27" s="170">
        <v>5.8715596330275226E-2</v>
      </c>
      <c r="L27" s="123">
        <v>-6.9436539556000001E-2</v>
      </c>
      <c r="M27" s="123">
        <v>2.2013523669000001E-2</v>
      </c>
      <c r="N27" s="123">
        <v>0.47547757200000001</v>
      </c>
      <c r="O27" s="146"/>
      <c r="P27" s="146"/>
      <c r="Q27" s="148">
        <v>0.63354347687719526</v>
      </c>
      <c r="R27" s="149">
        <v>9.9919204417162566E-2</v>
      </c>
      <c r="S27" s="146">
        <v>20</v>
      </c>
      <c r="T27" s="146" t="s">
        <v>77</v>
      </c>
      <c r="U27" s="148">
        <v>0.30329809407435077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7" t="s">
        <v>77</v>
      </c>
      <c r="D28" s="158">
        <v>111.17700000000001</v>
      </c>
      <c r="E28" s="15">
        <v>68929.740000000005</v>
      </c>
      <c r="F28" s="158">
        <v>227267.30351</v>
      </c>
      <c r="G28" s="17">
        <v>0.30329809407435077</v>
      </c>
      <c r="H28" s="10">
        <v>42.650313638999997</v>
      </c>
      <c r="I28" s="10">
        <v>2.5185065249999998</v>
      </c>
      <c r="J28" s="8">
        <v>6.8790828449999994E-2</v>
      </c>
      <c r="K28" s="160">
        <v>4.8745287580645162E-2</v>
      </c>
      <c r="L28" s="8">
        <v>-3.3487315992E-2</v>
      </c>
      <c r="M28" s="8">
        <v>8.0346900561000009E-2</v>
      </c>
      <c r="N28" s="8">
        <v>0.16756934096999998</v>
      </c>
      <c r="Q28" s="38">
        <v>0.63354347687719526</v>
      </c>
      <c r="R28" s="39">
        <v>9.9919204417162566E-2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K16" sqref="K16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09"/>
      <c r="L6" s="210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0.89913922080310837</v>
      </c>
      <c r="H7" s="138">
        <v>9.913129132858236</v>
      </c>
      <c r="I7" s="138">
        <v>0.85588235294117654</v>
      </c>
      <c r="J7" s="139">
        <v>9.9235612229048809E-2</v>
      </c>
      <c r="K7" s="139">
        <v>0.10178625200663458</v>
      </c>
      <c r="L7" s="164">
        <v>-2.8380093497499995E-2</v>
      </c>
      <c r="M7" s="139">
        <v>-2.3046132544711179E-2</v>
      </c>
      <c r="N7" s="139">
        <v>9.1897997653611757E-2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16</v>
      </c>
      <c r="B9" s="37">
        <v>16</v>
      </c>
      <c r="C9" s="127" t="s">
        <v>61</v>
      </c>
      <c r="D9" s="158">
        <v>685</v>
      </c>
      <c r="E9" s="15">
        <v>304825</v>
      </c>
      <c r="F9" s="158">
        <v>405576.42534999998</v>
      </c>
      <c r="G9" s="17">
        <v>0.75158461130216192</v>
      </c>
      <c r="H9" s="10">
        <v>40.58</v>
      </c>
      <c r="I9" s="10">
        <v>3</v>
      </c>
      <c r="J9" s="8">
        <v>9.119101123595505E-2</v>
      </c>
      <c r="K9" s="160">
        <v>8.0898876404494377E-2</v>
      </c>
      <c r="L9" s="8">
        <v>-1.7660044150000002E-2</v>
      </c>
      <c r="M9" s="8">
        <v>-3.3253911802999997E-2</v>
      </c>
      <c r="N9" s="8">
        <v>-4.2958702687E-2</v>
      </c>
      <c r="Q9" s="38">
        <v>0.89913922080310837</v>
      </c>
      <c r="R9" s="39">
        <v>0.10178625200663458</v>
      </c>
      <c r="S9" s="37">
        <v>1</v>
      </c>
      <c r="T9" s="39" t="s">
        <v>29</v>
      </c>
      <c r="U9" s="38">
        <v>0.99847557962595601</v>
      </c>
      <c r="V9" s="37">
        <v>1</v>
      </c>
      <c r="W9" s="133" t="s">
        <v>393</v>
      </c>
      <c r="X9" s="134">
        <v>0.21587301587301591</v>
      </c>
    </row>
    <row r="10" spans="1:41" s="147" customFormat="1" ht="16.8" customHeight="1" x14ac:dyDescent="0.3">
      <c r="A10" s="146">
        <v>4</v>
      </c>
      <c r="B10" s="146">
        <v>14</v>
      </c>
      <c r="C10" s="128" t="s">
        <v>16</v>
      </c>
      <c r="D10" s="165">
        <v>45601.745000000003</v>
      </c>
      <c r="E10" s="122">
        <v>6853942.2735000001</v>
      </c>
      <c r="F10" s="165">
        <v>7570056.1664000005</v>
      </c>
      <c r="G10" s="124">
        <v>0.90540177283247902</v>
      </c>
      <c r="H10" s="125">
        <v>13.2</v>
      </c>
      <c r="I10" s="125">
        <v>1.1000000000000001</v>
      </c>
      <c r="J10" s="123">
        <v>8.7824351297405193E-2</v>
      </c>
      <c r="K10" s="170">
        <v>8.7824351297405207E-2</v>
      </c>
      <c r="L10" s="6">
        <v>-2.7876592716000001E-2</v>
      </c>
      <c r="M10" s="6">
        <v>-4.9213217435000005E-3</v>
      </c>
      <c r="N10" s="6">
        <v>3.5235626099000002E-2</v>
      </c>
      <c r="Q10" s="148">
        <v>0.89913922080310837</v>
      </c>
      <c r="R10" s="149">
        <v>0.10178625200663458</v>
      </c>
      <c r="S10" s="146">
        <v>2</v>
      </c>
      <c r="T10" s="149" t="s">
        <v>27</v>
      </c>
      <c r="U10" s="148">
        <v>0.98416548813712079</v>
      </c>
      <c r="V10" s="146">
        <v>2</v>
      </c>
      <c r="W10" s="150" t="s">
        <v>44</v>
      </c>
      <c r="X10" s="151">
        <v>0.16721311475409834</v>
      </c>
    </row>
    <row r="11" spans="1:41" s="101" customFormat="1" ht="16.8" customHeight="1" x14ac:dyDescent="0.3">
      <c r="A11" s="37">
        <v>1</v>
      </c>
      <c r="B11" s="37">
        <v>11</v>
      </c>
      <c r="C11" s="127" t="s">
        <v>29</v>
      </c>
      <c r="D11" s="158">
        <v>69389.648000000001</v>
      </c>
      <c r="E11" s="15">
        <v>7094397.6114999996</v>
      </c>
      <c r="F11" s="158">
        <v>7105228.9672999997</v>
      </c>
      <c r="G11" s="17">
        <v>0.99847557962595601</v>
      </c>
      <c r="H11" s="10">
        <v>9.5401000000000007</v>
      </c>
      <c r="I11" s="10">
        <v>0.81</v>
      </c>
      <c r="J11" s="8">
        <v>9.3310837245959469E-2</v>
      </c>
      <c r="K11" s="160">
        <v>9.5070422535479301E-2</v>
      </c>
      <c r="L11" s="8">
        <v>-5.3012255866999999E-3</v>
      </c>
      <c r="M11" s="8">
        <v>4.6167375969000002E-2</v>
      </c>
      <c r="N11" s="8">
        <v>0.13005098459</v>
      </c>
      <c r="Q11" s="38">
        <v>0.89913922080310837</v>
      </c>
      <c r="R11" s="39">
        <v>0.10178625200663458</v>
      </c>
      <c r="S11" s="37">
        <v>3</v>
      </c>
      <c r="T11" s="39" t="s">
        <v>393</v>
      </c>
      <c r="U11" s="38">
        <v>0.91015734728546305</v>
      </c>
      <c r="V11" s="37">
        <v>3</v>
      </c>
      <c r="W11" s="133" t="s">
        <v>444</v>
      </c>
      <c r="X11" s="134">
        <v>0.16414547795300932</v>
      </c>
    </row>
    <row r="12" spans="1:41" s="101" customFormat="1" ht="16.8" customHeight="1" x14ac:dyDescent="0.3">
      <c r="A12" s="37">
        <v>2</v>
      </c>
      <c r="B12" s="37">
        <v>10</v>
      </c>
      <c r="C12" s="5" t="s">
        <v>27</v>
      </c>
      <c r="D12" s="157">
        <v>18021.303</v>
      </c>
      <c r="E12" s="14">
        <v>2052446.1987000001</v>
      </c>
      <c r="F12" s="157">
        <v>2085468.5756000001</v>
      </c>
      <c r="G12" s="16">
        <v>0.98416548813712079</v>
      </c>
      <c r="H12" s="9">
        <v>10.88</v>
      </c>
      <c r="I12" s="9">
        <v>0.95</v>
      </c>
      <c r="J12" s="6">
        <v>9.5530775308112839E-2</v>
      </c>
      <c r="K12" s="159">
        <v>0.10009658442210351</v>
      </c>
      <c r="L12" s="123">
        <v>-2.9484448231E-2</v>
      </c>
      <c r="M12" s="123">
        <v>1.1841428506E-2</v>
      </c>
      <c r="N12" s="123">
        <v>0.15164973918999999</v>
      </c>
      <c r="Q12" s="38">
        <v>0.89913922080310837</v>
      </c>
      <c r="R12" s="39">
        <v>0.10178625200663458</v>
      </c>
      <c r="S12" s="37">
        <v>4</v>
      </c>
      <c r="T12" s="39" t="s">
        <v>16</v>
      </c>
      <c r="U12" s="38">
        <v>0.90540177283247902</v>
      </c>
      <c r="V12" s="37">
        <v>4</v>
      </c>
      <c r="W12" s="133" t="s">
        <v>344</v>
      </c>
      <c r="X12" s="134">
        <v>0.15111398127219891</v>
      </c>
    </row>
    <row r="13" spans="1:41" s="101" customFormat="1" ht="16.8" customHeight="1" x14ac:dyDescent="0.3">
      <c r="A13" s="37">
        <v>5</v>
      </c>
      <c r="B13" s="37">
        <v>5</v>
      </c>
      <c r="C13" s="127" t="s">
        <v>40</v>
      </c>
      <c r="D13" s="158">
        <v>214249.66399999999</v>
      </c>
      <c r="E13" s="15">
        <v>2097504.2105999999</v>
      </c>
      <c r="F13" s="158">
        <v>2363600.5632000002</v>
      </c>
      <c r="G13" s="17">
        <v>0.8874190687111102</v>
      </c>
      <c r="H13" s="10">
        <v>1.2050000000000001</v>
      </c>
      <c r="I13" s="10">
        <v>0.1</v>
      </c>
      <c r="J13" s="8">
        <v>0.12308478038580392</v>
      </c>
      <c r="K13" s="160">
        <v>0.12257405515598732</v>
      </c>
      <c r="L13" s="8">
        <v>-2.5754666904999998E-2</v>
      </c>
      <c r="M13" s="8">
        <v>4.9392530739999996E-2</v>
      </c>
      <c r="N13" s="8">
        <v>9.4429306921999995E-2</v>
      </c>
      <c r="Q13" s="38">
        <v>0.89913922080310837</v>
      </c>
      <c r="R13" s="39">
        <v>0.10178625200663458</v>
      </c>
      <c r="S13" s="37">
        <v>5</v>
      </c>
      <c r="T13" s="39" t="s">
        <v>40</v>
      </c>
      <c r="U13" s="38">
        <v>0.8874190687111102</v>
      </c>
      <c r="V13" s="37">
        <v>5</v>
      </c>
      <c r="W13" s="133" t="s">
        <v>40</v>
      </c>
      <c r="X13" s="134">
        <v>0.12257405515598732</v>
      </c>
    </row>
    <row r="14" spans="1:41" s="101" customFormat="1" ht="16.8" customHeight="1" x14ac:dyDescent="0.3">
      <c r="A14" s="37">
        <v>6</v>
      </c>
      <c r="B14" s="37">
        <v>8</v>
      </c>
      <c r="C14" s="5" t="s">
        <v>17</v>
      </c>
      <c r="D14" s="157">
        <v>51390.097893999999</v>
      </c>
      <c r="E14" s="14">
        <v>4724805.6003999999</v>
      </c>
      <c r="F14" s="157">
        <v>5408721.3557000002</v>
      </c>
      <c r="G14" s="16">
        <v>0.87355315418878932</v>
      </c>
      <c r="H14" s="9">
        <v>9.84</v>
      </c>
      <c r="I14" s="9">
        <v>0.82</v>
      </c>
      <c r="J14" s="6">
        <v>0.1070263215134501</v>
      </c>
      <c r="K14" s="159">
        <v>0.1070263215134501</v>
      </c>
      <c r="L14" s="123">
        <v>-4.4084009149999999E-2</v>
      </c>
      <c r="M14" s="123">
        <v>-8.7964835165000005E-2</v>
      </c>
      <c r="N14" s="123">
        <v>1.6630440858999999E-2</v>
      </c>
      <c r="Q14" s="38">
        <v>0.89913922080310837</v>
      </c>
      <c r="R14" s="39">
        <v>0.10178625200663458</v>
      </c>
      <c r="S14" s="37">
        <v>6</v>
      </c>
      <c r="T14" s="39" t="s">
        <v>17</v>
      </c>
      <c r="U14" s="38">
        <v>0.87355315418878932</v>
      </c>
      <c r="V14" s="37">
        <v>6</v>
      </c>
      <c r="W14" s="133" t="s">
        <v>237</v>
      </c>
      <c r="X14" s="134">
        <v>0.11764705882352944</v>
      </c>
    </row>
    <row r="15" spans="1:41" s="101" customFormat="1" ht="16.8" customHeight="1" x14ac:dyDescent="0.3">
      <c r="A15" s="37">
        <v>3</v>
      </c>
      <c r="B15" s="37">
        <v>1</v>
      </c>
      <c r="C15" s="127" t="s">
        <v>393</v>
      </c>
      <c r="D15" s="158">
        <v>4235.0420000000004</v>
      </c>
      <c r="E15" s="15">
        <v>400211.46899999998</v>
      </c>
      <c r="F15" s="158">
        <v>439716.79203999997</v>
      </c>
      <c r="G15" s="17">
        <v>0.91015734728546305</v>
      </c>
      <c r="H15" s="10">
        <v>13.4</v>
      </c>
      <c r="I15" s="10">
        <v>1.7</v>
      </c>
      <c r="J15" s="8">
        <v>0.14179894179894181</v>
      </c>
      <c r="K15" s="160">
        <v>0.21587301587301591</v>
      </c>
      <c r="L15" s="8">
        <v>-1.0970898235E-2</v>
      </c>
      <c r="M15" s="8">
        <v>0.15890320647</v>
      </c>
      <c r="N15" s="8">
        <v>0.19924650797999999</v>
      </c>
      <c r="Q15" s="38">
        <v>0.89913922080310837</v>
      </c>
      <c r="R15" s="39">
        <v>0.10178625200663458</v>
      </c>
      <c r="S15" s="37">
        <v>7</v>
      </c>
      <c r="T15" s="39" t="s">
        <v>644</v>
      </c>
      <c r="U15" s="38">
        <v>0.86837101141974249</v>
      </c>
      <c r="V15" s="37">
        <v>7</v>
      </c>
      <c r="W15" s="133" t="s">
        <v>32</v>
      </c>
      <c r="X15" s="134">
        <v>0.10709621244946865</v>
      </c>
    </row>
    <row r="16" spans="1:41" s="147" customFormat="1" ht="16.8" customHeight="1" x14ac:dyDescent="0.3">
      <c r="A16" s="146">
        <v>8</v>
      </c>
      <c r="B16" s="146">
        <v>15</v>
      </c>
      <c r="C16" s="127" t="s">
        <v>31</v>
      </c>
      <c r="D16" s="165">
        <v>16118.565000000001</v>
      </c>
      <c r="E16" s="122">
        <v>1664564.2076000001</v>
      </c>
      <c r="F16" s="165">
        <v>1941627.7927000001</v>
      </c>
      <c r="G16" s="124">
        <v>0.85730345118581186</v>
      </c>
      <c r="H16" s="125">
        <v>9</v>
      </c>
      <c r="I16" s="125">
        <v>0.75</v>
      </c>
      <c r="J16" s="123">
        <v>8.7150188822791311E-2</v>
      </c>
      <c r="K16" s="170">
        <v>8.7150188822791311E-2</v>
      </c>
      <c r="L16" s="123">
        <v>-4.2998795292E-2</v>
      </c>
      <c r="M16" s="123">
        <v>-4.1469101921E-2</v>
      </c>
      <c r="N16" s="123">
        <v>0.11194175519999999</v>
      </c>
      <c r="Q16" s="148">
        <v>0.89913922080310837</v>
      </c>
      <c r="R16" s="149">
        <v>0.10178625200663458</v>
      </c>
      <c r="S16" s="146">
        <v>8</v>
      </c>
      <c r="T16" s="149" t="s">
        <v>31</v>
      </c>
      <c r="U16" s="148">
        <v>0.85730345118581186</v>
      </c>
      <c r="V16" s="146">
        <v>8</v>
      </c>
      <c r="W16" s="150" t="s">
        <v>17</v>
      </c>
      <c r="X16" s="151">
        <v>0.1070263215134501</v>
      </c>
    </row>
    <row r="17" spans="1:24" s="101" customFormat="1" ht="16.8" customHeight="1" x14ac:dyDescent="0.3">
      <c r="A17" s="37">
        <v>12</v>
      </c>
      <c r="B17" s="37">
        <v>9</v>
      </c>
      <c r="C17" s="128" t="s">
        <v>235</v>
      </c>
      <c r="D17" s="158">
        <v>12660.066999999999</v>
      </c>
      <c r="E17" s="15">
        <v>1097121.4062000001</v>
      </c>
      <c r="F17" s="158">
        <v>1386117.3374999999</v>
      </c>
      <c r="G17" s="17">
        <v>0.7915068778944554</v>
      </c>
      <c r="H17" s="10">
        <v>8.43</v>
      </c>
      <c r="I17" s="10">
        <v>0.74</v>
      </c>
      <c r="J17" s="8">
        <v>9.7276713595126615E-2</v>
      </c>
      <c r="K17" s="160">
        <v>0.10246942072653907</v>
      </c>
      <c r="L17" s="8">
        <v>-2.9128388975999998E-2</v>
      </c>
      <c r="M17" s="8">
        <v>-1.5145573205E-2</v>
      </c>
      <c r="N17" s="8">
        <v>0.16346863153000002</v>
      </c>
      <c r="Q17" s="38">
        <v>0.89913922080310837</v>
      </c>
      <c r="R17" s="39">
        <v>0.10178625200663458</v>
      </c>
      <c r="S17" s="37">
        <v>9</v>
      </c>
      <c r="T17" s="39" t="s">
        <v>32</v>
      </c>
      <c r="U17" s="38">
        <v>0.821765286678796</v>
      </c>
      <c r="V17" s="37">
        <v>9</v>
      </c>
      <c r="W17" s="133" t="s">
        <v>235</v>
      </c>
      <c r="X17" s="134">
        <v>0.10246942072653907</v>
      </c>
    </row>
    <row r="18" spans="1:24" s="147" customFormat="1" ht="16.8" customHeight="1" x14ac:dyDescent="0.3">
      <c r="A18" s="146">
        <v>13</v>
      </c>
      <c r="B18" s="146">
        <v>6</v>
      </c>
      <c r="C18" s="127" t="s">
        <v>237</v>
      </c>
      <c r="D18" s="165">
        <v>2810.1930000000002</v>
      </c>
      <c r="E18" s="122">
        <v>286639.68599999999</v>
      </c>
      <c r="F18" s="165">
        <v>365885.73064000002</v>
      </c>
      <c r="G18" s="124">
        <v>0.78341313146761848</v>
      </c>
      <c r="H18" s="125">
        <v>11.78</v>
      </c>
      <c r="I18" s="125">
        <v>1</v>
      </c>
      <c r="J18" s="123">
        <v>0.11549019607843138</v>
      </c>
      <c r="K18" s="170">
        <v>0.11764705882352944</v>
      </c>
      <c r="L18" s="6">
        <v>-7.1038251366000005E-2</v>
      </c>
      <c r="M18" s="6">
        <v>-6.2996018136000004E-2</v>
      </c>
      <c r="N18" s="6">
        <v>7.9537352261000005E-2</v>
      </c>
      <c r="Q18" s="148">
        <v>0.89913922080310837</v>
      </c>
      <c r="R18" s="149">
        <v>0.10178625200663458</v>
      </c>
      <c r="S18" s="146">
        <v>10</v>
      </c>
      <c r="T18" s="149" t="s">
        <v>44</v>
      </c>
      <c r="U18" s="148">
        <v>0.81575403370814115</v>
      </c>
      <c r="V18" s="146">
        <v>10</v>
      </c>
      <c r="W18" s="150" t="s">
        <v>27</v>
      </c>
      <c r="X18" s="151">
        <v>0.10009658442210351</v>
      </c>
    </row>
    <row r="19" spans="1:24" s="101" customFormat="1" ht="16.8" customHeight="1" x14ac:dyDescent="0.3">
      <c r="A19" s="37">
        <v>9</v>
      </c>
      <c r="B19" s="37">
        <v>7</v>
      </c>
      <c r="C19" s="5" t="s">
        <v>32</v>
      </c>
      <c r="D19" s="158">
        <v>14997.396000000001</v>
      </c>
      <c r="E19" s="15">
        <v>1377960.7445</v>
      </c>
      <c r="F19" s="158">
        <v>1676830.0715999999</v>
      </c>
      <c r="G19" s="17">
        <v>0.821765286678796</v>
      </c>
      <c r="H19" s="10">
        <v>9.1199999999999992</v>
      </c>
      <c r="I19" s="10">
        <v>0.82</v>
      </c>
      <c r="J19" s="8">
        <v>9.925990422145875E-2</v>
      </c>
      <c r="K19" s="160">
        <v>0.10709621244946865</v>
      </c>
      <c r="L19" s="8">
        <v>-3.6493288591000005E-2</v>
      </c>
      <c r="M19" s="8">
        <v>-3.1068848701000001E-2</v>
      </c>
      <c r="N19" s="8">
        <v>0.21004903303</v>
      </c>
      <c r="Q19" s="38">
        <v>0.89913922080310837</v>
      </c>
      <c r="R19" s="39">
        <v>0.10178625200663458</v>
      </c>
      <c r="S19" s="37">
        <v>11</v>
      </c>
      <c r="T19" s="39" t="s">
        <v>238</v>
      </c>
      <c r="U19" s="38">
        <v>0.79679764721915336</v>
      </c>
      <c r="V19" s="37">
        <v>11</v>
      </c>
      <c r="W19" s="133" t="s">
        <v>29</v>
      </c>
      <c r="X19" s="134">
        <v>9.5070422535479301E-2</v>
      </c>
    </row>
    <row r="20" spans="1:24" s="101" customFormat="1" ht="16.8" customHeight="1" x14ac:dyDescent="0.3">
      <c r="A20" s="37">
        <v>15</v>
      </c>
      <c r="B20" s="37">
        <v>12</v>
      </c>
      <c r="C20" s="127" t="s">
        <v>233</v>
      </c>
      <c r="D20" s="157">
        <v>42500</v>
      </c>
      <c r="E20" s="14">
        <v>386750</v>
      </c>
      <c r="F20" s="157">
        <v>507210.12952000002</v>
      </c>
      <c r="G20" s="16">
        <v>0.7625044877672339</v>
      </c>
      <c r="H20" s="9">
        <v>0.9</v>
      </c>
      <c r="I20" s="9">
        <v>7.0000000000000007E-2</v>
      </c>
      <c r="J20" s="6">
        <v>9.8901098901098897E-2</v>
      </c>
      <c r="K20" s="159">
        <v>9.2307692307692313E-2</v>
      </c>
      <c r="L20" s="123">
        <v>-3.2858707535999999E-3</v>
      </c>
      <c r="M20" s="123">
        <v>3.6978353139000004E-2</v>
      </c>
      <c r="N20" s="123">
        <v>0.22742653586</v>
      </c>
      <c r="Q20" s="38">
        <v>0.89913922080310837</v>
      </c>
      <c r="R20" s="39">
        <v>0.10178625200663458</v>
      </c>
      <c r="S20" s="37">
        <v>12</v>
      </c>
      <c r="T20" s="39" t="s">
        <v>235</v>
      </c>
      <c r="U20" s="38">
        <v>0.7915068778944554</v>
      </c>
      <c r="V20" s="37">
        <v>12</v>
      </c>
      <c r="W20" s="133" t="s">
        <v>233</v>
      </c>
      <c r="X20" s="134">
        <v>9.2307692307692313E-2</v>
      </c>
    </row>
    <row r="21" spans="1:24" s="141" customFormat="1" ht="16.8" customHeight="1" x14ac:dyDescent="0.3">
      <c r="A21" s="126">
        <v>14</v>
      </c>
      <c r="B21" s="126">
        <v>3</v>
      </c>
      <c r="C21" s="128" t="s">
        <v>444</v>
      </c>
      <c r="D21" s="158">
        <v>7739.0919999999996</v>
      </c>
      <c r="E21" s="15">
        <v>480907.17687999998</v>
      </c>
      <c r="F21" s="158">
        <v>615586.35915999999</v>
      </c>
      <c r="G21" s="17">
        <v>0.78121805287599799</v>
      </c>
      <c r="H21" s="10">
        <v>8.0399999999999991</v>
      </c>
      <c r="I21" s="10">
        <v>0.85</v>
      </c>
      <c r="J21" s="8">
        <v>0.12938525909237206</v>
      </c>
      <c r="K21" s="160">
        <v>0.16414547795300932</v>
      </c>
      <c r="L21" s="8">
        <v>-5.1007941355000003E-2</v>
      </c>
      <c r="M21" s="8">
        <v>-4.3292037768000002E-2</v>
      </c>
      <c r="N21" s="8">
        <v>0.16690667024</v>
      </c>
      <c r="Q21" s="142">
        <v>0.89913922080310837</v>
      </c>
      <c r="R21" s="143">
        <v>0.10178625200663458</v>
      </c>
      <c r="S21" s="126">
        <v>13</v>
      </c>
      <c r="T21" s="143" t="s">
        <v>237</v>
      </c>
      <c r="U21" s="142">
        <v>0.78341313146761848</v>
      </c>
      <c r="V21" s="126">
        <v>13</v>
      </c>
      <c r="W21" s="144" t="s">
        <v>238</v>
      </c>
      <c r="X21" s="145">
        <v>9.2142308676734064E-2</v>
      </c>
    </row>
    <row r="22" spans="1:24" s="101" customFormat="1" ht="16.8" customHeight="1" x14ac:dyDescent="0.3">
      <c r="A22" s="37">
        <v>10</v>
      </c>
      <c r="B22" s="37">
        <v>2</v>
      </c>
      <c r="C22" s="127" t="s">
        <v>44</v>
      </c>
      <c r="D22" s="165">
        <v>7150.4219999999996</v>
      </c>
      <c r="E22" s="122">
        <v>436175.74200000003</v>
      </c>
      <c r="F22" s="165">
        <v>534690.26688999997</v>
      </c>
      <c r="G22" s="124">
        <v>0.81575403370814115</v>
      </c>
      <c r="H22" s="125">
        <v>9.06</v>
      </c>
      <c r="I22" s="125">
        <v>0.85</v>
      </c>
      <c r="J22" s="123">
        <v>0.14852459016393443</v>
      </c>
      <c r="K22" s="170">
        <v>0.16721311475409834</v>
      </c>
      <c r="L22" s="123">
        <v>-3.3148917888E-2</v>
      </c>
      <c r="M22" s="123">
        <v>-0.21874516962000001</v>
      </c>
      <c r="N22" s="123">
        <v>-6.6818536361000005E-3</v>
      </c>
      <c r="Q22" s="38">
        <v>0.89913922080310837</v>
      </c>
      <c r="R22" s="39">
        <v>0.10178625200663458</v>
      </c>
      <c r="S22" s="37">
        <v>14</v>
      </c>
      <c r="T22" s="39" t="s">
        <v>444</v>
      </c>
      <c r="U22" s="38">
        <v>0.78121805287599799</v>
      </c>
      <c r="V22" s="37">
        <v>14</v>
      </c>
      <c r="W22" s="133" t="s">
        <v>16</v>
      </c>
      <c r="X22" s="134">
        <v>8.7824351297405207E-2</v>
      </c>
    </row>
    <row r="23" spans="1:24" s="141" customFormat="1" ht="16.8" customHeight="1" x14ac:dyDescent="0.3">
      <c r="A23" s="126">
        <v>11</v>
      </c>
      <c r="B23" s="126">
        <v>13</v>
      </c>
      <c r="C23" s="128" t="s">
        <v>238</v>
      </c>
      <c r="D23" s="158">
        <v>6687.0349999999999</v>
      </c>
      <c r="E23" s="15">
        <v>522524.91489999997</v>
      </c>
      <c r="F23" s="158">
        <v>655781.19704999996</v>
      </c>
      <c r="G23" s="17">
        <v>0.79679764721915336</v>
      </c>
      <c r="H23" s="10">
        <v>8.6999999999999993</v>
      </c>
      <c r="I23" s="10">
        <v>0.6</v>
      </c>
      <c r="J23" s="8">
        <v>0.11133862298438699</v>
      </c>
      <c r="K23" s="160">
        <v>9.2142308676734064E-2</v>
      </c>
      <c r="L23" s="8">
        <v>-5.1699029125999996E-2</v>
      </c>
      <c r="M23" s="8">
        <v>-0.11417387909</v>
      </c>
      <c r="N23" s="8">
        <v>8.9345442098000008E-2</v>
      </c>
      <c r="Q23" s="142">
        <v>0.89913922080310837</v>
      </c>
      <c r="R23" s="143">
        <v>0.10178625200663458</v>
      </c>
      <c r="S23" s="126">
        <v>15</v>
      </c>
      <c r="T23" s="143" t="s">
        <v>233</v>
      </c>
      <c r="U23" s="142">
        <v>0.7625044877672339</v>
      </c>
      <c r="V23" s="126">
        <v>15</v>
      </c>
      <c r="W23" s="144" t="s">
        <v>31</v>
      </c>
      <c r="X23" s="145">
        <v>8.7150188822791311E-2</v>
      </c>
    </row>
    <row r="24" spans="1:24" s="101" customFormat="1" ht="16.8" customHeight="1" x14ac:dyDescent="0.3">
      <c r="A24" s="37">
        <v>7</v>
      </c>
      <c r="B24" s="37">
        <v>17</v>
      </c>
      <c r="C24" s="127" t="s">
        <v>644</v>
      </c>
      <c r="D24" s="165">
        <v>2481.2839899999999</v>
      </c>
      <c r="E24" s="122">
        <v>59501.19008</v>
      </c>
      <c r="F24" s="165">
        <v>68520.470279999994</v>
      </c>
      <c r="G24" s="124">
        <v>0.86837101141974249</v>
      </c>
      <c r="H24" s="125">
        <v>0.26219525858999998</v>
      </c>
      <c r="I24" s="125">
        <v>0</v>
      </c>
      <c r="J24" s="123">
        <v>1.0933914036316985E-2</v>
      </c>
      <c r="K24" s="170">
        <v>0</v>
      </c>
      <c r="L24" s="123">
        <v>9.6842105267999998E-3</v>
      </c>
      <c r="M24" s="123">
        <v>-8.3333333258999993E-4</v>
      </c>
      <c r="N24" s="123">
        <v>-7.6575348585E-3</v>
      </c>
      <c r="Q24" s="38">
        <v>0.89913922080310837</v>
      </c>
      <c r="R24" s="39">
        <v>0.10178625200663458</v>
      </c>
      <c r="S24" s="37">
        <v>16</v>
      </c>
      <c r="T24" s="39" t="s">
        <v>61</v>
      </c>
      <c r="U24" s="38">
        <v>0.75158461130216192</v>
      </c>
      <c r="V24" s="37">
        <v>16</v>
      </c>
      <c r="W24" s="133" t="s">
        <v>61</v>
      </c>
      <c r="X24" s="134">
        <v>8.0898876404494377E-2</v>
      </c>
    </row>
    <row r="25" spans="1:24" s="101" customFormat="1" ht="16.8" customHeight="1" x14ac:dyDescent="0.3">
      <c r="A25" s="37">
        <v>17</v>
      </c>
      <c r="B25" s="37">
        <v>4</v>
      </c>
      <c r="C25" s="127" t="s">
        <v>344</v>
      </c>
      <c r="D25" s="165">
        <v>4673</v>
      </c>
      <c r="E25" s="122">
        <v>144722.81</v>
      </c>
      <c r="F25" s="165">
        <v>217944.01069</v>
      </c>
      <c r="G25" s="124">
        <v>0.66403664657640604</v>
      </c>
      <c r="H25" s="125">
        <v>4.5858999999999996</v>
      </c>
      <c r="I25" s="125">
        <v>0.39</v>
      </c>
      <c r="J25" s="123">
        <v>0.14807555699063607</v>
      </c>
      <c r="K25" s="170">
        <v>0.15111398127219891</v>
      </c>
      <c r="L25" s="123">
        <v>-1.2213431663000001E-2</v>
      </c>
      <c r="M25" s="123">
        <v>-4.1203117599E-2</v>
      </c>
      <c r="N25" s="123">
        <v>-5.6353974565999998E-2</v>
      </c>
      <c r="Q25" s="38">
        <v>0.89913922080310837</v>
      </c>
      <c r="R25" s="39">
        <v>0.10178625200663458</v>
      </c>
      <c r="S25" s="37">
        <v>18</v>
      </c>
      <c r="T25" s="39" t="e">
        <v>#N/A</v>
      </c>
      <c r="U25" s="38" t="e">
        <v>#N/A</v>
      </c>
      <c r="V25" s="37">
        <v>18</v>
      </c>
      <c r="W25" s="133" t="e">
        <v>#N/A</v>
      </c>
      <c r="X25" s="134" t="e">
        <v>#N/A</v>
      </c>
    </row>
    <row r="26" spans="1:24" hidden="1" x14ac:dyDescent="0.3">
      <c r="C26" s="7"/>
      <c r="D26" s="15"/>
      <c r="E26" s="15"/>
      <c r="F26" s="15"/>
      <c r="G26" s="168"/>
      <c r="H26" s="10"/>
      <c r="I26" s="10"/>
      <c r="J26" s="8"/>
      <c r="K26" s="8"/>
      <c r="L26" s="8"/>
      <c r="M26" s="8"/>
      <c r="N26" s="8"/>
      <c r="O26" s="38"/>
      <c r="P26" s="39"/>
      <c r="Q26" s="39"/>
    </row>
    <row r="27" spans="1:24" hidden="1" x14ac:dyDescent="0.3"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3">
      <c r="C28" s="7"/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C30" s="7"/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C32" s="7"/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C34" s="7"/>
      <c r="D34" s="15"/>
      <c r="E34" s="15"/>
      <c r="F34" s="15"/>
      <c r="G34" s="168"/>
      <c r="H34" s="10"/>
      <c r="I34" s="10"/>
      <c r="J34" s="8"/>
      <c r="K34" s="8"/>
      <c r="L34" s="8"/>
      <c r="M34" s="8"/>
      <c r="N34" s="8"/>
      <c r="O34" s="38"/>
      <c r="P34" s="39"/>
      <c r="Q34" s="39"/>
    </row>
    <row r="35" spans="3:17" hidden="1" x14ac:dyDescent="0.3">
      <c r="D35" s="14"/>
      <c r="E35" s="14"/>
      <c r="F35" s="14"/>
      <c r="G35" s="169"/>
      <c r="H35" s="9"/>
      <c r="I35" s="9"/>
      <c r="J35" s="6"/>
      <c r="K35" s="6"/>
      <c r="L35" s="6"/>
      <c r="M35" s="6"/>
      <c r="N35" s="6"/>
      <c r="O35" s="38"/>
      <c r="P35" s="39"/>
      <c r="Q35" s="39"/>
    </row>
    <row r="36" spans="3:17" hidden="1" x14ac:dyDescent="0.3">
      <c r="C36" s="7"/>
      <c r="D36" s="15"/>
      <c r="E36" s="15"/>
      <c r="F36" s="15"/>
      <c r="G36" s="168"/>
      <c r="H36" s="10"/>
      <c r="I36" s="10"/>
      <c r="J36" s="8"/>
      <c r="K36" s="8"/>
      <c r="L36" s="8"/>
      <c r="M36" s="8"/>
      <c r="N36" s="8"/>
      <c r="O36" s="38"/>
      <c r="P36" s="39"/>
      <c r="Q36" s="39"/>
    </row>
    <row r="37" spans="3:17" hidden="1" x14ac:dyDescent="0.3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x14ac:dyDescent="0.3">
      <c r="C40" s="19"/>
      <c r="D40" s="19"/>
      <c r="E40" s="152"/>
      <c r="F40" s="18"/>
      <c r="G40" s="155"/>
      <c r="H40" s="18"/>
      <c r="I40" s="21"/>
      <c r="J40" s="22"/>
      <c r="K40" s="22"/>
      <c r="L40" s="156"/>
      <c r="M40" s="22"/>
      <c r="N40" s="22"/>
    </row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K16" sqref="K1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0.85253423388552751</v>
      </c>
      <c r="H7" s="138">
        <v>28.793332613846154</v>
      </c>
      <c r="I7" s="138">
        <v>2.1023076923076927</v>
      </c>
      <c r="J7" s="139">
        <v>0.10906863020504931</v>
      </c>
      <c r="K7" s="174">
        <v>0.10696693122284569</v>
      </c>
      <c r="L7" s="139">
        <v>-2.8776620372485386E-2</v>
      </c>
      <c r="M7" s="139">
        <v>7.8904669119846151E-3</v>
      </c>
      <c r="N7" s="139">
        <v>0.10426892009938461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5</v>
      </c>
      <c r="B9" s="37">
        <v>13</v>
      </c>
      <c r="C9" s="127" t="s">
        <v>54</v>
      </c>
      <c r="D9" s="158">
        <v>608.95000000000005</v>
      </c>
      <c r="E9" s="15">
        <v>560234</v>
      </c>
      <c r="F9" s="158">
        <v>631698.08198000002</v>
      </c>
      <c r="G9" s="17">
        <v>0.88686987657774363</v>
      </c>
      <c r="H9" s="10">
        <v>59.1</v>
      </c>
      <c r="I9" s="10">
        <v>5.3</v>
      </c>
      <c r="J9" s="8">
        <v>6.4239130434782618E-2</v>
      </c>
      <c r="K9" s="160">
        <v>6.9130434782608705E-2</v>
      </c>
      <c r="L9" s="8">
        <v>2.2528980917000001E-2</v>
      </c>
      <c r="M9" s="8">
        <v>7.0927379619999996E-3</v>
      </c>
      <c r="N9" s="8">
        <v>3.2198154728E-2</v>
      </c>
      <c r="Q9" s="38">
        <v>0.85253423388552751</v>
      </c>
      <c r="R9" s="39">
        <v>0.10696693122284569</v>
      </c>
      <c r="S9" s="37">
        <v>1</v>
      </c>
      <c r="T9" s="39" t="s">
        <v>48</v>
      </c>
      <c r="U9" s="38">
        <v>0.96754528050518152</v>
      </c>
      <c r="V9" s="37">
        <v>1</v>
      </c>
      <c r="W9" s="99" t="s">
        <v>454</v>
      </c>
      <c r="X9" s="99">
        <v>0.13526570048309181</v>
      </c>
    </row>
    <row r="10" spans="1:40" ht="16.8" customHeight="1" x14ac:dyDescent="0.3">
      <c r="A10" s="37">
        <v>3</v>
      </c>
      <c r="B10" s="37">
        <v>8</v>
      </c>
      <c r="C10" s="140" t="s">
        <v>19</v>
      </c>
      <c r="D10" s="157">
        <v>144355.726</v>
      </c>
      <c r="E10" s="14">
        <v>2793283.2980999998</v>
      </c>
      <c r="F10" s="157">
        <v>2942000.3931999998</v>
      </c>
      <c r="G10" s="16">
        <v>0.94945034832635045</v>
      </c>
      <c r="H10" s="9">
        <v>1.9</v>
      </c>
      <c r="I10" s="9">
        <v>0.17</v>
      </c>
      <c r="J10" s="6">
        <v>9.8191214470284241E-2</v>
      </c>
      <c r="K10" s="159">
        <v>0.1054263565891473</v>
      </c>
      <c r="L10" s="6">
        <v>-2.6659959757000001E-2</v>
      </c>
      <c r="M10" s="6">
        <v>1.6023710294000001E-2</v>
      </c>
      <c r="N10" s="6">
        <v>8.0039643761000007E-2</v>
      </c>
      <c r="Q10" s="38">
        <v>0.85253423388552751</v>
      </c>
      <c r="R10" s="39">
        <v>0.10696693122284569</v>
      </c>
      <c r="S10" s="37">
        <v>2</v>
      </c>
      <c r="T10" s="39" t="s">
        <v>20</v>
      </c>
      <c r="U10" s="38">
        <v>0.95047703142390372</v>
      </c>
      <c r="V10" s="37">
        <v>2</v>
      </c>
      <c r="W10" s="99" t="s">
        <v>446</v>
      </c>
      <c r="X10" s="99">
        <v>0.13186813187241028</v>
      </c>
    </row>
    <row r="11" spans="1:40" ht="16.8" customHeight="1" x14ac:dyDescent="0.3">
      <c r="A11" s="37">
        <v>2</v>
      </c>
      <c r="B11" s="37">
        <v>7</v>
      </c>
      <c r="C11" s="127" t="s">
        <v>20</v>
      </c>
      <c r="D11" s="158">
        <v>64308.055</v>
      </c>
      <c r="E11" s="15">
        <v>6686108.4784000004</v>
      </c>
      <c r="F11" s="158">
        <v>7034476.6442</v>
      </c>
      <c r="G11" s="17">
        <v>0.95047703142390372</v>
      </c>
      <c r="H11" s="10">
        <v>11.04</v>
      </c>
      <c r="I11" s="10">
        <v>0.92</v>
      </c>
      <c r="J11" s="8">
        <v>0.10618447629044377</v>
      </c>
      <c r="K11" s="160">
        <v>0.10618447629044379</v>
      </c>
      <c r="L11" s="8">
        <v>-1.9752578667E-2</v>
      </c>
      <c r="M11" s="8">
        <v>1.2492710200999999E-2</v>
      </c>
      <c r="N11" s="8">
        <v>0.11565015024999999</v>
      </c>
      <c r="Q11" s="38">
        <v>0.85253423388552751</v>
      </c>
      <c r="R11" s="39">
        <v>0.10696693122284569</v>
      </c>
      <c r="S11" s="37">
        <v>3</v>
      </c>
      <c r="T11" s="39" t="s">
        <v>19</v>
      </c>
      <c r="U11" s="38">
        <v>0.94945034832635045</v>
      </c>
      <c r="V11" s="37">
        <v>3</v>
      </c>
      <c r="W11" s="99" t="s">
        <v>231</v>
      </c>
      <c r="X11" s="99">
        <v>0.12965355255431593</v>
      </c>
    </row>
    <row r="12" spans="1:40" ht="16.8" customHeight="1" x14ac:dyDescent="0.3">
      <c r="A12" s="37">
        <v>4</v>
      </c>
      <c r="B12" s="37">
        <v>10</v>
      </c>
      <c r="C12" s="140" t="s">
        <v>26</v>
      </c>
      <c r="D12" s="157">
        <v>28828.639999999999</v>
      </c>
      <c r="E12" s="14">
        <v>3026718.9136000001</v>
      </c>
      <c r="F12" s="157">
        <v>3339028.7851</v>
      </c>
      <c r="G12" s="16">
        <v>0.90646685260886528</v>
      </c>
      <c r="H12" s="9">
        <v>9.8699999999999992</v>
      </c>
      <c r="I12" s="9">
        <v>0.84</v>
      </c>
      <c r="J12" s="6">
        <v>9.4008953233641279E-2</v>
      </c>
      <c r="K12" s="159">
        <v>9.6009143727974089E-2</v>
      </c>
      <c r="L12" s="123">
        <v>-1.1858823528000001E-2</v>
      </c>
      <c r="M12" s="123">
        <v>8.0354210367999997E-3</v>
      </c>
      <c r="N12" s="123">
        <v>0.11390813272999999</v>
      </c>
      <c r="Q12" s="38">
        <v>0.85253423388552751</v>
      </c>
      <c r="R12" s="39">
        <v>0.10696693122284569</v>
      </c>
      <c r="S12" s="37">
        <v>4</v>
      </c>
      <c r="T12" s="39" t="s">
        <v>26</v>
      </c>
      <c r="U12" s="38">
        <v>0.90646685260886528</v>
      </c>
      <c r="V12" s="37">
        <v>4</v>
      </c>
      <c r="W12" s="99" t="s">
        <v>458</v>
      </c>
      <c r="X12" s="99">
        <v>0.12224108658743633</v>
      </c>
    </row>
    <row r="13" spans="1:40" ht="16.8" customHeight="1" x14ac:dyDescent="0.3">
      <c r="A13" s="37">
        <v>6</v>
      </c>
      <c r="B13" s="37">
        <v>6</v>
      </c>
      <c r="C13" s="127" t="s">
        <v>641</v>
      </c>
      <c r="D13" s="158">
        <v>13982.093000000001</v>
      </c>
      <c r="E13" s="15">
        <v>1445049.3115000001</v>
      </c>
      <c r="F13" s="158">
        <v>1631272.6063000001</v>
      </c>
      <c r="G13" s="17">
        <v>0.88584170782933347</v>
      </c>
      <c r="H13" s="10">
        <v>11.02</v>
      </c>
      <c r="I13" s="10">
        <v>1</v>
      </c>
      <c r="J13" s="8">
        <v>0.10662796323542623</v>
      </c>
      <c r="K13" s="160">
        <v>0.1161103047935676</v>
      </c>
      <c r="L13" s="8">
        <v>-2.8208744710999999E-2</v>
      </c>
      <c r="M13" s="8">
        <v>3.7147939742000001E-2</v>
      </c>
      <c r="N13" s="8">
        <v>0.14428708321</v>
      </c>
      <c r="Q13" s="38">
        <v>0.85253423388552751</v>
      </c>
      <c r="R13" s="39">
        <v>0.10696693122284569</v>
      </c>
      <c r="S13" s="37">
        <v>5</v>
      </c>
      <c r="T13" s="39" t="s">
        <v>54</v>
      </c>
      <c r="U13" s="38">
        <v>0.88686987657774363</v>
      </c>
      <c r="V13" s="37">
        <v>5</v>
      </c>
      <c r="W13" s="99" t="s">
        <v>73</v>
      </c>
      <c r="X13" s="99">
        <v>0.11707317073170732</v>
      </c>
    </row>
    <row r="14" spans="1:40" ht="16.8" customHeight="1" x14ac:dyDescent="0.3">
      <c r="A14" s="37">
        <v>7</v>
      </c>
      <c r="B14" s="37">
        <v>2</v>
      </c>
      <c r="C14" s="140" t="s">
        <v>446</v>
      </c>
      <c r="D14" s="157">
        <v>123163.844</v>
      </c>
      <c r="E14" s="14">
        <v>1232870.0784</v>
      </c>
      <c r="F14" s="157">
        <v>1424897.8104000001</v>
      </c>
      <c r="G14" s="16">
        <v>0.86523403250504427</v>
      </c>
      <c r="H14" s="9">
        <v>1.33</v>
      </c>
      <c r="I14" s="9">
        <v>0.11</v>
      </c>
      <c r="J14" s="6">
        <v>0.13286713287144369</v>
      </c>
      <c r="K14" s="159">
        <v>0.13186813187241028</v>
      </c>
      <c r="L14" s="123">
        <v>2.0790083036E-3</v>
      </c>
      <c r="M14" s="123">
        <v>-3.7711193986000001E-2</v>
      </c>
      <c r="N14" s="123">
        <v>0.17408794741</v>
      </c>
      <c r="Q14" s="38">
        <v>0.85253423388552751</v>
      </c>
      <c r="R14" s="39">
        <v>0.10696693122284569</v>
      </c>
      <c r="S14" s="37">
        <v>6</v>
      </c>
      <c r="T14" s="39" t="s">
        <v>641</v>
      </c>
      <c r="U14" s="38">
        <v>0.88584170782933347</v>
      </c>
      <c r="V14" s="37">
        <v>6</v>
      </c>
      <c r="W14" s="99" t="s">
        <v>641</v>
      </c>
      <c r="X14" s="99">
        <v>0.1161103047935676</v>
      </c>
    </row>
    <row r="15" spans="1:40" ht="16.8" customHeight="1" x14ac:dyDescent="0.3">
      <c r="A15" s="37">
        <v>8</v>
      </c>
      <c r="B15" s="37">
        <v>9</v>
      </c>
      <c r="C15" s="127" t="s">
        <v>28</v>
      </c>
      <c r="D15" s="158">
        <v>21329.975999999999</v>
      </c>
      <c r="E15" s="15">
        <v>1824139.5475000001</v>
      </c>
      <c r="F15" s="158">
        <v>2222527.2686000001</v>
      </c>
      <c r="G15" s="17">
        <v>0.82075013129042518</v>
      </c>
      <c r="H15" s="10">
        <v>8.32</v>
      </c>
      <c r="I15" s="10">
        <v>0.75</v>
      </c>
      <c r="J15" s="8">
        <v>9.728718428544457E-2</v>
      </c>
      <c r="K15" s="160">
        <v>0.10523854069338956</v>
      </c>
      <c r="L15" s="8">
        <v>-7.0131564639999991E-2</v>
      </c>
      <c r="M15" s="8">
        <v>-3.2787496005E-2</v>
      </c>
      <c r="N15" s="8">
        <v>0.11954555165</v>
      </c>
      <c r="Q15" s="38">
        <v>0.85253423388552751</v>
      </c>
      <c r="R15" s="39">
        <v>0.10696693122284569</v>
      </c>
      <c r="S15" s="37">
        <v>7</v>
      </c>
      <c r="T15" s="39" t="s">
        <v>446</v>
      </c>
      <c r="U15" s="38">
        <v>0.86523403250504427</v>
      </c>
      <c r="V15" s="37">
        <v>7</v>
      </c>
      <c r="W15" s="99" t="s">
        <v>20</v>
      </c>
      <c r="X15" s="99">
        <v>0.10618447629044379</v>
      </c>
    </row>
    <row r="16" spans="1:40" ht="16.8" customHeight="1" x14ac:dyDescent="0.3">
      <c r="A16" s="37">
        <v>12</v>
      </c>
      <c r="B16" s="37">
        <v>1</v>
      </c>
      <c r="C16" s="140" t="s">
        <v>454</v>
      </c>
      <c r="D16" s="157">
        <v>99120.994000000006</v>
      </c>
      <c r="E16" s="14">
        <v>615541.37274000002</v>
      </c>
      <c r="F16" s="157">
        <v>949677.06357</v>
      </c>
      <c r="G16" s="16">
        <v>0.64815861765269323</v>
      </c>
      <c r="H16" s="9">
        <v>0.93</v>
      </c>
      <c r="I16" s="9">
        <v>7.0000000000000007E-2</v>
      </c>
      <c r="J16" s="6">
        <v>0.14975845410628022</v>
      </c>
      <c r="K16" s="159">
        <v>0.13526570048309181</v>
      </c>
      <c r="L16" s="123">
        <v>-8.407079646E-2</v>
      </c>
      <c r="M16" s="123">
        <v>-9.054876614299999E-2</v>
      </c>
      <c r="N16" s="123">
        <v>-4.0832068422000004E-2</v>
      </c>
      <c r="Q16" s="38">
        <v>0.85253423388552751</v>
      </c>
      <c r="R16" s="39">
        <v>0.10696693122284569</v>
      </c>
      <c r="S16" s="37">
        <v>8</v>
      </c>
      <c r="T16" s="39" t="s">
        <v>28</v>
      </c>
      <c r="U16" s="38">
        <v>0.82075013129042518</v>
      </c>
      <c r="V16" s="37">
        <v>8</v>
      </c>
      <c r="W16" s="99" t="s">
        <v>19</v>
      </c>
      <c r="X16" s="99">
        <v>0.1054263565891473</v>
      </c>
    </row>
    <row r="17" spans="1:24" ht="16.8" customHeight="1" x14ac:dyDescent="0.3">
      <c r="A17" s="37">
        <v>11</v>
      </c>
      <c r="B17" s="37">
        <v>11</v>
      </c>
      <c r="C17" s="127" t="s">
        <v>38</v>
      </c>
      <c r="D17" s="158">
        <v>4709.0820000000003</v>
      </c>
      <c r="E17" s="15">
        <v>339100.99482000002</v>
      </c>
      <c r="F17" s="158">
        <v>521976.24888999999</v>
      </c>
      <c r="G17" s="17">
        <v>0.64964832315859133</v>
      </c>
      <c r="H17" s="10">
        <v>7.65</v>
      </c>
      <c r="I17" s="10">
        <v>0.55000000000000004</v>
      </c>
      <c r="J17" s="8">
        <v>0.10623524510484655</v>
      </c>
      <c r="K17" s="160">
        <v>9.1653936953200954E-2</v>
      </c>
      <c r="L17" s="8">
        <v>-6.6260373444000001E-2</v>
      </c>
      <c r="M17" s="8">
        <v>-6.1855341179999995E-2</v>
      </c>
      <c r="N17" s="8">
        <v>-7.4369087375999995E-2</v>
      </c>
      <c r="Q17" s="38">
        <v>0.85253423388552751</v>
      </c>
      <c r="R17" s="39">
        <v>0.10696693122284569</v>
      </c>
      <c r="S17" s="37">
        <v>9</v>
      </c>
      <c r="T17" s="39" t="s">
        <v>73</v>
      </c>
      <c r="U17" s="38">
        <v>0.70190264782281397</v>
      </c>
      <c r="V17" s="37">
        <v>9</v>
      </c>
      <c r="W17" s="99" t="s">
        <v>28</v>
      </c>
      <c r="X17" s="99">
        <v>0.10523854069338956</v>
      </c>
    </row>
    <row r="18" spans="1:24" ht="16.8" customHeight="1" x14ac:dyDescent="0.3">
      <c r="A18" s="37">
        <v>1</v>
      </c>
      <c r="B18" s="37">
        <v>12</v>
      </c>
      <c r="C18" s="140" t="s">
        <v>48</v>
      </c>
      <c r="D18" s="157">
        <v>244.21299999999999</v>
      </c>
      <c r="E18" s="14">
        <v>615660.973</v>
      </c>
      <c r="F18" s="157">
        <v>636312.31055000005</v>
      </c>
      <c r="G18" s="16">
        <v>0.96754528050518152</v>
      </c>
      <c r="H18" s="9">
        <v>236.67332397999999</v>
      </c>
      <c r="I18" s="9">
        <v>15.8</v>
      </c>
      <c r="J18" s="6">
        <v>9.3880731447838164E-2</v>
      </c>
      <c r="K18" s="159">
        <v>7.5208250694168977E-2</v>
      </c>
      <c r="L18" s="6">
        <v>-3.5647753222999998E-2</v>
      </c>
      <c r="M18" s="6">
        <v>0.12869644003</v>
      </c>
      <c r="N18" s="6">
        <v>0.15957871172000002</v>
      </c>
      <c r="Q18" s="38">
        <v>0.85253423388552751</v>
      </c>
      <c r="R18" s="39">
        <v>0.10696693122284569</v>
      </c>
      <c r="S18" s="37">
        <v>10</v>
      </c>
      <c r="T18" s="39" t="s">
        <v>231</v>
      </c>
      <c r="U18" s="38">
        <v>0.68736202980889005</v>
      </c>
      <c r="V18" s="37">
        <v>10</v>
      </c>
      <c r="W18" s="99" t="s">
        <v>26</v>
      </c>
      <c r="X18" s="99">
        <v>9.6009143727974089E-2</v>
      </c>
    </row>
    <row r="19" spans="1:24" ht="16.8" customHeight="1" x14ac:dyDescent="0.3">
      <c r="A19" s="37">
        <v>9</v>
      </c>
      <c r="B19" s="37">
        <v>5</v>
      </c>
      <c r="C19" s="127" t="s">
        <v>73</v>
      </c>
      <c r="D19" s="158">
        <v>2850</v>
      </c>
      <c r="E19" s="15">
        <v>140220</v>
      </c>
      <c r="F19" s="158">
        <v>199771.29368999999</v>
      </c>
      <c r="G19" s="17">
        <v>0.70190264782281397</v>
      </c>
      <c r="H19" s="10">
        <v>5.76</v>
      </c>
      <c r="I19" s="10">
        <v>0.48</v>
      </c>
      <c r="J19" s="8">
        <v>0.11707317073170732</v>
      </c>
      <c r="K19" s="160">
        <v>0.11707317073170732</v>
      </c>
      <c r="L19" s="8">
        <v>-3.4915653196999998E-2</v>
      </c>
      <c r="M19" s="8">
        <v>0.10815619325</v>
      </c>
      <c r="N19" s="8">
        <v>0.22455106798999999</v>
      </c>
      <c r="Q19" s="38">
        <v>0.85253423388552751</v>
      </c>
      <c r="R19" s="39">
        <v>0.10696693122284569</v>
      </c>
      <c r="S19" s="37">
        <v>11</v>
      </c>
      <c r="T19" s="39" t="s">
        <v>38</v>
      </c>
      <c r="U19" s="38">
        <v>0.64964832315859133</v>
      </c>
      <c r="V19" s="37">
        <v>11</v>
      </c>
      <c r="W19" s="99" t="s">
        <v>38</v>
      </c>
      <c r="X19" s="99">
        <v>9.1653936953200954E-2</v>
      </c>
    </row>
    <row r="20" spans="1:24" ht="16.8" customHeight="1" x14ac:dyDescent="0.3">
      <c r="A20" s="37">
        <v>10</v>
      </c>
      <c r="B20" s="37">
        <v>3</v>
      </c>
      <c r="C20" s="140" t="s">
        <v>231</v>
      </c>
      <c r="D20" s="157">
        <v>7441.7449999999999</v>
      </c>
      <c r="E20" s="14">
        <v>633664.58675000002</v>
      </c>
      <c r="F20" s="157">
        <v>921878.95064000005</v>
      </c>
      <c r="G20" s="16">
        <v>0.68736202980889005</v>
      </c>
      <c r="H20" s="9">
        <v>13.16</v>
      </c>
      <c r="I20" s="9">
        <v>0.92</v>
      </c>
      <c r="J20" s="6">
        <v>0.15455079271873165</v>
      </c>
      <c r="K20" s="159">
        <v>0.12965355255431593</v>
      </c>
      <c r="L20" s="123">
        <v>-2.2151774701E-2</v>
      </c>
      <c r="M20" s="123">
        <v>6.2301676195000003E-2</v>
      </c>
      <c r="N20" s="123">
        <v>0.24443033907</v>
      </c>
      <c r="Q20" s="38">
        <v>0.85253423388552751</v>
      </c>
      <c r="R20" s="39">
        <v>0.10696693122284569</v>
      </c>
      <c r="S20" s="37">
        <v>12</v>
      </c>
      <c r="T20" s="39" t="s">
        <v>454</v>
      </c>
      <c r="U20" s="38">
        <v>0.64815861765269323</v>
      </c>
      <c r="V20" s="37">
        <v>12</v>
      </c>
      <c r="W20" s="99" t="s">
        <v>48</v>
      </c>
      <c r="X20" s="99">
        <v>7.5208250694168977E-2</v>
      </c>
    </row>
    <row r="21" spans="1:24" ht="16.8" customHeight="1" x14ac:dyDescent="0.3">
      <c r="A21" s="37">
        <v>13</v>
      </c>
      <c r="B21" s="37">
        <v>4</v>
      </c>
      <c r="C21" s="127" t="s">
        <v>458</v>
      </c>
      <c r="D21" s="158">
        <v>23297.835999999999</v>
      </c>
      <c r="E21" s="15">
        <v>960569.77827999997</v>
      </c>
      <c r="F21" s="158">
        <v>2028146.0762</v>
      </c>
      <c r="G21" s="17">
        <v>0.47361962215253967</v>
      </c>
      <c r="H21" s="10">
        <v>7.56</v>
      </c>
      <c r="I21" s="10">
        <v>0.42</v>
      </c>
      <c r="J21" s="8">
        <v>0.18336162988115448</v>
      </c>
      <c r="K21" s="160">
        <v>0.12224108658743633</v>
      </c>
      <c r="L21" s="8">
        <v>9.5396826509E-4</v>
      </c>
      <c r="M21" s="8">
        <v>-5.4467961541000004E-2</v>
      </c>
      <c r="N21" s="8">
        <v>6.2420334570999998E-2</v>
      </c>
      <c r="Q21" s="38">
        <v>0.85253423388552751</v>
      </c>
      <c r="R21" s="39">
        <v>0.10696693122284569</v>
      </c>
      <c r="S21" s="37">
        <v>13</v>
      </c>
      <c r="T21" s="39" t="s">
        <v>458</v>
      </c>
      <c r="U21" s="38">
        <v>0.47361962215253967</v>
      </c>
      <c r="V21" s="37">
        <v>13</v>
      </c>
      <c r="W21" s="99" t="s">
        <v>54</v>
      </c>
      <c r="X21" s="99">
        <v>6.9130434782608705E-2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0.83786099050269869</v>
      </c>
      <c r="H37" s="18"/>
      <c r="I37" s="21"/>
      <c r="J37" s="22">
        <v>0.11223642936591488</v>
      </c>
      <c r="K37" s="22">
        <v>0.10842247181999232</v>
      </c>
      <c r="L37" s="22">
        <v>-3.3633189636573642E-2</v>
      </c>
      <c r="M37" s="22">
        <v>7.2236019636181814E-3</v>
      </c>
      <c r="N37" s="22">
        <v>0.11302346934572727</v>
      </c>
    </row>
    <row r="38" spans="3:16" hidden="1" x14ac:dyDescent="0.3">
      <c r="C38" s="60" t="s">
        <v>259</v>
      </c>
      <c r="D38" s="19"/>
      <c r="E38" s="18"/>
      <c r="F38" s="18"/>
      <c r="G38" s="20">
        <v>0.78076787161640337</v>
      </c>
      <c r="H38" s="18"/>
      <c r="I38" s="21"/>
      <c r="J38" s="22">
        <v>0.11597149946906071</v>
      </c>
      <c r="K38" s="22">
        <v>0.10980369042647338</v>
      </c>
      <c r="L38" s="22">
        <v>-3.5021250733531004E-2</v>
      </c>
      <c r="M38" s="22">
        <v>6.6966911398800028E-3</v>
      </c>
      <c r="N38" s="22">
        <v>0.1127608012553</v>
      </c>
    </row>
    <row r="39" spans="3:16" hidden="1" x14ac:dyDescent="0.3">
      <c r="C39" s="60" t="s">
        <v>259</v>
      </c>
      <c r="D39" s="19"/>
      <c r="E39" s="18"/>
      <c r="F39" s="18"/>
      <c r="G39" s="20">
        <v>0.74093356952856126</v>
      </c>
      <c r="H39" s="18"/>
      <c r="I39" s="21"/>
      <c r="J39" s="22">
        <v>0.12448642394102818</v>
      </c>
      <c r="K39" s="22">
        <v>0.11515186463194504</v>
      </c>
      <c r="L39" s="22">
        <v>-3.7594853756367778E-2</v>
      </c>
      <c r="M39" s="22">
        <v>6.5479433735555559E-3</v>
      </c>
      <c r="N39" s="22">
        <v>0.11263331998033332</v>
      </c>
    </row>
    <row r="40" spans="3:16" hidden="1" x14ac:dyDescent="0.3">
      <c r="C40" s="60" t="s">
        <v>259</v>
      </c>
      <c r="D40" s="19"/>
      <c r="E40" s="18"/>
      <c r="F40" s="18"/>
      <c r="G40" s="20">
        <v>0.71438896402598551</v>
      </c>
      <c r="H40" s="18"/>
      <c r="I40" s="21"/>
      <c r="J40" s="22">
        <v>0.12854289991734086</v>
      </c>
      <c r="K40" s="22">
        <v>0.11493415888706324</v>
      </c>
      <c r="L40" s="22">
        <v>-3.8768117387038753E-2</v>
      </c>
      <c r="M40" s="22">
        <v>2.7229438274999993E-3</v>
      </c>
      <c r="N40" s="22">
        <v>0.10867659957662501</v>
      </c>
    </row>
    <row r="41" spans="3:16" hidden="1" x14ac:dyDescent="0.3">
      <c r="C41" s="60" t="s">
        <v>259</v>
      </c>
      <c r="D41" s="19"/>
      <c r="E41" s="18"/>
      <c r="F41" s="18"/>
      <c r="G41" s="20">
        <v>0.68565494028842477</v>
      </c>
      <c r="H41" s="18"/>
      <c r="I41" s="21"/>
      <c r="J41" s="22">
        <v>0.12750345280852371</v>
      </c>
      <c r="K41" s="22">
        <v>0.11086361748764444</v>
      </c>
      <c r="L41" s="22">
        <v>-4.4603421057130006E-2</v>
      </c>
      <c r="M41" s="22">
        <v>8.499249229428572E-3</v>
      </c>
      <c r="N41" s="22">
        <v>9.9332121314714292E-2</v>
      </c>
    </row>
    <row r="42" spans="3:16" hidden="1" x14ac:dyDescent="0.3">
      <c r="C42" s="60" t="s">
        <v>259</v>
      </c>
      <c r="D42" s="19"/>
      <c r="E42" s="18"/>
      <c r="F42" s="18"/>
      <c r="G42" s="20">
        <v>0.62854837116587647</v>
      </c>
      <c r="H42" s="18"/>
      <c r="I42" s="21"/>
      <c r="J42" s="22">
        <v>0.14418204025764131</v>
      </c>
      <c r="K42" s="22">
        <v>0.11396851229453704</v>
      </c>
      <c r="L42" s="22">
        <v>-4.0348730459984994E-2</v>
      </c>
      <c r="M42" s="22">
        <v>1.5380373435166669E-2</v>
      </c>
      <c r="N42" s="22">
        <v>9.5963216258833348E-2</v>
      </c>
    </row>
    <row r="43" spans="3:16" hidden="1" x14ac:dyDescent="0.3">
      <c r="C43" s="60" t="s">
        <v>259</v>
      </c>
      <c r="D43" s="19"/>
      <c r="E43" s="18"/>
      <c r="F43" s="18"/>
      <c r="G43" s="20">
        <v>0.62422547553629593</v>
      </c>
      <c r="H43" s="18"/>
      <c r="I43" s="21"/>
      <c r="J43" s="22">
        <v>0.14290564110989415</v>
      </c>
      <c r="K43" s="22">
        <v>0.109093746254725</v>
      </c>
      <c r="L43" s="22">
        <v>-3.1604317259981994E-2</v>
      </c>
      <c r="M43" s="22">
        <v>3.6566201350800007E-2</v>
      </c>
      <c r="N43" s="22">
        <v>0.123322273195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2026-06-26T22:31:17Z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1466980017</vt:lpwstr>
  </property>
  <property fmtid="{D5CDD505-2E9C-101B-9397-08002B2CF9AE}" pid="3" name="EcoUpdateMessage">
    <vt:lpwstr>2026/06/26-22:26:57</vt:lpwstr>
  </property>
  <property fmtid="{D5CDD505-2E9C-101B-9397-08002B2CF9AE}" pid="4" name="EcoUpdateStatus">
    <vt:lpwstr>2026-06-26=BRA:St,ME,Fd,TP;USA:St,ME;ARG:St,ME,TP;MEX:St,ME,Fd;CHL:St,ME;PER:St,ME,Fd|2026-06-25=USA:TP;ARG:Fd;MEX:TP;CHL:Fd;COL:St,ME;SAU:St|2021-11-17=CHL:TP|2014-02-26=VEN:St|2002-11-08=JPN:St|2026-06-22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