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0" documentId="8_{C74E36A0-141A-4DAD-A356-73502CC6E294}" xr6:coauthVersionLast="47" xr6:coauthVersionMax="47" xr10:uidLastSave="{00000000-0000-0000-0000-000000000000}"/>
  <bookViews>
    <workbookView xWindow="2340" yWindow="660" windowWidth="21900" windowHeight="15540" xr2:uid="{00000000-000D-0000-FFFF-FFFF00000000}"/>
  </bookViews>
  <sheets>
    <sheet name="Tendencias" sheetId="1" r:id="rId1"/>
  </sheets>
  <definedNames>
    <definedName name="_xlnm.Print_Area" localSheetId="0">Tendencias!$C$11:$Q$422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1" l="1"/>
  <c r="T9" i="1"/>
  <c r="W18" i="1"/>
  <c r="V18" i="1" s="1"/>
  <c r="W7" i="1"/>
  <c r="V7" i="1"/>
  <c r="T10" i="1" l="1"/>
  <c r="W10" i="1"/>
  <c r="V9" i="1"/>
  <c r="Y7" i="1"/>
  <c r="V8" i="1" s="1"/>
  <c r="W8" i="1" l="1"/>
</calcChain>
</file>

<file path=xl/sharedStrings.xml><?xml version="1.0" encoding="utf-8"?>
<sst xmlns="http://schemas.openxmlformats.org/spreadsheetml/2006/main" count="1155" uniqueCount="837">
  <si>
    <t>Ativos</t>
  </si>
  <si>
    <t>Suportes</t>
  </si>
  <si>
    <t>Suportes e Resistências</t>
  </si>
  <si>
    <t>Atualizado em 08junho2020</t>
  </si>
  <si>
    <t>Resistências</t>
  </si>
  <si>
    <t>IFR</t>
  </si>
  <si>
    <t>Vol$m</t>
  </si>
  <si>
    <t>Tend.</t>
  </si>
  <si>
    <t xml:space="preserve">Disclaimer: </t>
  </si>
  <si>
    <t>Análise do Ativo</t>
  </si>
  <si>
    <t>Altas</t>
  </si>
  <si>
    <t>Baixas</t>
  </si>
  <si>
    <t>3tentos</t>
  </si>
  <si>
    <t>TTEN3</t>
  </si>
  <si>
    <t>Baixa</t>
  </si>
  <si>
    <t>Abc Brasil</t>
  </si>
  <si>
    <t>ABCB4</t>
  </si>
  <si>
    <t>Alta</t>
  </si>
  <si>
    <t>A1MD34</t>
  </si>
  <si>
    <t>Alibaba Group Holding Ltd</t>
  </si>
  <si>
    <t>BABA34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</si>
  <si>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</si>
  <si>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</si>
  <si>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</si>
  <si>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</si>
  <si>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</si>
  <si>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</si>
  <si>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</si>
  <si>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</si>
  <si>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</si>
  <si>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</si>
  <si>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</si>
  <si>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</si>
  <si>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</si>
  <si>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</si>
  <si>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</si>
  <si>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</si>
  <si>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</si>
  <si>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</si>
  <si>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</si>
  <si>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</si>
  <si>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</si>
  <si>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</si>
  <si>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</si>
  <si>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</si>
  <si>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</si>
  <si>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</si>
  <si>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</si>
  <si>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</si>
  <si>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</si>
  <si>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</si>
  <si>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</si>
  <si>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</si>
  <si>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</si>
  <si>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</si>
  <si>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</si>
  <si>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</si>
  <si>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</si>
  <si>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</si>
  <si>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</si>
  <si>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</si>
  <si>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</si>
  <si>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</si>
  <si>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</si>
  <si>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BERK34</t>
  </si>
  <si>
    <t>Blau</t>
  </si>
  <si>
    <t>BLAU3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</si>
  <si>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</si>
  <si>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</si>
  <si>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</si>
  <si>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</si>
  <si>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</si>
  <si>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</si>
  <si>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</si>
  <si>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</si>
  <si>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</si>
  <si>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</si>
  <si>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</si>
  <si>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</si>
  <si>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</si>
  <si>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</si>
  <si>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</si>
  <si>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</si>
  <si>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</si>
  <si>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</si>
  <si>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</si>
  <si>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</si>
  <si>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</si>
  <si>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</si>
  <si>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</si>
  <si>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</si>
  <si>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</si>
  <si>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</si>
  <si>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</si>
  <si>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</si>
  <si>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</si>
  <si>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</si>
  <si>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</si>
  <si>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</si>
  <si>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</si>
  <si>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</si>
  <si>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</si>
  <si>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</si>
  <si>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</si>
  <si>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</si>
  <si>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</si>
  <si>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</si>
  <si>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</si>
  <si>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</si>
  <si>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</si>
  <si>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</si>
  <si>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</si>
  <si>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</si>
  <si>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</si>
  <si>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</si>
  <si>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</si>
  <si>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</si>
  <si>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</si>
  <si>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</si>
  <si>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</si>
  <si>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</si>
  <si>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</si>
  <si>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</si>
  <si>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</si>
  <si>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</si>
  <si>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</si>
  <si>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</si>
  <si>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</si>
  <si>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</si>
  <si>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</si>
  <si>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</si>
  <si>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</si>
  <si>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</si>
  <si>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</si>
  <si>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</si>
  <si>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</si>
  <si>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</si>
  <si>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</si>
  <si>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</si>
  <si>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</si>
  <si>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</si>
  <si>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</si>
  <si>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</si>
  <si>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</si>
  <si>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</si>
  <si>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</si>
  <si>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</si>
  <si>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</si>
  <si>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</si>
  <si>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</si>
  <si>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</si>
  <si>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</si>
  <si>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</si>
  <si>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</si>
  <si>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</si>
  <si>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</si>
  <si>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</si>
  <si>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</si>
  <si>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</si>
  <si>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</si>
  <si>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</si>
  <si>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</si>
  <si>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</si>
  <si>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</si>
  <si>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</si>
  <si>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</si>
  <si>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</si>
  <si>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</si>
  <si>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</si>
  <si>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</si>
  <si>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</si>
  <si>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</si>
  <si>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</si>
  <si>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</si>
  <si>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</si>
  <si>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</si>
  <si>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</si>
  <si>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</si>
  <si>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</si>
  <si>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</si>
  <si>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</si>
  <si>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</si>
  <si>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</si>
  <si>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</si>
  <si>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</si>
  <si>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</si>
  <si>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</si>
  <si>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</si>
  <si>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</si>
  <si>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</si>
  <si>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</si>
  <si>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</si>
  <si>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</si>
  <si>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</si>
  <si>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</si>
  <si>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</si>
  <si>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</si>
  <si>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</si>
  <si>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</si>
  <si>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</si>
  <si>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</si>
  <si>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</si>
  <si>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</si>
  <si>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</si>
  <si>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</si>
  <si>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</si>
  <si>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</si>
  <si>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</si>
  <si>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</si>
  <si>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</si>
  <si>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</si>
  <si>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</si>
  <si>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</si>
  <si>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</si>
  <si>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</si>
  <si>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</si>
  <si>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</si>
  <si>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</si>
  <si>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</si>
  <si>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</si>
  <si>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</si>
  <si>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</si>
  <si>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</si>
  <si>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</si>
  <si>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</si>
  <si>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</si>
  <si>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</si>
  <si>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</si>
  <si>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</si>
  <si>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</si>
  <si>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</si>
  <si>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</si>
  <si>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</si>
  <si>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</si>
  <si>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</si>
  <si>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</si>
  <si>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</si>
  <si>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</si>
  <si>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</si>
  <si>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</si>
  <si>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</si>
  <si>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</si>
  <si>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</si>
  <si>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</si>
  <si>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</si>
  <si>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</si>
  <si>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</si>
  <si>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</si>
  <si>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</si>
  <si>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</si>
  <si>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</si>
  <si>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</si>
  <si>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</si>
  <si>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</si>
  <si>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</si>
  <si>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</si>
  <si>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</si>
  <si>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</si>
  <si>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</si>
  <si>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</si>
  <si>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</si>
  <si>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</si>
  <si>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</si>
  <si>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</si>
  <si>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</si>
  <si>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</si>
  <si>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</si>
  <si>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</si>
  <si>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</si>
  <si>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</si>
  <si>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</si>
  <si>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</si>
  <si>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</si>
  <si>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</si>
  <si>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</si>
  <si>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</si>
  <si>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</si>
  <si>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</si>
  <si>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</si>
  <si>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</si>
  <si>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</si>
  <si>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</si>
  <si>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</si>
  <si>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</si>
  <si>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</si>
  <si>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</si>
  <si>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</si>
  <si>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</si>
  <si>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</si>
  <si>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</si>
  <si>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</si>
  <si>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</si>
  <si>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</si>
  <si>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</si>
  <si>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</si>
  <si>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</si>
  <si>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</si>
  <si>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</si>
  <si>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</si>
  <si>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</si>
  <si>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</si>
  <si>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</si>
  <si>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</si>
  <si>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</si>
  <si>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</si>
  <si>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</si>
  <si>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</si>
  <si>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 Agricola</t>
  </si>
  <si>
    <t>SLCE3</t>
  </si>
  <si>
    <t>Smart Fit</t>
  </si>
  <si>
    <t>SMFT3</t>
  </si>
  <si>
    <t>Stoneco Ltd.</t>
  </si>
  <si>
    <t>STOC34</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</si>
  <si>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</si>
  <si>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</si>
  <si>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</si>
  <si>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</si>
  <si>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</si>
  <si>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</si>
  <si>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</si>
  <si>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</si>
  <si>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</si>
  <si>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</si>
  <si>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</si>
  <si>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</si>
  <si>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</si>
  <si>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</si>
  <si>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</si>
  <si>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</si>
  <si>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</si>
  <si>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</si>
  <si>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</si>
  <si>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</si>
  <si>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</si>
  <si>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</si>
  <si>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</si>
  <si>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</si>
  <si>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</si>
  <si>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</si>
  <si>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</si>
  <si>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</si>
  <si>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</si>
  <si>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</si>
  <si>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</si>
  <si>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</si>
  <si>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</si>
  <si>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</si>
  <si>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</si>
  <si>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</si>
  <si>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</si>
  <si>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</si>
  <si>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</si>
  <si>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</si>
  <si>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</si>
  <si>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</si>
  <si>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</si>
  <si>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</si>
  <si>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</si>
  <si>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</si>
  <si>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</si>
  <si>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</si>
  <si>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</si>
  <si>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</si>
  <si>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</si>
  <si>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</si>
  <si>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</si>
  <si>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</si>
  <si>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</si>
  <si>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</si>
  <si>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BITH11</t>
  </si>
  <si>
    <t>ETHE11</t>
  </si>
  <si>
    <t>Investo Wrld</t>
  </si>
  <si>
    <t>WRLD11</t>
  </si>
  <si>
    <t>BOVA11</t>
  </si>
  <si>
    <t>IVVB11</t>
  </si>
  <si>
    <t>BSLV39</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</si>
  <si>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</si>
  <si>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</si>
  <si>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</si>
  <si>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</si>
  <si>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</si>
  <si>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</si>
  <si>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</si>
  <si>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</si>
  <si>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</si>
  <si>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</si>
  <si>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</si>
  <si>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</si>
  <si>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</si>
  <si>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</si>
  <si>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</si>
  <si>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</si>
  <si>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</si>
  <si>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</si>
  <si>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</si>
  <si>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</si>
  <si>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</si>
  <si>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</si>
  <si>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Planoeplano</t>
  </si>
  <si>
    <t>Oranjebtc</t>
  </si>
  <si>
    <t>OBTC3</t>
  </si>
  <si>
    <t>Nota Téc.</t>
  </si>
  <si>
    <t>Rede D Or</t>
  </si>
  <si>
    <t>USIM3</t>
  </si>
  <si>
    <t>Riachuelo</t>
  </si>
  <si>
    <t>Porto Seguro</t>
  </si>
  <si>
    <t>Positivo Tec</t>
  </si>
  <si>
    <t>Nota media</t>
  </si>
  <si>
    <t>Rumo S.A.</t>
  </si>
  <si>
    <t>Investo Chip</t>
  </si>
  <si>
    <t>CHIP11</t>
  </si>
  <si>
    <t>Investoutil</t>
  </si>
  <si>
    <t>UTLL11</t>
  </si>
  <si>
    <t>Mercantil</t>
  </si>
  <si>
    <t>BMEB4</t>
  </si>
  <si>
    <t>Azul</t>
  </si>
  <si>
    <t>AZUL3</t>
  </si>
  <si>
    <t>Eli Lilly And Company</t>
  </si>
  <si>
    <t>LILY34</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</si>
  <si>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</si>
  <si>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Bradsaude</t>
  </si>
  <si>
    <t>SAUD3</t>
  </si>
  <si>
    <t>Pine</t>
  </si>
  <si>
    <t>Melnick</t>
  </si>
  <si>
    <t>MELK3</t>
  </si>
  <si>
    <t>Etf Brad Bov</t>
  </si>
  <si>
    <t>BOVB11</t>
  </si>
  <si>
    <t>Global X Copper Miners</t>
  </si>
  <si>
    <t>BCPX39</t>
  </si>
  <si>
    <t>Advanced Micro Devices Inc</t>
  </si>
  <si>
    <t>Eucatex</t>
  </si>
  <si>
    <t>EUCA4</t>
  </si>
  <si>
    <t>Mitre Realty</t>
  </si>
  <si>
    <t>MTRE3</t>
  </si>
  <si>
    <t>Alphabet Inc</t>
  </si>
  <si>
    <t>Berkshire Hathaway Inc</t>
  </si>
  <si>
    <t>Hapvida</t>
  </si>
  <si>
    <t>HAPV3</t>
  </si>
  <si>
    <t>Jallesmachad</t>
  </si>
  <si>
    <t>Jpmorgan Chase &amp; Co</t>
  </si>
  <si>
    <t>Micron Technology, Inc</t>
  </si>
  <si>
    <t>Strategy Inc</t>
  </si>
  <si>
    <t>Hashdex Btcn</t>
  </si>
  <si>
    <t>Hashdex Eth</t>
  </si>
  <si>
    <t>Hashdex Nci</t>
  </si>
  <si>
    <t>HASH11</t>
  </si>
  <si>
    <t>Ishares Bova Ci</t>
  </si>
  <si>
    <t>Ishares S&amp;P 500</t>
  </si>
  <si>
    <t>iShares Silver Trust</t>
  </si>
  <si>
    <t>Ishares Smal Ci</t>
  </si>
  <si>
    <t>Petzcobasi</t>
  </si>
  <si>
    <t>Profarma</t>
  </si>
  <si>
    <t>PFRM3</t>
  </si>
  <si>
    <t>Taurus Armas</t>
  </si>
  <si>
    <t>TASA4</t>
  </si>
  <si>
    <t>NotaBDR</t>
  </si>
  <si>
    <t>Qualicorp</t>
  </si>
  <si>
    <t>Priner</t>
  </si>
  <si>
    <t>Neogrid</t>
  </si>
  <si>
    <t>NGRD3</t>
  </si>
  <si>
    <t>Recrusul</t>
  </si>
  <si>
    <t>RCSL4</t>
  </si>
  <si>
    <t>Allied</t>
  </si>
  <si>
    <t>ALLD3</t>
  </si>
  <si>
    <t>Helbor</t>
  </si>
  <si>
    <t>HBOR3</t>
  </si>
  <si>
    <t>Multilaser</t>
  </si>
  <si>
    <t>MLAS3</t>
  </si>
  <si>
    <t>Paranapanema</t>
  </si>
  <si>
    <t>PMAM3</t>
  </si>
  <si>
    <t>Quero-Quero</t>
  </si>
  <si>
    <t>TAEE3</t>
  </si>
  <si>
    <t>BB Etf Ibov</t>
  </si>
  <si>
    <t>BBOV11</t>
  </si>
  <si>
    <t>Asml Holding Nv</t>
  </si>
  <si>
    <t>ASML34</t>
  </si>
  <si>
    <t>Broadcom Inc</t>
  </si>
  <si>
    <t>AVGO34</t>
  </si>
  <si>
    <t>Dell Inc</t>
  </si>
  <si>
    <t>D1EL34</t>
  </si>
  <si>
    <t>Marvell Technology Group Ltd</t>
  </si>
  <si>
    <t>M2RV34</t>
  </si>
  <si>
    <t>Palantir Technologies Inc</t>
  </si>
  <si>
    <t>P2LT34</t>
  </si>
  <si>
    <t>Qualcomm Inc</t>
  </si>
  <si>
    <t>QCOM34</t>
  </si>
  <si>
    <t>Servicenow, Inc</t>
  </si>
  <si>
    <t>N1OW34</t>
  </si>
  <si>
    <t>The Goldman Sachs Group, Inc</t>
  </si>
  <si>
    <t>GSGI34</t>
  </si>
  <si>
    <t>Western Digital Corp</t>
  </si>
  <si>
    <t>W1DC34</t>
  </si>
  <si>
    <t>BB Etf Dolar</t>
  </si>
  <si>
    <t>DOLA11</t>
  </si>
  <si>
    <t>Etf BV Xbci</t>
  </si>
  <si>
    <t>XBCI11</t>
  </si>
  <si>
    <t>iShares Core S&amp;P 500 Index</t>
  </si>
  <si>
    <t>BIVB39</t>
  </si>
  <si>
    <t>iShares Gold Trust</t>
  </si>
  <si>
    <t>BIAU39</t>
  </si>
  <si>
    <t>iShares MSCI Acwi (All Country World Index)</t>
  </si>
  <si>
    <t>BACW39</t>
  </si>
  <si>
    <t>iShares MSCI All Country Asia Ex Japan Index Fund</t>
  </si>
  <si>
    <t>BAAX39</t>
  </si>
  <si>
    <t>iShares MSCI Emerging Markets Index</t>
  </si>
  <si>
    <t>BEEM39</t>
  </si>
  <si>
    <t>Trend Us Tec</t>
  </si>
  <si>
    <t>UTEC11</t>
  </si>
  <si>
    <t>Bank Of America Corp</t>
  </si>
  <si>
    <t>BOAC34</t>
  </si>
  <si>
    <t>Brasilagro</t>
  </si>
  <si>
    <t>AGRO3</t>
  </si>
  <si>
    <t>RaiaDrogasil</t>
  </si>
  <si>
    <t>Ishares Eqwe</t>
  </si>
  <si>
    <t>EWBZ11</t>
  </si>
  <si>
    <t>Nuibovhighbt</t>
  </si>
  <si>
    <t>HIGH11</t>
  </si>
  <si>
    <t>Trend Us Lrg</t>
  </si>
  <si>
    <t>USAL11</t>
  </si>
  <si>
    <t>TTEN3 apesar de estar em tendência de alta no longo prazo pela média de 200 dias, no curto prazo está em realização. Abaixo dos 15,45 pode seguir em baixa no curto prazo mirando suportes em 14,83 ou 14,21. Teria sinal de retomada altista fechando acima dos 15,78 mirando resistências em 17,45 ou 18,68.</t>
  </si>
  <si>
    <t>ABCB4 está em tendência de alta pelas médias de 21 e 200 dias, mas começa a dar sinal de possível realização. Abaixo dos 24,23 poderia realizar na direção dos suportes 23,32 ou 22,67. Caso supere os 24,55 retomaria sinal de alta com projeções nos 25,41 ou 26,7.</t>
  </si>
  <si>
    <t>A1MD34 está em tendência de alta pelas médias de 21 e 200 dias e vai mantendo sinal de força altista. Acima dos 331,74 pode buscar projeções nos 408,45 ou 532,59. Teria sinal de realização na perda dos 312 mirando os 207,6 ou 169,24. O IFR sobrecomprado alerta realizações se perder 312.</t>
  </si>
  <si>
    <t>BABA34 está em clara tendência de baixa pelas médias de 21 e 200 dias e segue em movimento de baixa. Abaixo dos 22,38 pode buscar suportes 21,18 ou 19,99. Teria sinal de repique altista fechando acima dos 22,74 mirando resistências em 26,24 ou 28,62.</t>
  </si>
  <si>
    <t>ALLD3 está em clara tendência de baixa pelas médias de 21 e 200 dias e segue em movimento de baixa. Abaixo dos 5,73 pode buscar suportes 5,5 ou 5,27. Teria sinal de repique altista fechando acima dos 5,94 mirando resistências em 6,47 ou 6,92.</t>
  </si>
  <si>
    <t>ALOS3 está em tendência de alta no longo prazo, teve uma correção no curto prazo, mas pode estar retomando sinal de altas. Acima dos 28,9 pode buscar 30,99 ou 33,12. Abaixo dos 27,54 retomaria sinal de realização mirando suportes em 26,47 ou 25,4.</t>
  </si>
  <si>
    <t>ALPA4 está em tendência de alta pelas médias de 21 e 200 dias, mas começa a dar sinal de possível realização. Abaixo dos 12,48 poderia realizar na direção dos suportes 10,83 ou 10,11. Caso supere os 13,16 retomaria sinal de alta com projeções nos 14,59 ou 16,92.</t>
  </si>
  <si>
    <t>GOGL34 está em tendência de alta pelas médias de 21 e 200 dias, mas começa a dar sinal de possível realização. Abaixo dos 162,47 poderia realizar na direção dos suportes 151,98 ou 146,21. Caso supere os 164,31 retomaria sinal de alta com projeções nos 170,64 ou 182,17.</t>
  </si>
  <si>
    <t>ALUP11 apesar de estar em tendência de alta no longo prazo pela média de 200 dias, no curto prazo está em realização. Abaixo dos 32,7 pode seguir em baixa no curto prazo mirando suportes em 31,26 ou 29,91. Teria sinal de retomada altista fechando acima dos 33,2 mirando resistências em 35,6 ou 38,28.</t>
  </si>
  <si>
    <t>AMZO34 está em tendência de alta pelas médias de 21 e 200 dias, mas começa a dar sinal de possível realização. Abaixo dos 67,62 poderia realizar na direção dos suportes 63,71 ou 62,1. Caso supere os 68,9 retomaria sinal de alta com projeções nos 72,1 ou 77,29.</t>
  </si>
  <si>
    <t>ABEV3 está em tendência de alta pelas médias de 21 e 200 dias, mas começa a dar sinal de possível realização. Abaixo dos 16,25 poderia realizar na direção dos suportes 14,36 ou 13,53. Caso supere os 16,65 retomaria sinal de alta com projeções nos 17,04 ou 18,69.</t>
  </si>
  <si>
    <t>AMER3 está em clara tendência de baixa pelas médias de 21 e 200 dias e segue em movimento de baixa. Abaixo dos 5,16 pode buscar suportes 4,81 ou 4,46. Teria sinal de repique altista fechando acima dos 5,29 mirando resistências em 5,94 ou 6,63.</t>
  </si>
  <si>
    <t>ANIM3 está em clara tendência de baixa pelas médias de 21 e 200 dias e segue em movimento de baixa. Abaixo dos 3,25 pode buscar suportes 3,09 ou 2,72. Teria sinal de repique altista fechando acima dos 3,4 mirando resistências em 4,28 ou 5,01.</t>
  </si>
  <si>
    <t>AAPL34 está em tendência de alta pelas médias de 21 e 200 dias, mas começa a dar sinal de possível realização. Abaixo dos 77,92 poderia realizar na direção dos suportes 66,67 ou 62,77. Caso supere os 79,26 retomaria sinal de alta com projeções nos 87,04 ou 99,63. O IFR sobrecomprado alerta realizações se perder 77,92.</t>
  </si>
  <si>
    <t>Applied Materials Inc</t>
  </si>
  <si>
    <t>A1MT34</t>
  </si>
  <si>
    <t>A1MT34 está em tendência de alta pelas médias de 21 e 200 dias, mas começa a dar sinal de possível realização. Abaixo dos 222,02 poderia realizar na direção dos suportes 191,11 ou 176,63. Caso supere os 237,95 retomaria sinal de alta com projeções nos 266,89 ou 313,73.</t>
  </si>
  <si>
    <t>ARML3 está em clara tendência de baixa pelas médias de 21 e 200 dias e segue em movimento de baixa. Abaixo dos 3,7 pode buscar suportes 3,2 ou 2,66. Teria sinal de repique altista fechando acima dos 3,83 mirando resistências em 4,93 ou 5,99.</t>
  </si>
  <si>
    <t>ASML34 está em tendência de alta pelas médias de 21 e 200 dias, mas começa a dar sinal de possível realização. Abaixo dos 145,6 poderia realizar na direção dos suportes 123,9 ou 115,01. Caso supere os 152,67 retomaria sinal de alta com projeções nos 170,44 ou 199,21.</t>
  </si>
  <si>
    <t>ASAI3 está em tendência de alta pelas médias de 21 e 200 dias, mas começa a dar sinal de possível realização. Abaixo dos 8,92 poderia realizar na direção dos suportes 8,09 ou 7,66. Caso supere os 9,48 retomaria sinal de alta com projeções nos 10,33 ou 11,72.</t>
  </si>
  <si>
    <t>AURA33 está em tendência de alta no longo prazo, teve uma correção no curto prazo, mas pode estar retomando sinal de altas. Acima dos 130,83 pode buscar 149,38 ou 168,71. Abaixo dos 118,09 retomaria sinal de realização mirando suportes em 108,42 ou 98,75.</t>
  </si>
  <si>
    <t>AURE3 apesar de estar em tendência de alta no longo prazo pela média de 200 dias, no curto prazo está em realização. Abaixo dos 12,09 pode seguir em baixa no curto prazo mirando suportes em 11,43 ou 10,78. Teria sinal de retomada altista fechando acima dos 12,57 mirando resistências em 14,2 ou 15,5.</t>
  </si>
  <si>
    <t>AXIA3 está em tendência de alta no longo prazo, teve uma correção no curto prazo, mas pode estar retomando sinal de altas. Acima dos 53,41 pode buscar 63,27 ou 70,04. Abaixo dos 52,31 retomaria sinal de realização mirando suportes em 48,92 ou 45,53. O IFR sobrevendido alerta para recuperações se superar 53,41</t>
  </si>
  <si>
    <t>AXIA6 apesar de estar em tendência de alta no longo prazo pela média de 200 dias, no curto prazo está em realização. Abaixo dos 57,55 pode seguir em baixa no curto prazo mirando suportes em 53,9 ou 50,25. Teria sinal de retomada altista fechando acima dos 58,72 mirando resistências em 69,36 ou 76,65. O IFR sobrevendido alerta para recuperações se superar 58,72</t>
  </si>
  <si>
    <t>AXIA7 está em clara tendência de baixa pelas médias de 21 e 200 dias e segue em movimento de baixa. Abaixo dos 50,45 pode buscar suportes 47,43 ou 44,41. Teria sinal de repique altista fechando acima dos 51,45 mirando resistências em 60,21 ou 66,24. O IFR sobrevendido alerta para recuperações se superar 51,45</t>
  </si>
  <si>
    <t>AZUL3 está em clara tendência de baixa pelas médias de 21 e 200 dias e segue em movimento de baixa. Abaixo dos 21,55 pode buscar suportes 11,7 ou 1,86. Teria sinal de repique altista fechando acima dos 23,55 mirando resistências em 53,41 ou 73,09. O IFR sobrevendido alerta para recuperações se superar 23,55</t>
  </si>
  <si>
    <t>AZZA3 está em clara tendência de baixa pelas médias de 21 e 200 dias e segue em movimento de baixa. Abaixo dos 19,85 pode buscar suportes 18,32 ou 16,75. Teria sinal de repique altista fechando acima dos 20,79 mirando resistências em 23,38 ou 26,5.</t>
  </si>
  <si>
    <t>B3SA3 está em tendência de alta no longo prazo, teve uma correção no curto prazo, mas pode estar retomando sinal de altas. Acima dos 16,68 pode buscar 18,59 ou 20,3. Abaixo dos 15,81 retomaria sinal de realização mirando suportes em 14,95 ou 14,09.</t>
  </si>
  <si>
    <t>BMGB4 apesar de estar em tendência de alta no longo prazo pela média de 200 dias, no curto prazo está em realização. Abaixo dos 5 pode seguir em baixa no curto prazo mirando suportes em 4,83 ou 4,67. Teria sinal de retomada altista fechando acima dos 5,2 mirando resistências em 5,52 ou 5,84.</t>
  </si>
  <si>
    <t>BOAC34 está em clara tendência de baixa pelas médias de 21 e 200 dias e segue em movimento de baixa. Abaixo dos 63,7 pode buscar suportes 61,06 ou 59,3. Teria sinal de repique altista fechando acima dos 64,99 mirando resistências em 66,74 ou 70,25.</t>
  </si>
  <si>
    <t>BRSR6 apesar de estar em tendência de alta no longo prazo pela média de 200 dias, no curto prazo está em realização. Abaixo dos 14,51 pode seguir em baixa no curto prazo mirando suportes em 14,08 ou 13,57. Teria sinal de retomada altista fechando acima dos 14,91 mirando resistências em 15,73 ou 16,74.</t>
  </si>
  <si>
    <t>BBSE3 está em tendência de alta pelas médias de 21 e 200 dias, mas começa a dar sinal de possível realização. Abaixo dos 34,58 poderia realizar na direção dos suportes 33,81 ou 33,32. Caso supere os 35,39 retomaria sinal de alta com projeções nos 36,36 ou 37,94.</t>
  </si>
  <si>
    <t>BMOB3 apesar de estar em tendência de alta no longo prazo pela média de 200 dias, no curto prazo está em realização. Abaixo dos 23,83 pode seguir em baixa no curto prazo mirando suportes em 22,8 ou 21,77. Teria sinal de retomada altista fechando acima dos 24,94 mirando resistências em 27,16 ou 29,21.</t>
  </si>
  <si>
    <t>BERK34 está em tendência de baixa pela média de 200 dias, a parece ter completado movimento de repique de alta de curto prazo e pode estar retomando o movimento baixista. Abaixo dos 119,92 pode seguir em queda na direção dos suportes 114,15 ou 111,12. Teria sinal de repique altista fechando acima dos 121,86 mirando resistências em 123,95 ou 130.</t>
  </si>
  <si>
    <t>BLAU3 está em tendência de alta pelas médias de 21 e 200 dias e vai mantendo sinal de força altista. Acima dos 11,42 pode buscar projeções nos 12,37 ou 13,92. Teria sinal de realização na perda dos 10,69 mirando os 9,87 ou 9,39. O padrão de volume favorece a alta.</t>
  </si>
  <si>
    <t>SOJA3 está em clara tendência de baixa pelas médias de 21 e 200 dias e segue em movimento de baixa. Abaixo dos 6,21 pode buscar suportes 5,92 ou 5,63. Teria sinal de repique altista fechando acima dos 6,43 mirando resistências em 7,14 ou 7,71.</t>
  </si>
  <si>
    <t>BRBI11 está em tendência de baixa pelas médias de 21 e 200 dias, mas começa a dar sinais de repiques de alta. Acima dos 16,3 teria sinal de repique altista mirando resistências nos 19,18 ou 21,21. Já uma perda dos 15,89 traria de volta o sinal de baixa projetando de 14,87 a 13,85.</t>
  </si>
  <si>
    <t>BBDC3 apesar de estar em tendência de alta no longo prazo pela média de 200 dias, no curto prazo está em realização. Abaixo dos 15,48 pode seguir em baixa no curto prazo mirando suportes em 15,02 ou 14,42. Teria sinal de retomada altista fechando acima dos 15,8 mirando resistências em 16,94 ou 18,12.</t>
  </si>
  <si>
    <t>BBDC4 está em clara tendência de baixa pelas médias de 21 e 200 dias e segue em movimento de baixa. Abaixo dos 17,82 pode buscar suportes 17,26 ou 16,52. Teria sinal de repique altista fechando acima dos 18,22 mirando resistências em 19,64 ou 21,11.</t>
  </si>
  <si>
    <t>BRAP4 está em tendência de alta pelas médias de 21 e 200 dias e vai mantendo sinal de força altista. Acima dos 23,73 pode buscar projeções nos 24,86 ou 26,69. Teria sinal de realização na perda dos 23,1 mirando os 21,9 ou 21,33.</t>
  </si>
  <si>
    <t>SAUD3 apesar de estar em tendência de alta no longo prazo pela média de 200 dias, no curto prazo está em realização. Abaixo dos 13,58 pode seguir em baixa no curto prazo mirando suportes em 12,74 ou 11,68. Teria sinal de retomada altista fechando acima dos 13,98 mirando resistências em 16,17 ou 18,28.</t>
  </si>
  <si>
    <t>BBAS3 está em clara tendência de baixa pelas médias de 21 e 200 dias e segue em movimento de baixa. Abaixo dos 20,61 pode buscar suportes 19,74 ou 18,85. Teria sinal de repique altista fechando acima dos 21,18 mirando resistências em 22,6 ou 24,36.</t>
  </si>
  <si>
    <t>AGRO3 está em clara tendência de baixa pelas médias de 21 e 200 dias e segue em movimento de baixa. Abaixo dos 18,8 pode buscar suportes 18,49 ou 18,19. Teria sinal de repique altista fechando acima dos 18,93 mirando resistências em 19,43 ou 20,01.</t>
  </si>
  <si>
    <t>BRKM5 está em tendência de alta pelas médias de 21 e 200 dias, mas começa a dar sinal de possível realização. Abaixo dos 10,88 poderia realizar na direção dos suportes 8,79 ou 7,37. Caso supere os 11,46 retomaria sinal de alta com projeções nos 13,38 ou 16,21.</t>
  </si>
  <si>
    <t>BRAV3 está em tendência de alta pelas médias de 21 e 200 dias e vai mantendo sinal de força altista. Acima dos 20,46 pode buscar projeções nos 22,44 ou 25,66. Teria sinal de realização na perda dos 19,73 mirando os 17,24 ou 16,24.</t>
  </si>
  <si>
    <t>AVGO34 está em tendência de alta pelas médias de 21 e 200 dias e vai mantendo sinal de força altista. Acima dos 31,51 pode buscar projeções nos 33,37 ou 36,38. Teria sinal de realização na perda dos 29,99 mirando os 28,5 ou 27,56.</t>
  </si>
  <si>
    <t>BPAC11 apesar de estar em tendência de alta no longo prazo pela média de 200 dias, no curto prazo está em realização. Abaixo dos 54,3 pode seguir em baixa no curto prazo mirando suportes em 52,56 ou 50,02. Teria sinal de retomada altista fechando acima dos 55,5 mirando resistências em 60,77 ou 65,84.</t>
  </si>
  <si>
    <t>CXSE3 apesar de estar em tendência de alta no longo prazo pela média de 200 dias, no curto prazo está em realização. Abaixo dos 17,23 pode seguir em baixa no curto prazo mirando suportes em 16,97 ou 16,71. Teria sinal de retomada altista fechando acima dos 17,55 mirando resistências em 18,06 ou 18,57.</t>
  </si>
  <si>
    <t>CAML3 apesar de estar em tendência de alta no longo prazo pela média de 200 dias, no curto prazo está em realização. Abaixo dos 5,73 pode seguir em baixa no curto prazo mirando suportes em 5,53 ou 5,18. Teria sinal de retomada altista fechando acima dos 5,84 mirando resistências em 6,65 ou 7,34.</t>
  </si>
  <si>
    <t>BHIA3 está em clara tendência de baixa pelas médias de 21 e 200 dias e segue em movimento de baixa. Abaixo dos 1,22 pode buscar suportes 0,75 ou 0,29. Teria sinal de repique altista fechando acima dos 1,44 mirando resistências em 2,72 ou 3,64. O IFR sobrevendido alerta para recuperações se superar 1,44</t>
  </si>
  <si>
    <t>CBAV3 está em tendência de alta pelas médias de 21 e 200 dias e vai mantendo sinal de força altista. Acima dos 10,78 pode buscar projeções nos 10,96 ou 11,26. Teria sinal de realização na perda dos 10,68 mirando os 10,48 ou 10,38. O IFR sobrecomprado alerta realizações se perder 10,68.</t>
  </si>
  <si>
    <t>CEAB3 apesar de estar em tendência de baixa no longo prazo pela média de 200 dias, no curto prazo está com sinal de recuperação favorecendo repiques de alta. Acima dos 11,65 pode seguir repique altista na direção resistências nos 13,03 ou 14,72. Caso perca os 11,21 teria sinal de baixa projetando de 10,28 a 9,43.</t>
  </si>
  <si>
    <t>CMIG4 apesar de estar em tendência de alta no longo prazo pela média de 200 dias, no curto prazo está em realização. Abaixo dos 11,04 pode seguir em baixa no curto prazo mirando suportes em 10,6 ou 10,17. Teria sinal de retomada altista fechando acima dos 11,24 mirando resistências em 12,44 ou 13,3. O IFR sobrevendido alerta para recuperações se superar 11,24</t>
  </si>
  <si>
    <t>COGN3 está em clara tendência de baixa pelas médias de 21 e 200 dias e segue em movimento de baixa. Abaixo dos 2,51 pode buscar suportes 2,4 ou 2,23. Teria sinal de repique altista fechando acima dos 2,59 mirando resistências em 2,92 ou 3,24.</t>
  </si>
  <si>
    <t>C2OI34 está em tendência de baixa pelas médias de 21 e 200 dias, mas começa a dar sinais de repiques de alta. Acima dos 36,75 teria sinal de repique altista mirando resistências nos 44,3 ou 50,51. Já uma perda dos 34,25 traria de volta o sinal de baixa projetando de 31,14 a 28,03.</t>
  </si>
  <si>
    <t>CSMG3 está em tendência de alta no longo prazo, teve uma correção no curto prazo, mas pode estar retomando sinal de altas. Acima dos 53,21 pode buscar 55,58 ou 59,42. Abaixo dos 49,36 retomaria sinal de realização mirando suportes em 47,43 ou 45,51.</t>
  </si>
  <si>
    <t>CPLE3 apesar de estar em tendência de alta no longo prazo pela média de 200 dias, no curto prazo está em realização. Abaixo dos 14,44 pode seguir em baixa no curto prazo mirando suportes em 13,94 ou 13,44. Teria sinal de retomada altista fechando acima dos 14,77 mirando resistências em 16,05 ou 17,04.</t>
  </si>
  <si>
    <t>CSAN3 está em clara tendência de baixa pelas médias de 21 e 200 dias e segue em movimento de baixa. Abaixo dos 3,87 pode buscar suportes 3,36 ou 2,86. Teria sinal de repique altista fechando acima dos 4,1 mirando resistências em 5,49 ou 6,49. O IFR sobrevendido alerta para recuperações se superar 4,1</t>
  </si>
  <si>
    <t>CPFE3 está em clara tendência de baixa pelas médias de 21 e 200 dias e segue em movimento de baixa. Abaixo dos 42,55 pode buscar suportes 40,26 ou 37,97. Teria sinal de repique altista fechando acima dos 44,35 mirando resistências em 49,95 ou 54,52.</t>
  </si>
  <si>
    <t>CMIN3 apesar de estar em tendência de baixa no longo prazo pela média de 200 dias, no curto prazo está com sinal de recuperação favorecendo repiques de alta. Acima dos 4,75 pode seguir repique altista na direção resistências nos 5,03 ou 5,61. Caso perca os 4,57 teria sinal de baixa projetando de 4,08 a 3,78.</t>
  </si>
  <si>
    <t>Csu Digital</t>
  </si>
  <si>
    <t>CSUD3</t>
  </si>
  <si>
    <t>CSUD3 está em tendência de alta pelas médias de 21 e 200 dias e vai mantendo sinal de força altista. Acima dos 17,81 pode buscar projeções nos 18,4 ou 19,62. Teria sinal de realização na perda dos 17,3 mirando os 16,41 ou 15,79.</t>
  </si>
  <si>
    <t>CURY3 apesar de estar em tendência de baixa no longo prazo pela média de 200 dias, no curto prazo está com sinal de recuperação favorecendo repiques de alta. Acima dos 33,05 pode seguir repique altista na direção resistências nos 35,89 ou 40,49. Caso perca os 31,02 teria sinal de baixa projetando de 28,45 a 27,02.</t>
  </si>
  <si>
    <t>CVCB3 está em clara tendência de baixa pelas médias de 21 e 200 dias e segue em movimento de baixa. Abaixo dos 1,6 pode buscar suportes 1,3 ou 1. Teria sinal de repique altista fechando acima dos 1,7 mirando resistências em 2,57 ou 3,16. O IFR sobrevendido alerta para recuperações se superar 1,7</t>
  </si>
  <si>
    <t>CYRE3 apesar de estar em tendência de baixa no longo prazo pela média de 200 dias, no curto prazo está com sinal de recuperação favorecendo repiques de alta. Acima dos 22,8 pode seguir repique altista na direção resistências nos 23,97 ou 26,29. Caso perca os 21,92 teria sinal de baixa projetando de 20,2 a 19,03. O padrão de volume favorece a alta.</t>
  </si>
  <si>
    <t>CYRE4 apesar de estar em tendência de baixa no longo prazo pela média de 200 dias, no curto prazo está com sinal de recuperação favorecendo repiques de alta. Acima dos 20,85 pode seguir repique altista na direção resistências nos 21,68 ou 23,31. Caso perca os 20,07 teria sinal de baixa projetando de 19,04 a 18,22.</t>
  </si>
  <si>
    <t>DASA3 está em tendência de alta pelas médias de 21 e 200 dias e vai mantendo sinal de força altista. Acima dos 3,3 pode buscar projeções nos 3,55 ou 4. Teria sinal de realização na perda dos 2,81 mirando os 2,58 ou 2,35.</t>
  </si>
  <si>
    <t>D1EL34 está em tendência de alta pelas médias de 21 e 200 dias e vai mantendo sinal de força altista. Acima dos 1650,84 pode buscar projeções nos 2049,33 ou 2694,15. Teria sinal de realização na perda dos 1586,7 mirando os 1006,02 ou 806,77. O padrão de volume favorece a alta. O IFR sobrecomprado alerta realizações se perder 1586,7.</t>
  </si>
  <si>
    <t>DESK3 está em tendência de alta pelas médias de 21 e 200 dias e vai mantendo sinal de força altista. Acima dos 18,06 pode buscar projeções nos 18,57 ou 19,43. Teria sinal de realização na perda dos 17,71 mirando os 17,17 ou 16,73. O padrão de volume favorece a alta.</t>
  </si>
  <si>
    <t>DXCO3 está em clara tendência de baixa pelas médias de 21 e 200 dias e segue em movimento de baixa. Abaixo dos 4,67 pode buscar suportes 4,28 ou 3,89. Teria sinal de repique altista fechando acima dos 4,93 mirando resistências em 5,93 ou 6,7.</t>
  </si>
  <si>
    <t>PNVL3 está em tendência de alta no longo prazo, teve uma correção no curto prazo, mas pode estar retomando sinal de altas. Acima dos 12,04 pode buscar 14,47 ou 16,3. Abaixo dos 11,5 retomaria sinal de realização mirando suportes em 10,58 ou 9,66.</t>
  </si>
  <si>
    <t>DIRR3 apesar de estar em tendência de baixa no longo prazo pela média de 200 dias, no curto prazo está com sinal de recuperação favorecendo repiques de alta. Acima dos 13,75 pode seguir repique altista na direção resistências nos 14,73 ou 16,33. Caso perca os 13,13 teria sinal de baixa projetando de 12,15 a 11,65. O padrão de volume favorece a alta.</t>
  </si>
  <si>
    <t>ECOR3 está em clara tendência de baixa pelas médias de 21 e 200 dias e segue em movimento de baixa. Abaixo dos 7,27 pode buscar suportes 6,64 ou 6,02. Teria sinal de repique altista fechando acima dos 7,95 mirando resistências em 9,29 ou 10,53.</t>
  </si>
  <si>
    <t>LILY34 está em tendência de alta pelas médias de 21 e 200 dias e vai mantendo sinal de força altista. Acima dos 193,34 pode buscar projeções nos 220,54 ou 264,56. Teria sinal de realização na perda dos 182,78 mirando os 149,32 ou 135,71. O IFR sobrecomprado alerta realizações se perder 182,78.</t>
  </si>
  <si>
    <t>EMBJ3 está em tendência de baixa pelas médias de 21 e 200 dias, mas começa a dar sinais de repiques de alta. Acima dos 74,56 teria sinal de repique altista mirando resistências nos 84,76 ou 95,06. Já uma perda dos 72,97 traria de volta o sinal de baixa projetando de 68,08 a 62,92.</t>
  </si>
  <si>
    <t>ENGI11 está em tendência de baixa pelas médias de 21 e 200 dias, mas começa a dar sinais de repiques de alta. Acima dos 49,13 teria sinal de repique altista mirando resistências nos 54,24 ou 58,61. Já uma perda dos 47,16 traria de volta o sinal de baixa projetando de 44,97 a 42,78.</t>
  </si>
  <si>
    <t>ENEV3 apesar de estar em tendência de alta no longo prazo pela média de 200 dias, no curto prazo está em realização. Abaixo dos 24,96 pode seguir em baixa no curto prazo mirando suportes em 23,62 ou 22,34. Teria sinal de retomada altista fechando acima dos 25,53 mirando resistências em 27,75 ou 30,3.</t>
  </si>
  <si>
    <t>EGIE3 apesar de estar em tendência de alta no longo prazo pela média de 200 dias, no curto prazo está em realização. Abaixo dos 31,67 pode seguir em baixa no curto prazo mirando suportes em 30,49 ou 29,32. Teria sinal de retomada altista fechando acima dos 32,94 mirando resistências em 35,47 ou 37,81.</t>
  </si>
  <si>
    <t>EQTL3 está em tendência de baixa pelas médias de 21 e 200 dias, mas começa a dar sinais de repiques de alta. Acima dos 38,95 teria sinal de repique altista mirando resistências nos 43,84 ou 48,06. Já uma perda dos 38,05 traria de volta o sinal de baixa projetando de 37 a 34,88.</t>
  </si>
  <si>
    <t>EUCA4 está em tendência de alta pelas médias de 21 e 200 dias, mas começa a dar sinal de possível realização. Abaixo dos 27,42 poderia realizar na direção dos suportes 20,6 ou 18,3. Caso supere os 28,03 retomaria sinal de alta com projeções nos 32,62 ou 40,05. O IFR sobrecomprado alerta realizações se perder 27,42.</t>
  </si>
  <si>
    <t>EVEN3 está em clara tendência de baixa pelas médias de 21 e 200 dias e segue em movimento de baixa. Abaixo dos 5,75 pode buscar suportes 5,26 ou 4,88. Teria sinal de repique altista fechando acima dos 5,93 mirando resistências em 6,47 ou 7,21.</t>
  </si>
  <si>
    <t>EZTC3 está em clara tendência de baixa pelas médias de 21 e 200 dias e segue em movimento de baixa. Abaixo dos 13,06 pode buscar suportes 12,5 ou 11,92. Teria sinal de repique altista fechando acima dos 13,37 mirando resistências em 14,37 ou 15,52.</t>
  </si>
  <si>
    <t>FESA4 está em clara tendência de baixa pelas médias de 21 e 200 dias e segue em movimento de baixa. Abaixo dos 6,04 pode buscar suportes 5,48 ou 4,92. Teria sinal de repique altista fechando acima dos 6,24 mirando resistências em 7,85 ou 8,96. O IFR sobrevendido alerta para recuperações se superar 6,24</t>
  </si>
  <si>
    <t>FLRY3 apesar de estar em tendência de alta no longo prazo pela média de 200 dias, no curto prazo está em realização. Abaixo dos 15,28 pode seguir em baixa no curto prazo mirando suportes em 14,76 ou 14,24. Teria sinal de retomada altista fechando acima dos 16,11 mirando resistências em 16,96 ou 17,99.</t>
  </si>
  <si>
    <t>FRAS3 está em tendência de baixa pela média de 200 dias, a parece ter completado movimento de repique de alta de curto prazo e pode estar retomando o movimento baixista. Abaixo dos 21,8 pode seguir em queda na direção dos suportes 20,95 ou 20,44. Teria sinal de repique altista fechando acima dos 22,58 mirando resistências em 23,58 ou 25,21.</t>
  </si>
  <si>
    <t>GGBR4 está em tendência de alta pelas médias de 21 e 200 dias, mas começa a dar sinal de possível realização. Abaixo dos 23,37 poderia realizar na direção dos suportes 22,22 ou 21,54. Caso supere os 24,42 retomaria sinal de alta com projeções nos 25,77 ou 27,97.</t>
  </si>
  <si>
    <t>GOAU4 está em tendência de alta pelas médias de 21 e 200 dias, mas começa a dar sinal de possível realização. Abaixo dos 10,21 poderia realizar na direção dos suportes 9,67 ou 9,39. Caso supere os 10,55 retomaria sinal de alta com projeções nos 11,09 ou 11,97.</t>
  </si>
  <si>
    <t>GGPS3 está em clara tendência de baixa pelas médias de 21 e 200 dias e segue em movimento de baixa. Abaixo dos 12,34 pode buscar suportes 11,35 ou 10,36. Teria sinal de repique altista fechando acima dos 12,78 mirando resistências em 15,53 ou 17,5. O IFR sobrevendido alerta para recuperações se superar 12,78</t>
  </si>
  <si>
    <t>GRND3 está em clara tendência de baixa pelas médias de 21 e 200 dias e segue em movimento de baixa. Abaixo dos 3,98 pode buscar suportes 3,84 ou 3,68. Teria sinal de repique altista fechando acima dos 4,08 mirando resistências em 4,34 ou 4,64.</t>
  </si>
  <si>
    <t>GMAT3 está em clara tendência de baixa pelas médias de 21 e 200 dias e segue em movimento de baixa. Abaixo dos 4,06 pode buscar suportes 3,87 ou 3,69. Teria sinal de repique altista fechando acima dos 4,3 mirando resistências em 4,65 ou 5,01.</t>
  </si>
  <si>
    <t>SBFG3 apesar de estar em tendência de baixa no longo prazo pela média de 200 dias, no curto prazo está com sinal de recuperação favorecendo repiques de alta. Acima dos 11,7 pode seguir repique altista na direção resistências nos 12,64 ou 14,17. Caso perca os 11,13 teria sinal de baixa projetando de 10,17 a 9,69.</t>
  </si>
  <si>
    <t>HAPV3 apesar de estar em tendência de baixa no longo prazo pela média de 200 dias, no curto prazo está com sinal de recuperação favorecendo repiques de alta. Acima dos 12,79 pode seguir repique altista na direção resistências nos 14,42 ou 16,53. Caso perca os 12,31 teria sinal de baixa projetando de 10,99 a 9,93.</t>
  </si>
  <si>
    <t>HBOR3 está em tendência de baixa pela média de 200 dias, a parece ter completado movimento de repique de alta de curto prazo e pode estar retomando o movimento baixista. Abaixo dos 2,38 pode seguir em queda na direção dos suportes 2,14 ou 2,03. Teria sinal de repique altista fechando acima dos 2,48 mirando resistências em 2,69 ou 3,03.</t>
  </si>
  <si>
    <t>HBSA3 está em clara tendência de baixa pelas médias de 21 e 200 dias e segue em movimento de baixa. Abaixo dos 3,19 pode buscar suportes 3,07 ou 2,96. Teria sinal de repique altista fechando acima dos 3,28 mirando resistências em 3,55 ou 3,77.</t>
  </si>
  <si>
    <t>HYPE3 está em clara tendência de baixa pelas médias de 21 e 200 dias e segue em movimento de baixa. Abaixo dos 21,91 pode buscar suportes 21,32 ou 20,74. Teria sinal de repique altista fechando acima dos 22,72 mirando resistências em 23,8 ou 24,96.</t>
  </si>
  <si>
    <t>IGTI11 está em tendência de alta no longo prazo, teve uma correção no curto prazo, mas pode estar retomando sinal de altas. Acima dos 26,56 pode buscar 28,58 ou 30,4. Abaixo dos 25,63 retomaria sinal de realização mirando suportes em 24,71 ou 23,8.</t>
  </si>
  <si>
    <t>ITLC34 está em tendência de alta pelas médias de 21 e 200 dias, mas começa a dar sinal de possível realização. Abaixo dos 98,2 poderia realizar na direção dos suportes 76,05 ou 66,22. Caso supere os 107,83 retomaria sinal de alta com projeções nos 127,47 ou 159,25.</t>
  </si>
  <si>
    <t>INTB3 apesar de estar em tendência de alta no longo prazo pela média de 200 dias, no curto prazo está em realização. Abaixo dos 13,8 pode seguir em baixa no curto prazo mirando suportes em 13,12 ou 12,45. Teria sinal de retomada altista fechando acima dos 14,19 mirando resistências em 15,97 ou 17,31.</t>
  </si>
  <si>
    <t>INBR32 está em clara tendência de baixa pelas médias de 21 e 200 dias e segue em movimento de baixa. Abaixo dos 31,86 pode buscar suportes 28,33 ou 25,09. Teria sinal de repique altista fechando acima dos 32,99 mirando resistências em 38,81 ou 45,28.</t>
  </si>
  <si>
    <t>MYPK3 está em clara tendência de baixa pelas médias de 21 e 200 dias e segue em movimento de baixa. Abaixo dos 9,02 pode buscar suportes 8,69 ou 8,21. Teria sinal de repique altista fechando acima dos 9,21 mirando resistências em 10,22 ou 11,16.</t>
  </si>
  <si>
    <t>RANI3 apesar de estar em tendência de baixa no longo prazo pela média de 200 dias, no curto prazo está com sinal de recuperação favorecendo repiques de alta. Acima dos 8,12 pode seguir repique altista na direção resistências nos 8,42 ou 8,92. Caso perca os 7,89 teria sinal de baixa projetando de 7,62 a 7,46.</t>
  </si>
  <si>
    <t>IRBR3 apesar de estar em tendência de alta no longo prazo pela média de 200 dias, no curto prazo está em realização. Abaixo dos 51,05 pode seguir em baixa no curto prazo mirando suportes em 49,87 ou 48,7. Teria sinal de retomada altista fechando acima dos 53 mirando resistências em 54,85 ou 57,19.</t>
  </si>
  <si>
    <t>ISAE4 apesar de estar em tendência de alta no longo prazo pela média de 200 dias, no curto prazo está em realização. Abaixo dos 26,97 pode seguir em baixa no curto prazo mirando suportes em 25,8 ou 24,64. Teria sinal de retomada altista fechando acima dos 27,53 mirando resistências em 30,73 ou 33,05. O IFR sobrevendido alerta para recuperações se superar 27,53</t>
  </si>
  <si>
    <t>ITSA4 apesar de estar em tendência de alta no longo prazo pela média de 200 dias, no curto prazo está em realização. Abaixo dos 12,88 pode seguir em baixa no curto prazo mirando suportes em 12,57 ou 12,13. Teria sinal de retomada altista fechando acima dos 13,1 mirando resistências em 13,97 ou 14,83.</t>
  </si>
  <si>
    <t>ITUB3 apesar de estar em tendência de alta no longo prazo pela média de 200 dias, no curto prazo está em realização. Abaixo dos 40,19 pode seguir em baixa no curto prazo mirando suportes em 39,25 ou 37,92. Teria sinal de retomada altista fechando acima dos 40,84 mirando resistências em 43,53 ou 46,17.</t>
  </si>
  <si>
    <t>ITUB4 apesar de estar em tendência de alta no longo prazo pela média de 200 dias, no curto prazo está em realização. Abaixo dos 39,72 pode seguir em baixa no curto prazo mirando suportes em 38,7 ou 37,2. Teria sinal de retomada altista fechando acima dos 40,45 mirando resistências em 43,54 ou 46,53.</t>
  </si>
  <si>
    <t>JALL3 está em clara tendência de baixa pelas médias de 21 e 200 dias e segue em movimento de baixa. Abaixo dos 2,65 pode buscar suportes 2,41 ou 2,17. Teria sinal de repique altista fechando acima dos 2,74 mirando resistências em 3,42 ou 3,89. O IFR sobrevendido alerta para recuperações se superar 2,74</t>
  </si>
  <si>
    <t>JBSS32 está em clara tendência de baixa pelas médias de 21 e 200 dias e segue em movimento de baixa. Abaixo dos 65,03 pode buscar suportes 62,55 ou 58,01. Teria sinal de repique altista fechando acima dos 67,19 mirando resistências em 77,24 ou 86,31.</t>
  </si>
  <si>
    <t>JHSF3 está em tendência de alta no longo prazo, teve uma correção no curto prazo, mas pode estar retomando sinal de altas. Acima dos 11,33 pode buscar 12,98 ou 14,71. Abaixo dos 10,77 retomaria sinal de realização mirando suportes em 10,17 ou 9,3.</t>
  </si>
  <si>
    <t>JPMC34 está em clara tendência de baixa pelas médias de 21 e 200 dias e segue em movimento de baixa. Abaixo dos 148,8 pode buscar suportes 145 ou 141,47. Teria sinal de repique altista fechando acima dos 152,58 mirando resistências em 156,41 ou 163,46.</t>
  </si>
  <si>
    <t>JSLG3 apesar de estar em tendência de alta no longo prazo pela média de 200 dias, no curto prazo está em realização. Abaixo dos 6,37 pode seguir em baixa no curto prazo mirando suportes em 6,03 ou 5,7. Teria sinal de retomada altista fechando acima dos 6,83 mirando resistências em 7,45 ou 8,11.</t>
  </si>
  <si>
    <t>KEPL3 está em tendência de baixa pelas médias de 21 e 200 dias, mas começa a dar sinais de repiques de alta. Acima dos 7,1 teria sinal de repique altista mirando resistências nos 7,94 ou 8,55. Já uma perda dos 6,95 traria de volta o sinal de baixa projetando de 6,64 a 6,33.</t>
  </si>
  <si>
    <t>KLBN3 está em clara tendência de baixa pelas médias de 21 e 200 dias e segue em movimento de baixa. Abaixo dos 3,37 pode buscar suportes 3,23 ou 3,12. Teria sinal de repique altista fechando acima dos 3,44 mirando resistências em 3,56 ou 3,76.</t>
  </si>
  <si>
    <t>KLBN4 está em clara tendência de baixa pelas médias de 21 e 200 dias e segue em movimento de baixa. Abaixo dos 3,32 pode buscar suportes 3,24 ou 3,13. Teria sinal de repique altista fechando acima dos 3,39 mirando resistências em 3,58 ou 3,79.</t>
  </si>
  <si>
    <t>KLBN11 está em clara tendência de baixa pelas médias de 21 e 200 dias e segue em movimento de baixa. Abaixo dos 16,65 pode buscar suportes 16,1 ou 15,57. Teria sinal de repique altista fechando acima dos 16,94 mirando resistências em 17,81 ou 18,86.</t>
  </si>
  <si>
    <t>LAVV3 está em clara tendência de baixa pelas médias de 21 e 200 dias e segue em movimento de baixa. Abaixo dos 11,55 pode buscar suportes 11,03 ou 10,3. Teria sinal de repique altista fechando acima dos 11,83 mirando resistências em 13,37 ou 14,81.</t>
  </si>
  <si>
    <t>LIGT3 está em tendência de baixa pelas médias de 21 e 200 dias, mas começa a dar sinais de repiques de alta. Acima dos 3,12 teria sinal de repique altista mirando resistências nos 4,96 ou 6,52. Já uma perda dos 2,43 traria de volta o sinal de baixa projetando de 1,64 a 0,86.</t>
  </si>
  <si>
    <t>RENT3 apesar de estar em tendência de alta no longo prazo pela média de 200 dias, no curto prazo está em realização. Abaixo dos 41,36 pode seguir em baixa no curto prazo mirando suportes em 38,55 ou 35,74. Teria sinal de retomada altista fechando acima dos 43,6 mirando resistências em 50,45 ou 56,06.</t>
  </si>
  <si>
    <t>RENT4 está em tendência de baixa pelas médias de 21 e 200 dias, mas começa a dar sinais de repiques de alta. Acima dos 42,06 teria sinal de repique altista mirando resistências nos 48,4 ou 53,6. Já uma perda dos 39,97 traria de volta o sinal de baixa projetando de 37,36 a 34,76.</t>
  </si>
  <si>
    <t>LOGG3 está em tendência de alta pelas médias de 21 e 200 dias, mas começa a dar sinal de possível realização. Abaixo dos 26,67 poderia realizar na direção dos suportes 24,72 ou 23,71. Caso supere os 27,97 retomaria sinal de alta com projeções nos 29,97 ou 33,22.</t>
  </si>
  <si>
    <t>LREN3 está em tendência de alta pelas médias de 21 e 200 dias e vai mantendo sinal de força altista. Acima dos 15,51 pode buscar projeções nos 17,04 ou 19,52. Teria sinal de realização na perda dos 14,72 mirando os 13,03 ou 12,26.</t>
  </si>
  <si>
    <t>LWSA3 está em tendência de baixa pelas médias de 21 e 200 dias, mas começa a dar sinais de repiques de alta. Acima dos 3,67 teria sinal de repique altista mirando resistências nos 4,24 ou 4,68. Já uma perda dos 3,52 traria de volta o sinal de baixa projetando de 3,29 a 3,07.</t>
  </si>
  <si>
    <t>MDIA3 está em clara tendência de baixa pelas médias de 21 e 200 dias e segue em movimento de baixa. Abaixo dos 19,38 pode buscar suportes 17,71 ou 16,05. Teria sinal de repique altista fechando acima dos 20,09 mirando resistências em 24,76 ou 28,08.</t>
  </si>
  <si>
    <t>MGLU3 está em clara tendência de baixa pelas médias de 21 e 200 dias e segue em movimento de baixa. Abaixo dos 6,34 pode buscar suportes 5,71 ou 5,09. Teria sinal de repique altista fechando acima dos 6,71 mirando resistências em 8,35 ou 9,59. O IFR sobrevendido alerta para recuperações se superar 6,71</t>
  </si>
  <si>
    <t>POMO3 está em tendência de alta pelas médias de 21 e 200 dias e vai mantendo sinal de força altista. Acima dos 6,15 pode buscar projeções nos 6,47 ou 6,97. Teria sinal de realização na perda dos 6,01 mirando os 5,66 ou 5,4.</t>
  </si>
  <si>
    <t>POMO4 está em tendência de baixa pela média de 200 dias, a parece ter completado movimento de repique de alta de curto prazo e pode estar retomando o movimento baixista. Abaixo dos 6,1 pode seguir em queda na direção dos suportes 5,79 ou 5,53. Teria sinal de repique altista fechando acima dos 6,3 mirando resistências em 6,62 ou 7,13.</t>
  </si>
  <si>
    <t>MBRF3 está em clara tendência de baixa pelas médias de 21 e 200 dias e segue em movimento de baixa. Abaixo dos 15,87 pode buscar suportes 15,14 ou 14,42. Teria sinal de repique altista fechando acima dos 16,47 mirando resistências em 18,21 ou 19,65.</t>
  </si>
  <si>
    <t>M2RV34 está em tendência de alta pelas médias de 21 e 200 dias e vai mantendo sinal de força altista. Acima dos 105,14 pode buscar projeções nos 116,9 ou 141,27. Teria sinal de realização na perda dos 98,33 mirando os 77,46 ou 65,27. O padrão de volume favorece a alta.</t>
  </si>
  <si>
    <t>Mater Dei</t>
  </si>
  <si>
    <t>MATD3</t>
  </si>
  <si>
    <t>MATD3 está em tendência de alta no longo prazo, teve uma correção no curto prazo, mas pode estar retomando sinal de altas. Acima dos 5,4 pode buscar 5,91 ou 6,47. Abaixo dos 4,99 retomaria sinal de realização mirando suportes em 4,7 ou 4,42.</t>
  </si>
  <si>
    <t>CASH3 está em tendência de alta pelas médias de 21 e 200 dias e vai mantendo sinal de força altista. Acima dos 4,58 pode buscar projeções nos 5,09 ou 5,93. Teria sinal de realização na perda dos 4,17 mirando os 3,74 ou 3,48. O padrão de volume favorece a alta.</t>
  </si>
  <si>
    <t>MELK3 está em tendência de baixa pela média de 200 dias, a parece ter completado movimento de repique de alta de curto prazo e pode estar retomando o movimento baixista. Abaixo dos 3,26 pode seguir em queda na direção dos suportes 3,11 ou 3,02. Teria sinal de repique altista fechando acima dos 3,39 mirando resistências em 3,56 ou 3,84.</t>
  </si>
  <si>
    <t>MELI34 está em tendência de baixa pela média de 200 dias, a parece ter completado movimento de repique de alta de curto prazo e pode estar retomando o movimento baixista. Abaixo dos 70,76 pode seguir em queda na direção dos suportes 61,35 ou 56,39. Teria sinal de repique altista fechando acima dos 71,92 mirando resistências em 77,4 ou 87,31.</t>
  </si>
  <si>
    <t>BMEB4 está em tendência de alta pelas médias de 21 e 200 dias e vai mantendo sinal de força altista. Acima dos 85,76 pode buscar projeções nos 98,5 ou 119,13. Teria sinal de realização na perda dos 82,1 mirando os 65,13 ou 58,75. O padrão de volume favorece a alta. O IFR sobrecomprado alerta realizações se perder 82,1.</t>
  </si>
  <si>
    <t>M1TA34 está em tendência de baixa pela média de 200 dias, a parece ter completado movimento de repique de alta de curto prazo e pode estar retomando o movimento baixista. Abaixo dos 113,13 pode seguir em queda na direção dos suportes 103,74 ou 99,95. Teria sinal de repique altista fechando acima dos 116 mirando resistências em 123,57 ou 135,83.</t>
  </si>
  <si>
    <t>LEVE3 está em tendência de alta no longo prazo, teve uma correção no curto prazo, mas pode estar retomando sinal de altas. Acima dos 33,68 pode buscar 36,21 ou 39,02. Abaixo dos 32,9 retomaria sinal de realização mirando suportes em 31,65 ou 30,24.</t>
  </si>
  <si>
    <t>MUTC34 está em tendência de alta pelas médias de 21 e 200 dias, mas começa a dar sinal de possível realização. Abaixo dos 764,21 poderia realizar na direção dos suportes 417,05 ou 294,08. Caso supere os 815 retomaria sinal de alta com projeções nos 1060,93 ou 1458,88. O IFR sobrecomprado alerta realizações se perder 764,21.</t>
  </si>
  <si>
    <t>MSFT34 apesar de estar em tendência de baixa no longo prazo pela média de 200 dias, no curto prazo está com sinal de recuperação favorecendo repiques de alta. Acima dos 92,02 pode seguir repique altista na direção resistências nos 98,05 ou 107,81. Caso perca os 86,62 teria sinal de baixa projetando de 82,26 a 79,24.</t>
  </si>
  <si>
    <t>MILS3 está em tendência de alta pelas médias de 21 e 200 dias e vai mantendo sinal de força altista. Acima dos 15,28 pode buscar projeções nos 17,09 ou 20,03. Teria sinal de realização na perda dos 15,15 mirando os 12,34 ou 11,43. O padrão de volume favorece a alta. O IFR sobrecomprado alerta realizações se perder 15,15.</t>
  </si>
  <si>
    <t>BEEF3 está em tendência de baixa pelas médias de 21 e 200 dias, mas começa a dar sinais de repiques de alta. Acima dos 4,16 teria sinal de repique altista mirando resistências nos 4,46 ou 4,88. Já uma perda dos 3,77 traria de volta o sinal de baixa projetando de 3,55 a 3,34.</t>
  </si>
  <si>
    <t>MTRE3 está em tendência de alta pelas médias de 21 e 200 dias e vai mantendo sinal de força altista. Acima dos 3,71 pode buscar projeções nos 3,93 ou 4,3. Teria sinal de realização na perda dos 3,58 mirando os 3,34 ou 3,22. O padrão de volume favorece a alta.</t>
  </si>
  <si>
    <t>MOTV3 está em clara tendência de baixa pelas médias de 21 e 200 dias e segue em movimento de baixa. Abaixo dos 14,13 pode buscar suportes 13,49 ou 12,85. Teria sinal de repique altista fechando acima dos 14,57 mirando resistências em 16,2 ou 17,47.</t>
  </si>
  <si>
    <t>MDNE3 apesar de estar em tendência de alta no longo prazo pela média de 200 dias, no curto prazo está em realização. Abaixo dos 27,43 pode seguir em baixa no curto prazo mirando suportes em 26,41 ou 24,51. Teria sinal de retomada altista fechando acima dos 28,42 mirando resistências em 32,55 ou 36,34.</t>
  </si>
  <si>
    <t>MOVI3 está em clara tendência de baixa pelas médias de 21 e 200 dias e segue em movimento de baixa. Abaixo dos 9,78 pode buscar suportes 8,95 ou 7,84. Teria sinal de repique altista fechando acima dos 10,23 mirando resistências em 12,53 ou 14,74.</t>
  </si>
  <si>
    <t>MRVE3 está em clara tendência de baixa pelas médias de 21 e 200 dias e segue em movimento de baixa. Abaixo dos 5,87 pode buscar suportes 5,45 ou 5,04. Teria sinal de repique altista fechando acima dos 6,07 mirando resistências em 7,2 ou 8,02.</t>
  </si>
  <si>
    <t>MLAS3 está em tendência de alta pelas médias de 21 e 200 dias e vai mantendo sinal de força altista. Acima dos 1,76 pode buscar projeções nos 1,97 ou 2,32. Teria sinal de realização na perda dos 1,67 mirando os 1,41 ou 1,3.</t>
  </si>
  <si>
    <t>MULT3 está em tendência de alta no longo prazo, teve uma correção no curto prazo, mas pode estar retomando sinal de altas. Acima dos 30,3 pode buscar 32,45 ou 34,63. Abaixo dos 28,91 retomaria sinal de realização mirando suportes em 27,81 ou 26,72.</t>
  </si>
  <si>
    <t>NATU3 está em tendência de alta no longo prazo, teve uma correção no curto prazo, mas pode estar retomando sinal de altas. Acima dos 10,33 pode buscar 11,15 ou 12,37. Abaixo dos 9,93 retomaria sinal de realização mirando suportes em 9,17 ou 8,55.</t>
  </si>
  <si>
    <t>NGRD3 está em tendência de alta pelas médias de 21 e 200 dias e vai mantendo sinal de força altista. Acima dos 33,72 pode buscar projeções nos 35,89 ou 39,41. Teria sinal de realização na perda dos 32,41 mirando os 30,2 ou 29,11.</t>
  </si>
  <si>
    <t>NFLX34 está em clara tendência de baixa pelas médias de 21 e 200 dias e segue em movimento de baixa. Abaixo dos 8,63 pode buscar suportes 8,33 ou 8,01. Teria sinal de repique altista fechando acima dos 8,87 mirando resistências em 9,34 ou 9,96.</t>
  </si>
  <si>
    <t>Nike, Inc</t>
  </si>
  <si>
    <t>NIKE34</t>
  </si>
  <si>
    <t>NIKE34 apesar de estar em tendência de baixa no longo prazo pela média de 200 dias, no curto prazo está com sinal de recuperação favorecendo repiques de alta. Acima dos 23,95 pode seguir repique altista na direção resistências nos 26,05 ou 29,46. Caso perca os 23,1 teria sinal de baixa projetando de 20,54 a 19,48. O padrão de volume favorece a alta. O IFR sobrecomprado alerta realizações se perder 23,1.</t>
  </si>
  <si>
    <t>ROXO34 está em tendência de baixa pelas médias de 21 e 200 dias, mas começa a dar sinais de repiques de alta. Acima dos 11,17 teria sinal de repique altista mirando resistências nos 12,1 ou 13,41. Já uma perda dos 10,89 traria de volta o sinal de baixa projetando de 9,97 a 9,31.</t>
  </si>
  <si>
    <t>NVDC34 está em tendência de alta pelas médias de 21 e 200 dias e vai mantendo sinal de força altista. Acima dos 22,58 pode buscar projeções nos 24,56 ou 27,33. Teria sinal de realização na perda dos 22,21 mirando os 20,07 ou 18,68. O padrão de volume favorece a alta.</t>
  </si>
  <si>
    <t>OPCT3 está em tendência de alta pelas médias de 21 e 200 dias, mas começa a dar sinal de possível realização. Abaixo dos 10,43 poderia realizar na direção dos suportes 9,65 ou 9,27. Caso supere os 10,87 retomaria sinal de alta com projeções nos 11,62 ou 12,84.</t>
  </si>
  <si>
    <t>ONCO3 está em clara tendência de baixa pelas médias de 21 e 200 dias e segue em movimento de baixa. Abaixo dos 1,28 pode buscar suportes 0,99 ou 0,72. Teria sinal de repique altista fechando acima dos 1,84 mirando resistências em 2,36 ou 3,21.</t>
  </si>
  <si>
    <t>ORCL34 apesar de estar em tendência de baixa no longo prazo pela média de 200 dias, no curto prazo está com sinal de recuperação favorecendo repiques de alta. Acima dos 171,64 pode seguir repique altista na direção resistências nos 195,38 ou 233,8. Caso perca os 162,28 teria sinal de baixa projetando de 133,22 a 121,34. O padrão de volume favorece a alta. O IFR sobrecomprado alerta realizações se perder 162,28.</t>
  </si>
  <si>
    <t>OBTC3 está em clara tendência de baixa pelas médias de 21 e 200 dias e segue em movimento de baixa. Abaixo dos 6,86 pode buscar suportes 6,51 ou 6,14. Teria sinal de repique altista fechando acima dos 7,08 mirando resistências em 7,68 ou 8,4.</t>
  </si>
  <si>
    <t>ORVR3 está em tendência de alta no longo prazo, teve uma correção no curto prazo, mas pode estar retomando sinal de altas. Acima dos 78,47 pode buscar 83,81 ou 89,08. Abaixo dos 75,27 retomaria sinal de realização mirando suportes em 72,63 ou 69,99.</t>
  </si>
  <si>
    <t>PCAR3 está em clara tendência de baixa pelas médias de 21 e 200 dias e segue em movimento de baixa. Abaixo dos 1,95 pode buscar suportes 1,61 ou 1,28. Teria sinal de repique altista fechando acima dos 2,01 mirando resistências em 3,02 ou 3,68. O IFR sobrevendido alerta para recuperações se superar 2,01</t>
  </si>
  <si>
    <t>PGMN3 está em clara tendência de baixa pelas médias de 21 e 200 dias e segue em movimento de baixa. Abaixo dos 4,35 pode buscar suportes 3,93 ou 3,51. Teria sinal de repique altista fechando acima dos 4,61 mirando resistências em 5,7 ou 6,53.</t>
  </si>
  <si>
    <t>P2LT34 apesar de estar em tendência de baixa no longo prazo pela média de 200 dias, no curto prazo está com sinal de recuperação favorecendo repiques de alta. Acima dos 247 pode seguir repique altista na direção resistências nos 268,62 ou 303,61. Caso perca os 224,69 teria sinal de baixa projetando de 212,01 a 201,19.</t>
  </si>
  <si>
    <t>PMAM3 está em tendência de baixa pelas médias de 21 e 200 dias, mas começa a dar sinais de repiques de alta. Acima dos 0,36 teria sinal de repique altista mirando resistências nos 0,65 ou 0,85. Já uma perda dos 0,32 traria de volta o sinal de baixa projetando de 0,21 a 0,11. O IFR sobrevendido alerta para recuperações se superar 0,36</t>
  </si>
  <si>
    <t>PETR3 apesar de estar em tendência de alta no longo prazo pela média de 200 dias, no curto prazo está em realização. Abaixo dos 47,43 pode seguir em baixa no curto prazo mirando suportes em 45,03 ou 42,63. Teria sinal de retomada altista fechando acima dos 48,58 mirando resistências em 55,19 ou 59,98.</t>
  </si>
  <si>
    <t>PETR4 apesar de estar em tendência de alta no longo prazo pela média de 200 dias, no curto prazo está em realização. Abaixo dos 42,15 pode seguir em baixa no curto prazo mirando suportes em 39,77 ou 37,39. Teria sinal de retomada altista fechando acima dos 43,18 mirando resistências em 49,85 ou 54,6. O IFR sobrevendido alerta para recuperações se superar 43,18</t>
  </si>
  <si>
    <t>RECV3 apesar de estar em tendência de alta no longo prazo pela média de 200 dias, no curto prazo está em realização. Abaixo dos 11,53 pode seguir em baixa no curto prazo mirando suportes em 11,16 ou 10,8. Teria sinal de retomada altista fechando acima dos 12,01 mirando resistências em 12,71 ou 13,43.</t>
  </si>
  <si>
    <t>PRIO3 apesar de estar em tendência de alta no longo prazo pela média de 200 dias, no curto prazo está em realização. Abaixo dos 61,65 pode seguir em baixa no curto prazo mirando suportes em 58,82 ou 55,99. Teria sinal de retomada altista fechando acima dos 63,96 mirando resistências em 70,8 ou 76,45.</t>
  </si>
  <si>
    <t>AUAU3 apesar de estar em tendência de alta no longo prazo pela média de 200 dias, no curto prazo está em realização. Abaixo dos 3,18 pode seguir em baixa no curto prazo mirando suportes em 2,91 ou 2,65. Teria sinal de retomada altista fechando acima dos 3,41 mirando resistências em 4,03 ou 4,55.</t>
  </si>
  <si>
    <t>PINE4 está em tendência de alta pelas médias de 21 e 200 dias, mas começa a dar sinal de possível realização. Abaixo dos 15,19 poderia realizar na direção dos suportes 13,17 ou 12,34. Caso supere os 15,83 retomaria sinal de alta com projeções nos 17,47 ou 20,13.</t>
  </si>
  <si>
    <t>PLPL3 está em clara tendência de baixa pelas médias de 21 e 200 dias e segue em movimento de baixa. Abaixo dos 8,9 pode buscar suportes 8,26 ou 7,63. Teria sinal de repique altista fechando acima dos 9,3 mirando resistências em 10,94 ou 12,2. O IFR sobrevendido alerta para recuperações se superar 9,3</t>
  </si>
  <si>
    <t>PSSA3 apesar de estar em tendência de alta no longo prazo pela média de 200 dias, no curto prazo está em realização. Abaixo dos 47,45 pode seguir em baixa no curto prazo mirando suportes em 45,97 ou 44,49. Teria sinal de retomada altista fechando acima dos 48,89 mirando resistências em 52,23 ou 55,18.</t>
  </si>
  <si>
    <t>POSI3 está em tendência de baixa pelas médias de 21 e 200 dias, mas começa a dar sinais de repiques de alta. Acima dos 4,2 teria sinal de repique altista mirando resistências nos 4,65 ou 5,19. Já uma perda dos 4,11 traria de volta o sinal de baixa projetando de 3,77 a 3,49.</t>
  </si>
  <si>
    <t>PRNR3 está em tendência de alta pelas médias de 21 e 200 dias e vai mantendo sinal de força altista. Acima dos 19,6 pode buscar projeções nos 21,07 ou 23,45. Teria sinal de realização na perda dos 18,72 mirando os 17,22 ou 16,48.</t>
  </si>
  <si>
    <t>PFRM3 está em tendência de baixa pelas médias de 21 e 200 dias, mas começa a dar sinais de repiques de alta. Acima dos 6,75 teria sinal de repique altista mirando resistências nos 7,96 ou 9,02. Já uma perda dos 6,24 traria de volta o sinal de baixa projetando de 5,7 a 5,17.</t>
  </si>
  <si>
    <t>QCOM34 está em tendência de alta pelas médias de 21 e 200 dias e vai mantendo sinal de força altista. Acima dos 107,49 pode buscar projeções nos 132,11 ou 171,95. Teria sinal de realização na perda dos 97,79 mirando os 67,65 ou 55,33. O padrão de volume favorece a alta. O IFR sobrecomprado alerta realizações se perder 97,79.</t>
  </si>
  <si>
    <t>QUAL3 está em clara tendência de baixa pelas médias de 21 e 200 dias e segue em movimento de baixa. Abaixo dos 1,76 pode buscar suportes 1,61 ou 1,49. Teria sinal de repique altista fechando acima dos 1,84 mirando resistências em 1,97 ou 2,19.</t>
  </si>
  <si>
    <t>LJQQ3 está em tendência de baixa pelas médias de 21 e 200 dias, mas começa a dar sinais de repiques de alta. Acima dos 1,45 teria sinal de repique altista mirando resistências nos 2 ou 2,41. Já uma perda dos 1,33 traria de volta o sinal de baixa projetando de 1,12 a 0,91.</t>
  </si>
  <si>
    <t>RADL3 está em tendência de baixa pelas médias de 21 e 200 dias, mas começa a dar sinais de repiques de alta. Acima dos 19,43 teria sinal de repique altista mirando resistências nos 22,47 ou 25,34. Já uma perda dos 18,47 traria de volta o sinal de baixa projetando de 17,82 a 16,38.</t>
  </si>
  <si>
    <t>Raizen</t>
  </si>
  <si>
    <t>RAIZ4 está em clara tendência de baixa pelas médias de 21 e 200 dias e segue em movimento de baixa. Abaixo dos 0,33 pode buscar suportes 0,28 ou 0,23. Teria sinal de repique altista fechando acima dos 0,39 mirando resistências em 0,49 ou 0,58. O IFR sobrevendido alerta para recuperações se superar 0,39</t>
  </si>
  <si>
    <t>RAPT4 apesar de estar em tendência de baixa no longo prazo pela média de 200 dias, no curto prazo está com sinal de recuperação favorecendo repiques de alta. Acima dos 5,26 pode seguir repique altista na direção resistências nos 5,53 ou 5,96. Caso perca os 5,1 teria sinal de baixa projetando de 4,83 a 4,61.</t>
  </si>
  <si>
    <t>RCSL4 está em clara tendência de baixa pelas médias de 21 e 200 dias e segue em movimento de baixa. Abaixo dos 0,46 pode buscar suportes 0,4 ou 0,34. Teria sinal de repique altista fechando acima dos 0,55 mirando resistências em 0,65 ou 0,76.</t>
  </si>
  <si>
    <t>RDOR3 está em tendência de baixa pelas médias de 21 e 200 dias, mas começa a dar sinais de repiques de alta. Acima dos 35,15 teria sinal de repique altista mirando resistências nos 40,84 ou 45,35. Já uma perda dos 33,53 traria de volta o sinal de baixa projetando de 31,27 a 29,01.</t>
  </si>
  <si>
    <t>RIAA3 está em tendência de alta pelas médias de 21 e 200 dias, mas começa a dar sinal de possível realização. Abaixo dos 9,06 poderia realizar na direção dos suportes 8 ou 7,28. Caso supere os 9,44 retomaria sinal de alta com projeções nos 10,31 ou 11,73.</t>
  </si>
  <si>
    <t>Rigetti Computing</t>
  </si>
  <si>
    <t>RGTI34</t>
  </si>
  <si>
    <t>RGTI34 está em tendência de alta pelas médias de 21 e 200 dias e vai mantendo sinal de força altista. Acima dos 141,15 pode buscar projeções nos 180,18 ou 243,34. Teria sinal de realização na perda dos 122,25 mirando os 77,99 ou 58,47. O padrão de volume favorece a alta.</t>
  </si>
  <si>
    <t>RAIL3 está em clara tendência de baixa pelas médias de 21 e 200 dias e segue em movimento de baixa. Abaixo dos 13,76 pode buscar suportes 12,71 ou 11,67. Teria sinal de repique altista fechando acima dos 14,13 mirando resistências em 17,14 ou 19,22. O IFR sobrevendido alerta para recuperações se superar 14,13</t>
  </si>
  <si>
    <t>SBSP3 apesar de estar em tendência de alta no longo prazo pela média de 200 dias, no curto prazo está em realização. Abaixo dos 27,97 pode seguir em baixa no curto prazo mirando suportes em 26,19 ou 24,42. Teria sinal de retomada altista fechando acima dos 28,93 mirando resistências em 33,7 ou 37,24. O IFR sobrevendido alerta para recuperações se superar 28,93</t>
  </si>
  <si>
    <t>SAPR4 está em tendência de baixa pelas médias de 21 e 200 dias, mas começa a dar sinais de repiques de alta. Acima dos 7,63 teria sinal de repique altista mirando resistências nos 8,47 ou 9,31. Já uma perda dos 7,36 traria de volta o sinal de baixa projetando de 7,11 a 6,68.</t>
  </si>
  <si>
    <t>SAPR11 está em tendência de baixa pelas médias de 21 e 200 dias, mas começa a dar sinais de repiques de alta. Acima dos 39,2 teria sinal de repique altista mirando resistências nos 43,86 ou 48,37. Já uma perda dos 37,91 traria de volta o sinal de baixa projetando de 36,56 a 34,3.</t>
  </si>
  <si>
    <t>SANB11 está em clara tendência de baixa pelas médias de 21 e 200 dias e segue em movimento de baixa. Abaixo dos 27,21 pode buscar suportes 26,38 ou 25,38. Teria sinal de repique altista fechando acima dos 27,69 mirando resistências em 29,61 ou 31,6.</t>
  </si>
  <si>
    <t>SMTO3 está em tendência de alta no longo prazo, teve uma correção no curto prazo, mas pode estar retomando sinal de altas. Acima dos 17,39 pode buscar 18,8 ou 20,61. Abaixo dos 16,9 retomaria sinal de realização mirando suportes em 15,86 ou 14,95.</t>
  </si>
  <si>
    <t>SHUL4 apesar de estar em tendência de alta no longo prazo pela média de 200 dias, no curto prazo está em realização. Abaixo dos 4,87 pode seguir em baixa no curto prazo mirando suportes em 4,7 ou 4,54. Teria sinal de retomada altista fechando acima dos 4,95 mirando resistências em 5,4 ou 5,72.</t>
  </si>
  <si>
    <t>Seagate Technology Holdings Plc</t>
  </si>
  <si>
    <t>S1TX34</t>
  </si>
  <si>
    <t>S1TX34 está em tendência de alta pelas médias de 21 e 200 dias e vai mantendo sinal de força altista. Acima dos 4545,73 pode buscar projeções nos 5377,67 ou 6723,86. Teria sinal de realização na perda dos 4400,29 mirando os 3199,54 ou 2783,56. O IFR sobrecomprado alerta realizações se perder 4400,29.</t>
  </si>
  <si>
    <t>SEER3 apesar de estar em tendência de alta no longo prazo pela média de 200 dias, no curto prazo está em realização. Abaixo dos 11,25 pode seguir em baixa no curto prazo mirando suportes em 10,41 ou 9,57. Teria sinal de retomada altista fechando acima dos 11,7 mirando resistências em 13,96 ou 15,63.</t>
  </si>
  <si>
    <t>N1OW34 apesar de estar em tendência de baixa no longo prazo pela média de 200 dias, no curto prazo está com sinal de recuperação favorecendo repiques de alta. Acima dos 11,11 pode seguir repique altista na direção resistências nos 12,75 ou 15,41. Caso perca os 10,66 teria sinal de baixa projetando de 8,45 a 7,62. O padrão de volume favorece a alta.</t>
  </si>
  <si>
    <t>CSNA3 apesar de estar em tendência de baixa no longo prazo pela média de 200 dias, no curto prazo está com sinal de recuperação favorecendo repiques de alta. Acima dos 6,88 pode seguir repique altista na direção resistências nos 7,49 ou 8,49. Caso perca os 6,4 teria sinal de baixa projetando de 5,88 a 5,57. O padrão de volume favorece a alta.</t>
  </si>
  <si>
    <t>Sigma Lithium Corp</t>
  </si>
  <si>
    <t>S2GM34</t>
  </si>
  <si>
    <t>S2GM34 está em tendência de alta no longo prazo, teve uma correção no curto prazo, mas pode estar retomando sinal de altas. Acima dos 26,95 pode buscar 40 ou 50,87. Abaixo dos 25,34 retomaria sinal de realização mirando suportes em 22,4 ou 16,96.</t>
  </si>
  <si>
    <t>SIMH3 está em clara tendência de baixa pelas médias de 21 e 200 dias e segue em movimento de baixa. Abaixo dos 8,69 pode buscar suportes 7,84 ou 7. Teria sinal de repique altista fechando acima dos 9,42 mirando resistências em 11,41 ou 13,09.</t>
  </si>
  <si>
    <t>SLCE3 está em tendência de alta no longo prazo, teve uma correção no curto prazo, mas pode estar retomando sinal de altas. Acima dos 15,98 pode buscar 17,92 ou 19,31. Abaixo dos 15,66 retomaria sinal de realização mirando suportes em 14,96 ou 14,26. O IFR sobrevendido alerta para recuperações se superar 15,98</t>
  </si>
  <si>
    <t>SMFT3 está em tendência de baixa pelas médias de 21 e 200 dias, mas começa a dar sinais de repiques de alta. Acima dos 19,03 teria sinal de repique altista mirando resistências nos 21,03 ou 23,69. Já uma perda dos 18,44 traria de volta o sinal de baixa projetando de 16,72 a 15,38.</t>
  </si>
  <si>
    <t>Snowflake Inc</t>
  </si>
  <si>
    <t>S2NW34</t>
  </si>
  <si>
    <t>S2NW34 está em tendência de alta pelas médias de 21 e 200 dias e vai mantendo sinal de força altista. Acima dos 30,82 pode buscar projeções nos 39,54 ou 53,66. Teria sinal de realização na perda dos 28,99 mirando os 16,7 ou 12,33. O padrão de volume favorece a alta. O IFR sobrecomprado alerta realizações se perder 28,99.</t>
  </si>
  <si>
    <t>STOC34 está em tendência de baixa pela média de 200 dias, a parece ter completado movimento de repique de alta de curto prazo e pode estar retomando o movimento baixista. Abaixo dos 56,42 pode seguir em queda na direção dos suportes 47,57 ou 43,78. Teria sinal de repique altista fechando acima dos 59,81 mirando resistências em 67,37 ou 79,61.</t>
  </si>
  <si>
    <t>M2ST34 está em clara tendência de baixa pelas médias de 21 e 200 dias e segue em movimento de baixa. Abaixo dos 10,44 pode buscar suportes 9,4 ou 8,37. Teria sinal de repique altista fechando acima dos 11,05 mirando resistências em 13,78 ou 15,84.</t>
  </si>
  <si>
    <t>SUZB3 está em clara tendência de baixa pelas médias de 21 e 200 dias e segue em movimento de baixa. Abaixo dos 40,97 pode buscar suportes 39,87 ou 38,78. Teria sinal de repique altista fechando acima dos 42,49 mirando resistências em 44,5 ou 46,68.</t>
  </si>
  <si>
    <t>TAEE3 apesar de estar em tendência de alta no longo prazo pela média de 200 dias, no curto prazo está em realização. Abaixo dos 13 pode seguir em baixa no curto prazo mirando suportes em 12,55 ou 12,11. Teria sinal de retomada altista fechando acima dos 13,23 mirando resistências em 13,97 ou 14,84.</t>
  </si>
  <si>
    <t>TAEE4 apesar de estar em tendência de alta no longo prazo pela média de 200 dias, no curto prazo está em realização. Abaixo dos 13,18 pode seguir em baixa no curto prazo mirando suportes em 12,74 ou 12,29. Teria sinal de retomada altista fechando acima dos 13,4 mirando resistências em 14,17 ou 15,05.</t>
  </si>
  <si>
    <t>TAEE11 apesar de estar em tendência de alta no longo prazo pela média de 200 dias, no curto prazo está em realização. Abaixo dos 39,22 pode seguir em baixa no curto prazo mirando suportes em 37,92 ou 36,66. Teria sinal de retomada altista fechando acima dos 40,01 mirando resistências em 41,97 ou 44,47.</t>
  </si>
  <si>
    <t>TSMC34 está em tendência de alta pelas médias de 21 e 200 dias, mas começa a dar sinal de possível realização. Abaixo dos 262,64 poderia realizar na direção dos suportes 237,52 ou 226,93. Caso supere os 271,76 retomaria sinal de alta com projeções nos 292,92 ou 327,16.</t>
  </si>
  <si>
    <t>TASA4 apesar de estar em tendência de baixa no longo prazo pela média de 200 dias, no curto prazo está com sinal de recuperação favorecendo repiques de alta. Acima dos 4,69 pode seguir repique altista na direção resistências nos 5,02 ou 5,49. Caso perca os 4,49 teria sinal de baixa projetando de 4,25 a 4,01.</t>
  </si>
  <si>
    <t>TGMA3 está em tendência de baixa pela média de 200 dias, a parece ter completado movimento de repique de alta de curto prazo e pode estar retomando o movimento baixista. Abaixo dos 31,19 pode seguir em queda na direção dos suportes 29,76 ou 28,92. Teria sinal de repique altista fechando acima dos 32,45 mirando resistências em 34,11 ou 36,8.</t>
  </si>
  <si>
    <t>VIVT3 está em clara tendência de baixa pelas médias de 21 e 200 dias e segue em movimento de baixa. Abaixo dos 32,99 pode buscar suportes 31,2 ou 29,41. Teria sinal de repique altista fechando acima dos 34,07 mirando resistências em 38,77 ou 42,34.</t>
  </si>
  <si>
    <t>TEND3 está em tendência de alta pelas médias de 21 e 200 dias, mas começa a dar sinal de possível realização. Abaixo dos 32,22 poderia realizar na direção dos suportes 27,44 ou 25,56. Caso supere os 33,5 retomaria sinal de alta com projeções nos 37,24 ou 43,3.</t>
  </si>
  <si>
    <t>TSLA34 está em tendência de alta pelas médias de 21 e 200 dias, mas começa a dar sinal de possível realização. Abaixo dos 68,88 poderia realizar na direção dos suportes 57,49 ou 53,5. Caso supere os 70,4 retomaria sinal de alta com projeções nos 78,37 ou 91,28.</t>
  </si>
  <si>
    <t>GSGI34 está em tendência de alta pelas médias de 21 e 200 dias, mas começa a dar sinal de possível realização. Abaixo dos 165,75 poderia realizar na direção dos suportes 149 ou 142,51. Caso supere os 169,98 retomaria sinal de alta com projeções nos 182,94 ou 203,92.</t>
  </si>
  <si>
    <t>TIMS3 está em clara tendência de baixa pelas médias de 21 e 200 dias e segue em movimento de baixa. Abaixo dos 22,33 pode buscar suportes 21,88 ou 20,33. Teria sinal de repique altista fechando acima dos 22,81 mirando resistências em 26,88 ou 29,97.</t>
  </si>
  <si>
    <t>TOTS3 está em tendência de baixa pelas médias de 21 e 200 dias, mas começa a dar sinais de repiques de alta. Acima dos 31,96 teria sinal de repique altista mirando resistências nos 36,84 ou 40,88. Já uma perda dos 30,29 traria de volta o sinal de baixa projetando de 28,26 a 26,24.</t>
  </si>
  <si>
    <t>TFCO4 está em tendência de baixa pelas médias de 21 e 200 dias, mas começa a dar sinais de repiques de alta. Acima dos 14,49 teria sinal de repique altista mirando resistências nos 16,33 ou 17,7. Já uma perda dos 14,1 traria de volta o sinal de baixa projetando de 13,41 a 12,72.</t>
  </si>
  <si>
    <t>TUPY3 está em clara tendência de baixa pelas médias de 21 e 200 dias e segue em movimento de baixa. Abaixo dos 12,54 pode buscar suportes 11,75 ou 10,97. Teria sinal de repique altista fechando acima dos 13,06 mirando resistências em 15,08 ou 16,64.</t>
  </si>
  <si>
    <t>UGPA3 apesar de estar em tendência de alta no longo prazo pela média de 200 dias, no curto prazo está em realização. Abaixo dos 26,9 pode seguir em baixa no curto prazo mirando suportes em 25,49 ou 23,91. Teria sinal de retomada altista fechando acima dos 27,68 mirando resistências em 30,59 ou 33,74. O IFR sobrevendido alerta para recuperações se superar 27,68</t>
  </si>
  <si>
    <t>FIQE3 está em tendência de alta no longo prazo, teve uma correção no curto prazo, mas pode estar retomando sinal de altas. Acima dos 6,72 pode buscar 7,03 ou 7,53. Abaixo dos 6,22 retomaria sinal de realização mirando suportes em 5,96 ou 5,71.</t>
  </si>
  <si>
    <t>UNIP6 está em clara tendência de baixa pelas médias de 21 e 200 dias e segue em movimento de baixa. Abaixo dos 60,87 pode buscar suportes 58,52 ou 56,58. Teria sinal de repique altista fechando acima dos 61,45 mirando resistências em 64,78 ou 68,64.</t>
  </si>
  <si>
    <t>USIM3 está em tendência de alta pelas médias de 21 e 200 dias e vai mantendo sinal de força altista. Acima dos 9,9 pode buscar projeções nos 11,22 ou 13,37. Teria sinal de realização na perda dos 9,49 mirando os 7,75 ou 7,08.</t>
  </si>
  <si>
    <t>USIM5 está em tendência de alta pelas médias de 21 e 200 dias e vai mantendo sinal de força altista. Acima dos 10,71 pode buscar projeções nos 12,37 ou 15,07. Teria sinal de realização na perda dos 10,21 mirando os 8,01 ou 7,17. O padrão de volume favorece a alta. O IFR sobrecomprado alerta realizações se perder 10,21.</t>
  </si>
  <si>
    <t>VALE3 está em tendência de alta pelas médias de 21 e 200 dias e vai mantendo sinal de força altista. Acima dos 85,41 pode buscar projeções nos 90 ou 97,44. Teria sinal de realização na perda dos 82,24 mirando os 77,97 ou 75,67.</t>
  </si>
  <si>
    <t>VLID3 está em clara tendência de baixa pelas médias de 21 e 200 dias e segue em movimento de baixa. Abaixo dos 17,59 pode buscar suportes 16,52 ou 15,52. Teria sinal de repique altista fechando acima dos 18,01 mirando resistências em 19,75 ou 21,74.</t>
  </si>
  <si>
    <t>VAMO3 está em clara tendência de baixa pelas médias de 21 e 200 dias e segue em movimento de baixa. Abaixo dos 3,14 pode buscar suportes 2,84 ou 2,55. Teria sinal de repique altista fechando acima dos 3,29 mirando resistências em 4,09 ou 4,67.</t>
  </si>
  <si>
    <t>VBBR3 apesar de estar em tendência de alta no longo prazo pela média de 200 dias, no curto prazo está em realização. Abaixo dos 30,82 pode seguir em baixa no curto prazo mirando suportes em 29,81 ou 28,81. Teria sinal de retomada altista fechando acima dos 31,67 mirando resistências em 34,07 ou 36,07. O IFR sobrevendido alerta para recuperações se superar 31,67</t>
  </si>
  <si>
    <t>Visa Inc</t>
  </si>
  <si>
    <t>VISA34</t>
  </si>
  <si>
    <t>VISA34 está em tendência de baixa pela média de 200 dias, a parece ter completado movimento de repique de alta de curto prazo e pode estar retomando o movimento baixista. Abaixo dos 80,82 pode seguir em queda na direção dos suportes 77,39 ou 75,23. Teria sinal de repique altista fechando acima dos 84,38 mirando resistências em 88,69 ou 95,68.</t>
  </si>
  <si>
    <t>VTRU3 apesar de estar em tendência de alta no longo prazo pela média de 200 dias, no curto prazo está em realização. Abaixo dos 12,84 pode seguir em baixa no curto prazo mirando suportes em 12,23 ou 11,62. Teria sinal de retomada altista fechando acima dos 13,72 mirando resistências em 14,8 ou 16,01.</t>
  </si>
  <si>
    <t>Vittia</t>
  </si>
  <si>
    <t>VITT3</t>
  </si>
  <si>
    <t>VITT3 apesar de estar em tendência de baixa no longo prazo pela média de 200 dias, no curto prazo está com sinal de recuperação favorecendo repiques de alta. Acima dos 3,6 pode seguir repique altista na direção resistências nos 3,9 ou 4,4. Caso perca os 3,5 teria sinal de baixa projetando de 3,1 a 2,94. O padrão de volume favorece a alta.</t>
  </si>
  <si>
    <t>VIVA3 está em clara tendência de baixa pelas médias de 21 e 200 dias e segue em movimento de baixa. Abaixo dos 21,85 pode buscar suportes 19,7 ou 17,56. Teria sinal de repique altista fechando acima dos 22,45 mirando resistências em 28,79 ou 33,07.</t>
  </si>
  <si>
    <t>VULC3 está em tendência de baixa pelas médias de 21 e 200 dias, mas começa a dar sinais de repiques de alta. Acima dos 15,6 teria sinal de repique altista mirando resistências nos 16,35 ou 17,41. Já uma perda dos 15,17 traria de volta o sinal de baixa projetando de 14,62 a 14,08.</t>
  </si>
  <si>
    <t>Walt Disney Co</t>
  </si>
  <si>
    <t>DISB34</t>
  </si>
  <si>
    <t>DISB34 está em tendência de baixa pela média de 200 dias, a parece ter completado movimento de repique de alta de curto prazo e pode estar retomando o movimento baixista. Abaixo dos 34,6 pode seguir em queda na direção dos suportes 32,8 ou 31,73. Teria sinal de repique altista fechando acima dos 35,13 mirando resistências em 36,26 ou 38,39.</t>
  </si>
  <si>
    <t>WEGE3 apesar de estar em tendência de baixa no longo prazo pela média de 200 dias, no curto prazo está com sinal de recuperação favorecendo repiques de alta. Acima dos 44,02 pode seguir repique altista na direção resistências nos 46,57 ou 49,69. Caso perca os 43,28 teria sinal de baixa projetando de 41,51 a 39,94.</t>
  </si>
  <si>
    <t>W1DC34 está em tendência de alta pelas médias de 21 e 200 dias e vai mantendo sinal de força altista. Acima dos 2788,21 pode buscar projeções nos 3206,45 ou 3883,22. Teria sinal de realização na perda dos 2663,62 mirando os 2111,44 ou 1902,31. O IFR sobrecomprado alerta realizações se perder 2663,62.</t>
  </si>
  <si>
    <t>WIZC3 está em clara tendência de baixa pelas médias de 21 e 200 dias e segue em movimento de baixa. Abaixo dos 7,78 pode buscar suportes 7,37 ou 6,96. Teria sinal de repique altista fechando acima dos 7,89 mirando resistências em 9,1 ou 9,91. O IFR sobrevendido alerta para recuperações se superar 7,89</t>
  </si>
  <si>
    <t>YDUQ3 está em clara tendência de baixa pelas médias de 21 e 200 dias e segue em movimento de baixa. Abaixo dos 9,25 pode buscar suportes 8,66 ou 8,08. Teria sinal de repique altista fechando acima dos 9,87 mirando resistências em 11,14 ou 12,3.</t>
  </si>
  <si>
    <t>DOLA11 está em tendência de baixa pela média de 200 dias, a parece ter completado movimento de repique de alta de curto prazo e pode estar retomando o movimento baixista. Abaixo dos 9,85 pode seguir em queda na direção dos suportes 9,54 ou 9,41. Teria sinal de repique altista fechando acima dos 9,95 mirando resistências em 10,2 ou 10,61.</t>
  </si>
  <si>
    <t>BBOV11 apesar de estar em tendência de alta no longo prazo pela média de 200 dias, no curto prazo está em realização. Abaixo dos 91,24 pode seguir em baixa no curto prazo mirando suportes em 88,87 ou 86,5. Teria sinal de retomada altista fechando acima dos 93,28 mirando resistências em 98,9 ou 103,63.</t>
  </si>
  <si>
    <t>Btgp Golb</t>
  </si>
  <si>
    <t>GOLB11</t>
  </si>
  <si>
    <t>GOLB11 está em tendência de baixa pelas médias de 21 e 200 dias, mas começa a dar sinais de repiques de alta. Acima dos 112,04 teria sinal de repique altista mirando resistências nos 118,87 ou 124,66. Já uma perda dos 109,5 traria de volta o sinal de baixa projetando de 106,6 a 103,7.</t>
  </si>
  <si>
    <t>BOVB11 apesar de estar em tendência de alta no longo prazo pela média de 200 dias, no curto prazo está em realização. Abaixo dos 177,77 pode seguir em baixa no curto prazo mirando suportes em 173,07 ou 168,37. Teria sinal de retomada altista fechando acima dos 180,64 mirando resistências em 192,98 ou 202,37.</t>
  </si>
  <si>
    <t>COIN11 está em clara tendência de baixa pelas médias de 21 e 200 dias e segue em movimento de baixa. Abaixo dos 44,14 pode buscar suportes 42,7 ou 41,27. Teria sinal de repique altista fechando acima dos 45,3 mirando resistências em 48,77 ou 51,63.</t>
  </si>
  <si>
    <t>Etf BV Spyi</t>
  </si>
  <si>
    <t>SPYI11</t>
  </si>
  <si>
    <t>SPYI11 está em tendência de alta pelas médias de 21 e 200 dias, mas começa a dar sinal de possível realização. Abaixo dos 106,71 poderia realizar na direção dos suportes 101,34 ou 99,17. Caso supere os 108,35 retomaria sinal de alta com projeções nos 112,68 ou 119,69. O IFR sobrecomprado alerta realizações se perder 106,71.</t>
  </si>
  <si>
    <t>XBCI11 está em clara tendência de baixa pelas médias de 21 e 200 dias e segue em movimento de baixa. Abaixo dos 102,51 pode buscar suportes 97,1 ou 91,7. Teria sinal de repique altista fechando acima dos 107,18 mirando resistências em 120 ou 130,8. O IFR sobrevendido alerta para recuperações se superar 107,18</t>
  </si>
  <si>
    <t>BCPX39 está em tendência de alta pelas médias de 21 e 200 dias e vai mantendo sinal de força altista. Acima dos 46,2 pode buscar projeções nos 51,23 ou 59,38. Teria sinal de realização na perda dos 42,92 mirando os 38,05 ou 35,53. O padrão de volume favorece a alta.</t>
  </si>
  <si>
    <t>Global X Silver Miners</t>
  </si>
  <si>
    <t>BSIL39</t>
  </si>
  <si>
    <t>BSIL39 está em tendência de alta no longo prazo, teve uma correção no curto prazo, mas pode estar retomando sinal de altas. Acima dos 46,45 pode buscar 51,56 ou 57,15. Abaixo dos 42,5 retomaria sinal de realização mirando suportes em 39,7 ou 36,9.</t>
  </si>
  <si>
    <t>BITH11 está em clara tendência de baixa pelas médias de 21 e 200 dias e segue em movimento de baixa. Abaixo dos 82,74 pode buscar suportes 79,77 ou 76,8. Teria sinal de repique altista fechando acima dos 84,25 mirando resistências em 92,35 ou 98,28.</t>
  </si>
  <si>
    <t>ETHE11 está em clara tendência de baixa pelas médias de 21 e 200 dias e segue em movimento de baixa. Abaixo dos 28,8 pode buscar suportes 27,06 ou 25,33. Teria sinal de repique altista fechando acima dos 29,45 mirando resistências em 34,41 ou 37,87. O IFR sobrevendido alerta para recuperações se superar 29,45</t>
  </si>
  <si>
    <t>HASH11 está em clara tendência de baixa pelas médias de 21 e 200 dias e segue em movimento de baixa. Abaixo dos 47,2 pode buscar suportes 45,4 ou 43,61. Teria sinal de repique altista fechando acima dos 48,01 mirando resistências em 53 ou 56,58.</t>
  </si>
  <si>
    <t>CHIP11 está em tendência de alta pelas médias de 21 e 200 dias, mas começa a dar sinal de possível realização. Abaixo dos 36,56 poderia realizar na direção dos suportes 30,49 ou 27,92. Caso supere os 38,8 retomaria sinal de alta com projeções nos 43,93 ou 52,24. O IFR sobrecomprado alerta realizações se perder 36,56.</t>
  </si>
  <si>
    <t>WRLD11 está em tendência de alta pelas médias de 21 e 200 dias, mas começa a dar sinal de possível realização. Abaixo dos 142,85 poderia realizar na direção dos suportes 134,63 ou 131,73. Caso supere os 144 retomaria sinal de alta com projeções nos 149,79 ou 159,16. O IFR sobrecomprado alerta realizações se perder 142,85.</t>
  </si>
  <si>
    <t>UTLL11 está em clara tendência de baixa pelas médias de 21 e 200 dias e segue em movimento de baixa. Abaixo dos 120,5 pode buscar suportes 115,06 ou 109,62. Teria sinal de repique altista fechando acima dos 122,86 mirando resistências em 138,09 ou 148,96.</t>
  </si>
  <si>
    <t>BOVA11 apesar de estar em tendência de alta no longo prazo pela média de 200 dias, no curto prazo está em realização. Abaixo dos 170,3 pode seguir em baixa no curto prazo mirando suportes em 165,67 ou 161,04. Teria sinal de retomada altista fechando acima dos 173,6 mirando resistências em 185,27 ou 194,52.</t>
  </si>
  <si>
    <t>BIVB39 está em tendência de alta pelas médias de 21 e 200 dias e vai mantendo sinal de força altista. Acima dos 96,38 pode buscar projeções nos 100,9 ou 108,22. Teria sinal de realização na perda dos 95,13 mirando os 89,06 ou 86,79. O padrão de volume favorece a alta. O IFR sobrecomprado alerta realizações se perder 95,13.</t>
  </si>
  <si>
    <t>EWBZ11 está em clara tendência de baixa pelas médias de 21 e 200 dias e segue em movimento de baixa. Abaixo dos 129,66 pode buscar suportes 126,93 ou 123,25. Teria sinal de repique altista fechando acima dos 130,71 mirando resistências em 138,82 ou 146,16.</t>
  </si>
  <si>
    <t>BIAU39 está em tendência de baixa pelas médias de 21 e 200 dias, mas começa a dar sinais de repiques de alta. Acima dos 106,85 teria sinal de repique altista mirando resistências nos 111,55 ou 115,9. Já uma perda dos 104,51 traria de volta o sinal de baixa projetando de 102,33 a 100,15.</t>
  </si>
  <si>
    <t>BACW39 está em tendência de alta pelas médias de 21 e 200 dias, mas começa a dar sinal de possível realização. Abaixo dos 79,1 poderia realizar na direção dos suportes 74,29 ou 72,51. Caso supere os 80,03 retomaria sinal de alta com projeções nos 83,57 ou 89,31. O IFR sobrecomprado alerta realizações se perder 79,1.</t>
  </si>
  <si>
    <t>BAAX39 está em tendência de alta pelas médias de 21 e 200 dias, mas começa a dar sinal de possível realização. Abaixo dos 59,24 poderia realizar na direção dos suportes 54,03 ou 51,98. Caso supere os 59,98 retomaria sinal de alta com projeções nos 60,65 ou 64,74. O IFR sobrecomprado alerta realizações se perder 59,24.</t>
  </si>
  <si>
    <t>BEEM39 está em tendência de alta pelas médias de 21 e 200 dias, mas começa a dar sinal de possível realização. Abaixo dos 57,06 poderia realizar na direção dos suportes 52,4 ou 50,09. Caso supere os 57,8 retomaria sinal de alta com projeções nos 59,87 ou 64,48.</t>
  </si>
  <si>
    <t>iShares MSCI Japan Index</t>
  </si>
  <si>
    <t>BEWJ39</t>
  </si>
  <si>
    <t>BEWJ39 está em tendência de alta pelas médias de 21 e 200 dias e vai mantendo sinal de força altista. Acima dos 58,66 pode buscar projeções nos 60,57 ou 64,4. Teria sinal de realização na perda dos 58,11 mirando os 54,37 ou 52,45. O padrão de volume favorece a alta.</t>
  </si>
  <si>
    <t>IVVB11 está em tendência de alta pelas médias de 21 e 200 dias e vai mantendo sinal de força altista. Acima dos 430,18 pode buscar projeções nos 448,49 ou 478,12. Teria sinal de realização na perda dos 428,13 mirando os 400,55 ou 391,39. O padrão de volume favorece a alta. O IFR sobrecomprado alerta realizações se perder 428,13.</t>
  </si>
  <si>
    <t>BSLV39 está em tendência de alta no longo prazo, teve uma correção no curto prazo, mas pode estar retomando sinal de altas. Acima dos 115,33 pode buscar 132,85 ou 148,29. Abaixo dos 111,77 retomaria sinal de realização mirando suportes em 107,86 ou 100,13.</t>
  </si>
  <si>
    <t>SMAL11 está em clara tendência de baixa pelas médias de 21 e 200 dias e segue em movimento de baixa. Abaixo dos 111,3 pode buscar suportes 108 ou 103,98. Teria sinal de repique altista fechando acima dos 113,59 mirando resistências em 120,99 ou 129,01.</t>
  </si>
  <si>
    <t>iShares US Energy ETF</t>
  </si>
  <si>
    <t>BIYE39</t>
  </si>
  <si>
    <t>BIYE39 apesar de estar em tendência de alta no longo prazo pela média de 200 dias, no curto prazo está em realização. Abaixo dos 101,43 pode seguir em baixa no curto prazo mirando suportes em 96,29 ou 92,07. Teria sinal de retomada altista fechando acima dos 103,39 mirando resistências em 109,94 ou 118,37.</t>
  </si>
  <si>
    <t>BOVV11 apesar de estar em tendência de alta no longo prazo pela média de 200 dias, no curto prazo está em realização. Abaixo dos 178,75 pode seguir em baixa no curto prazo mirando suportes em 173,89 ou 169,04. Teria sinal de retomada altista fechando acima dos 181,88 mirando resistências em 194,46 ou 204,16.</t>
  </si>
  <si>
    <t>DIVO11 apesar de estar em tendência de alta no longo prazo pela média de 200 dias, no curto prazo está em realização. Abaixo dos 122,94 pode seguir em baixa no curto prazo mirando suportes em 119,01 ou 115,09. Teria sinal de retomada altista fechando acima dos 125,2 mirando resistências em 135,63 ou 143,47.</t>
  </si>
  <si>
    <t>It Now Ifnc Fundo de Indice</t>
  </si>
  <si>
    <t>FIND11</t>
  </si>
  <si>
    <t>FIND11 apesar de estar em tendência de alta no longo prazo pela média de 200 dias, no curto prazo está em realização. Abaixo dos 172,87 pode seguir em baixa no curto prazo mirando suportes em 168,68 ou 162,48. Teria sinal de retomada altista fechando acima dos 175,49 mirando resistências em 188,74 ou 201,13.</t>
  </si>
  <si>
    <t>It Now Imat</t>
  </si>
  <si>
    <t>MATB11</t>
  </si>
  <si>
    <t>MATB11 está em tendência de alta pelas médias de 21 e 200 dias e vai mantendo sinal de força altista. Acima dos 65,46 pode buscar projeções nos 68,37 ou 73,08. Teria sinal de realização na perda dos 62,42 mirando os 60,75 ou 59,29. O padrão de volume favorece a alta.</t>
  </si>
  <si>
    <t>SPXR11 está em tendência de alta pelas médias de 21 e 200 dias e vai mantendo sinal de força altista. Acima dos 72,64 pode buscar projeções nos 75,67 ou 80,58. Teria sinal de realização na perda dos 71,71 mirando os 67,73 ou 66,21. O IFR sobrecomprado alerta realizações se perder 71,71.</t>
  </si>
  <si>
    <t>SPXI11 está em tendência de alta pelas médias de 21 e 200 dias e vai mantendo sinal de força altista. Acima dos 52,35 pode buscar projeções nos 54,61 ou 58,28. Teria sinal de realização na perda dos 52,05 mirando os 48,68 ou 47,54. O IFR sobrecomprado alerta realizações se perder 52,05.</t>
  </si>
  <si>
    <t>TECK11 está em tendência de alta pelas médias de 21 e 200 dias e vai mantendo sinal de força altista. Acima dos 118,15 pode buscar projeções nos 127,93 ou 143,77. Teria sinal de realização na perda dos 116,33 mirando os 102,31 ou 97,41. O padrão de volume favorece a alta. O IFR sobrecomprado alerta realizações se perder 116,33.</t>
  </si>
  <si>
    <t>Nu Ibov Div</t>
  </si>
  <si>
    <t>NSDV11</t>
  </si>
  <si>
    <t>NSDV11 apesar de estar em tendência de alta no longo prazo pela média de 200 dias, no curto prazo está em realização. Abaixo dos 150,56 pode seguir em baixa no curto prazo mirando suportes em 147,86 ou 144,36. Teria sinal de retomada altista fechando acima dos 152,51 mirando resistências em 159,17 ou 166,15.</t>
  </si>
  <si>
    <t>Nu Rend Ibov</t>
  </si>
  <si>
    <t>NDIV11</t>
  </si>
  <si>
    <t>NDIV11 apesar de estar em tendência de alta no longo prazo pela média de 200 dias, no curto prazo está em realização. Abaixo dos 121,5 pode seguir em baixa no curto prazo mirando suportes em 119,18 ou 116,3. Teria sinal de retomada altista fechando acima dos 123,19 mirando resistências em 128,48 ou 134,22.</t>
  </si>
  <si>
    <t>HIGH11 está em tendência de baixa pelas médias de 21 e 200 dias, mas começa a dar sinais de repiques de alta. Acima dos 90,15 teria sinal de repique altista mirando resistências nos 96,33 ou 102,6. Já uma perda dos 88,6 traria de volta o sinal de baixa projetando de 86,17 a 83,03.</t>
  </si>
  <si>
    <t>QBTC11 está em clara tendência de baixa pelas médias de 21 e 200 dias e segue em movimento de baixa. Abaixo dos 22,12 pode buscar suportes 21,3 ou 20,48. Teria sinal de repique altista fechando acima dos 22,48 mirando resistências em 24,77 ou 26,4.</t>
  </si>
  <si>
    <t>Trend Acwi</t>
  </si>
  <si>
    <t>ACWI11</t>
  </si>
  <si>
    <t>ACWI11 está em tendência de alta pelas médias de 21 e 200 dias, mas começa a dar sinal de possível realização. Abaixo dos 16,68 poderia realizar na direção dos suportes 15,67 ou 15,31. Caso supere os 16,81 retomaria sinal de alta com projeções nos 17,51 ou 18,65. O IFR sobrecomprado alerta realizações se perder 16,68.</t>
  </si>
  <si>
    <t>BOVX11 apesar de estar em tendência de alta no longo prazo pela média de 200 dias, no curto prazo está em realização. Abaixo dos 17,78 pode seguir em baixa no curto prazo mirando suportes em 17,29 ou 16,81. Teria sinal de retomada altista fechando acima dos 18,13 mirando resistências em 19,34 ou 20,3.</t>
  </si>
  <si>
    <t>NASD11 está em tendência de alta pelas médias de 21 e 200 dias e vai mantendo sinal de força altista. Acima dos 21,26 pode buscar projeções nos 21,8 ou 23,66. Teria sinal de realização na perda dos 21,05 mirando os 18,79 ou 17,85. O IFR sobrecomprado alerta realizações se perder 21,05.</t>
  </si>
  <si>
    <t>GOLD11 está em tendência de baixa pelas médias de 21 e 200 dias, mas começa a dar sinais de repiques de alta. Acima dos 23,64 teria sinal de repique altista mirando resistências nos 24,39 ou 25,16. Já uma perda dos 23,14 traria de volta o sinal de baixa projetando de 22,75 a 22,36.</t>
  </si>
  <si>
    <t>USAL11 está em tendência de alta pelas médias de 21 e 200 dias e vai mantendo sinal de força altista. Acima dos 16,4 pode buscar projeções nos 17,12 ou 18,29. Teria sinal de realização na perda dos 16,25 mirando os 15,23 ou 14,86. O IFR sobrecomprado alerta realizações se perder 16,25.</t>
  </si>
  <si>
    <t>UTEC11 está em tendência de alta pelas médias de 21 e 200 dias e vai mantendo sinal de força altista. Acima dos 28,48 pode buscar projeções nos 31,21 ou 35,63. Teria sinal de realização na perda dos 28,24 mirando os 24,06 ou 22,69. O padrão de volume favorece a alta. O IFR sobrecomprado alerta realizações se perder 28,24.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</si>
</sst>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R$&quot;#,##0.00_);[Red]\(&quot;R$&quot;#,##0.00\)"/>
    <numFmt numFmtId="165" formatCode="_(* #,##0.00_);_(* \(#,##0.00\);_(* &quot;-&quot;??_);_(@_)"/>
    <numFmt numFmtId="166" formatCode="_(* #,##0_);_(* \(#,##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3">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5">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165" fontId="5" fillId="0" borderId="0" xfId="1" quotePrefix="1" applyFont="1"/>
    <xf numFmtId="166" fontId="5" fillId="0" borderId="0" xfId="1" quotePrefix="1" applyNumberFormat="1" applyFont="1"/>
    <xf numFmtId="166" fontId="0" fillId="0" borderId="0" xfId="0" applyNumberFormat="1"/>
    <xf numFmtId="9" fontId="0" fillId="0" borderId="0" xfId="3" applyFont="1"/>
    <xf numFmtId="0" fontId="2" fillId="2" borderId="21"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22" xfId="0" applyNumberFormat="1" applyFont="1" applyFill="1" applyBorder="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6"/>
  <sheetViews>
    <sheetView showGridLines="0" tabSelected="1" topLeftCell="A10" zoomScaleNormal="100" workbookViewId="0">
      <selection activeCell="C17" sqref="C17:Q29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7" ht="15" customHeight="1" x14ac:dyDescent="0.25">
      <c r="B1" s="2"/>
      <c r="C1" s="28"/>
      <c r="D1" s="29"/>
      <c r="E1" s="29"/>
      <c r="F1" s="29"/>
      <c r="G1" s="29"/>
      <c r="H1" s="29"/>
      <c r="I1" s="29"/>
      <c r="J1" s="29"/>
      <c r="K1" s="29"/>
      <c r="L1" s="29"/>
      <c r="M1" s="29"/>
      <c r="N1" s="29"/>
      <c r="O1" s="30"/>
      <c r="P1" s="29"/>
      <c r="Q1" s="31"/>
      <c r="R1" s="27"/>
    </row>
    <row r="2" spans="2:27" ht="15" customHeight="1" x14ac:dyDescent="0.25">
      <c r="B2" s="3"/>
      <c r="C2" s="28"/>
      <c r="D2" s="29"/>
      <c r="E2" s="29"/>
      <c r="F2" s="29"/>
      <c r="G2" s="29"/>
      <c r="H2" s="29"/>
      <c r="I2" s="29"/>
      <c r="J2" s="29"/>
      <c r="K2" s="29"/>
      <c r="L2" s="29"/>
      <c r="M2" s="29"/>
      <c r="N2" s="29"/>
      <c r="O2" s="30"/>
      <c r="P2" s="29"/>
      <c r="Q2" s="31"/>
      <c r="R2" s="20"/>
    </row>
    <row r="3" spans="2:27" ht="15" customHeight="1" x14ac:dyDescent="0.25">
      <c r="B3" s="3"/>
      <c r="C3" s="28"/>
      <c r="D3" s="29"/>
      <c r="E3" s="29"/>
      <c r="F3" s="29"/>
      <c r="G3" s="29"/>
      <c r="H3" s="29"/>
      <c r="I3" s="29"/>
      <c r="J3" s="29"/>
      <c r="K3" s="29"/>
      <c r="L3" s="29"/>
      <c r="M3" s="29"/>
      <c r="N3" s="29"/>
      <c r="O3" s="30"/>
      <c r="P3" s="29"/>
      <c r="Q3" s="31"/>
      <c r="R3" s="20"/>
    </row>
    <row r="4" spans="2:27" ht="15" customHeight="1" x14ac:dyDescent="0.25">
      <c r="B4" s="3"/>
      <c r="C4" s="28"/>
      <c r="D4" s="29"/>
      <c r="E4" s="29"/>
      <c r="F4" s="29"/>
      <c r="G4" s="29"/>
      <c r="H4" s="29"/>
      <c r="I4" s="29"/>
      <c r="J4" s="29"/>
      <c r="K4" s="29"/>
      <c r="L4" s="29"/>
      <c r="M4" s="29"/>
      <c r="N4" s="29"/>
      <c r="O4" s="30"/>
      <c r="P4" s="29"/>
      <c r="Q4" s="31"/>
      <c r="R4" s="20"/>
    </row>
    <row r="5" spans="2:27" ht="15" customHeight="1" x14ac:dyDescent="0.25">
      <c r="B5" s="3"/>
      <c r="C5" s="28"/>
      <c r="D5" s="29"/>
      <c r="E5" s="29"/>
      <c r="F5" s="29"/>
      <c r="G5" s="29"/>
      <c r="H5" s="29"/>
      <c r="I5" s="29"/>
      <c r="J5" s="29"/>
      <c r="K5" s="29"/>
      <c r="L5" s="29"/>
      <c r="M5" s="29"/>
      <c r="N5" s="29"/>
      <c r="O5" s="30"/>
      <c r="P5" s="29"/>
      <c r="Q5" s="31"/>
      <c r="R5" s="20"/>
    </row>
    <row r="6" spans="2:27" ht="15" customHeight="1" x14ac:dyDescent="0.25">
      <c r="B6" s="3"/>
      <c r="C6" s="28"/>
      <c r="D6" s="29"/>
      <c r="E6" s="29"/>
      <c r="F6" s="29"/>
      <c r="G6" s="29"/>
      <c r="H6" s="29"/>
      <c r="I6" s="29"/>
      <c r="J6" s="29"/>
      <c r="K6" s="29"/>
      <c r="L6" s="29"/>
      <c r="M6" s="29"/>
      <c r="N6" s="29"/>
      <c r="O6" s="30"/>
      <c r="P6" s="29"/>
      <c r="Q6" s="31"/>
      <c r="R6" s="20"/>
      <c r="T6" s="37"/>
      <c r="V6" s="35" t="s">
        <v>10</v>
      </c>
      <c r="W6" s="35" t="s">
        <v>11</v>
      </c>
      <c r="X6" s="35"/>
      <c r="Y6" s="35" t="s">
        <v>0</v>
      </c>
      <c r="AA6" s="18"/>
    </row>
    <row r="7" spans="2:27" ht="15" customHeight="1" x14ac:dyDescent="0.25">
      <c r="B7" s="3"/>
      <c r="C7" s="28"/>
      <c r="D7" s="29"/>
      <c r="E7" s="29"/>
      <c r="F7" s="29"/>
      <c r="G7" s="29"/>
      <c r="H7" s="29"/>
      <c r="I7" s="29"/>
      <c r="J7" s="29"/>
      <c r="K7" s="29"/>
      <c r="L7" s="29"/>
      <c r="M7" s="29"/>
      <c r="N7" s="29"/>
      <c r="O7" s="30"/>
      <c r="P7" s="29"/>
      <c r="Q7" s="31"/>
      <c r="R7" s="20"/>
      <c r="U7" s="34"/>
      <c r="V7" s="35">
        <f>COUNTIF($P$17:$P$352,"ALTA")</f>
        <v>103</v>
      </c>
      <c r="W7" s="35">
        <f>COUNTIF($P$17:$P$352,"Baixa")</f>
        <v>172</v>
      </c>
      <c r="X7" s="35"/>
      <c r="Y7" s="35">
        <f>V7+W7</f>
        <v>275</v>
      </c>
    </row>
    <row r="8" spans="2:27" ht="15" customHeight="1" x14ac:dyDescent="0.25">
      <c r="B8" s="3"/>
      <c r="C8" s="28"/>
      <c r="D8" s="29"/>
      <c r="E8" s="29"/>
      <c r="F8" s="29"/>
      <c r="G8" s="29"/>
      <c r="H8" s="29"/>
      <c r="I8" s="29"/>
      <c r="J8" s="29"/>
      <c r="K8" s="29"/>
      <c r="L8" s="29"/>
      <c r="M8" s="29"/>
      <c r="N8" s="29"/>
      <c r="O8" s="30"/>
      <c r="P8" s="29"/>
      <c r="Q8" s="31"/>
      <c r="R8" s="20"/>
      <c r="V8" s="36">
        <f>V7/Y7</f>
        <v>0.37454545454545457</v>
      </c>
      <c r="W8" s="36">
        <f>W7/Y7</f>
        <v>0.62545454545454549</v>
      </c>
      <c r="X8" s="35"/>
      <c r="Y8" s="35"/>
    </row>
    <row r="9" spans="2:27" ht="15" customHeight="1" x14ac:dyDescent="0.25">
      <c r="B9" s="3"/>
      <c r="C9" s="28"/>
      <c r="D9" s="29"/>
      <c r="E9" s="29"/>
      <c r="F9" s="29"/>
      <c r="G9" s="29"/>
      <c r="H9" s="29"/>
      <c r="I9" s="29"/>
      <c r="J9" s="29"/>
      <c r="K9" s="29"/>
      <c r="L9" s="29"/>
      <c r="M9" s="29"/>
      <c r="N9" s="29"/>
      <c r="O9" s="30"/>
      <c r="P9" s="29"/>
      <c r="Q9" s="31"/>
      <c r="R9" s="20"/>
      <c r="T9" s="1">
        <f>COUNTIF(D17:D352,"*34*")</f>
        <v>40</v>
      </c>
      <c r="U9" s="37" t="s">
        <v>455</v>
      </c>
      <c r="V9" s="41">
        <f>SUMIF(D17:D352,"=*34*",E17:E352)/T9</f>
        <v>6.0250000000000004</v>
      </c>
      <c r="W9" s="18"/>
      <c r="X9" s="18"/>
      <c r="Y9" s="18"/>
    </row>
    <row r="10" spans="2:27" ht="15" customHeight="1" x14ac:dyDescent="0.25">
      <c r="B10" s="3"/>
      <c r="C10" s="28"/>
      <c r="D10" s="29"/>
      <c r="E10" s="29"/>
      <c r="F10" s="29"/>
      <c r="G10" s="29"/>
      <c r="H10" s="29"/>
      <c r="I10" s="29"/>
      <c r="J10" s="29"/>
      <c r="K10" s="29"/>
      <c r="L10" s="29"/>
      <c r="M10" s="29"/>
      <c r="N10" s="29"/>
      <c r="O10" s="30"/>
      <c r="P10" s="29"/>
      <c r="Q10" s="31"/>
      <c r="R10" s="20"/>
      <c r="T10" s="44">
        <f>V10/T9</f>
        <v>0.8</v>
      </c>
      <c r="U10" s="37" t="s">
        <v>10</v>
      </c>
      <c r="V10" s="42">
        <f>COUNTIFS(D17:D352,"=*34*",P17:P352,"Alta")</f>
        <v>32</v>
      </c>
      <c r="W10" s="43">
        <f>T9-V10</f>
        <v>8</v>
      </c>
    </row>
    <row r="11" spans="2:27" ht="31.5" customHeight="1" x14ac:dyDescent="0.25">
      <c r="B11" s="3"/>
      <c r="C11" s="53" t="s">
        <v>2</v>
      </c>
      <c r="D11" s="53"/>
      <c r="E11" s="53"/>
      <c r="F11" s="53"/>
      <c r="G11" s="53"/>
      <c r="H11" s="53"/>
      <c r="I11" s="53"/>
      <c r="J11" s="53"/>
      <c r="K11" s="53"/>
      <c r="L11" s="53"/>
      <c r="M11" s="53"/>
      <c r="N11" s="53"/>
      <c r="O11" s="53"/>
      <c r="P11" s="53"/>
      <c r="Q11" s="54"/>
      <c r="R11" s="4"/>
    </row>
    <row r="12" spans="2:27" ht="136.5" customHeight="1" x14ac:dyDescent="0.25">
      <c r="B12" s="3"/>
      <c r="C12" s="51" t="s">
        <v>419</v>
      </c>
      <c r="D12" s="52"/>
      <c r="E12" s="52"/>
      <c r="F12" s="52"/>
      <c r="G12" s="52"/>
      <c r="H12" s="52"/>
      <c r="I12" s="52"/>
      <c r="J12" s="52"/>
      <c r="K12" s="52"/>
      <c r="L12" s="52"/>
      <c r="M12" s="52"/>
      <c r="N12" s="52"/>
      <c r="O12" s="52"/>
      <c r="P12" s="21"/>
      <c r="Q12" s="22"/>
      <c r="R12" s="20"/>
    </row>
    <row r="13" spans="2:27" ht="15" customHeight="1" x14ac:dyDescent="0.25">
      <c r="B13" s="3"/>
      <c r="C13" s="45"/>
      <c r="D13" s="46"/>
      <c r="E13" s="46"/>
      <c r="F13" s="46"/>
      <c r="G13" s="46"/>
      <c r="H13" s="46"/>
      <c r="I13" s="46"/>
      <c r="J13" s="46"/>
      <c r="K13" s="46"/>
      <c r="L13" s="46"/>
      <c r="M13" s="46"/>
      <c r="N13" s="46"/>
      <c r="O13" s="46"/>
      <c r="P13" s="47"/>
      <c r="Q13" s="48"/>
      <c r="R13" s="20"/>
    </row>
    <row r="14" spans="2:27" ht="15" customHeight="1" x14ac:dyDescent="0.25">
      <c r="B14" s="3"/>
      <c r="C14" s="45"/>
      <c r="D14" s="46"/>
      <c r="E14" s="46"/>
      <c r="F14" s="46"/>
      <c r="G14" s="46"/>
      <c r="H14" s="46"/>
      <c r="I14" s="46"/>
      <c r="J14" s="46"/>
      <c r="K14" s="46"/>
      <c r="L14" s="46"/>
      <c r="M14" s="46"/>
      <c r="N14" s="46"/>
      <c r="O14" s="46"/>
      <c r="P14" s="47"/>
      <c r="Q14" s="48"/>
      <c r="R14" s="20"/>
    </row>
    <row r="15" spans="2:27" ht="38.450000000000003" customHeight="1" x14ac:dyDescent="0.25">
      <c r="B15" s="3"/>
      <c r="C15" s="23"/>
      <c r="D15" s="32" t="s">
        <v>8</v>
      </c>
      <c r="E15" s="24"/>
      <c r="F15" s="24"/>
      <c r="G15" s="24"/>
      <c r="H15" s="24"/>
      <c r="I15" s="24"/>
      <c r="J15" s="24" t="s">
        <v>3</v>
      </c>
      <c r="K15" s="24"/>
      <c r="L15" s="24"/>
      <c r="M15" s="24"/>
      <c r="N15" s="24"/>
      <c r="O15" s="25"/>
      <c r="P15" s="24"/>
      <c r="Q15" s="26">
        <v>46171</v>
      </c>
      <c r="R15" s="20"/>
    </row>
    <row r="16" spans="2:27" ht="25.15" customHeight="1" x14ac:dyDescent="0.25">
      <c r="B16" s="3"/>
      <c r="C16" s="49" t="s">
        <v>0</v>
      </c>
      <c r="D16" s="49"/>
      <c r="E16" s="6" t="s">
        <v>401</v>
      </c>
      <c r="F16" s="49" t="s">
        <v>1</v>
      </c>
      <c r="G16" s="49"/>
      <c r="H16" s="49"/>
      <c r="I16" s="6"/>
      <c r="J16" s="50" t="s">
        <v>4</v>
      </c>
      <c r="K16" s="50"/>
      <c r="L16" s="50"/>
      <c r="M16" s="7"/>
      <c r="N16" s="7" t="s">
        <v>5</v>
      </c>
      <c r="O16" s="6" t="s">
        <v>6</v>
      </c>
      <c r="P16" s="5" t="s">
        <v>7</v>
      </c>
      <c r="Q16" s="8" t="s">
        <v>9</v>
      </c>
      <c r="R16" s="4"/>
    </row>
    <row r="17" spans="2:259" s="12" customFormat="1" ht="65.099999999999994" customHeight="1" x14ac:dyDescent="0.25">
      <c r="B17" s="3"/>
      <c r="C17" s="9" t="s">
        <v>12</v>
      </c>
      <c r="D17" s="16" t="s">
        <v>13</v>
      </c>
      <c r="E17" s="16">
        <v>3</v>
      </c>
      <c r="F17" s="15">
        <v>15.45</v>
      </c>
      <c r="G17" s="15">
        <v>14.43</v>
      </c>
      <c r="H17" s="15">
        <v>13.41</v>
      </c>
      <c r="I17" s="14"/>
      <c r="J17" s="15">
        <v>15.78</v>
      </c>
      <c r="K17" s="15">
        <v>17.809999999999999</v>
      </c>
      <c r="L17" s="15">
        <v>21.11</v>
      </c>
      <c r="M17" s="15"/>
      <c r="N17" s="15">
        <v>33.170622823000002</v>
      </c>
      <c r="O17" s="15">
        <v>24.16832819</v>
      </c>
      <c r="P17" s="16" t="s">
        <v>14</v>
      </c>
      <c r="Q17" s="39" t="s">
        <v>519</v>
      </c>
      <c r="R17" s="10"/>
      <c r="S17" s="11"/>
      <c r="T17" s="11"/>
      <c r="U17" s="11"/>
      <c r="V17" s="11" t="s">
        <v>407</v>
      </c>
      <c r="W17" s="11" t="s">
        <v>0</v>
      </c>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65.099999999999994" customHeight="1" x14ac:dyDescent="0.25">
      <c r="B18" s="3"/>
      <c r="C18" s="19" t="s">
        <v>15</v>
      </c>
      <c r="D18" s="17" t="s">
        <v>16</v>
      </c>
      <c r="E18" s="17">
        <v>7</v>
      </c>
      <c r="F18" s="14">
        <v>24.23</v>
      </c>
      <c r="G18" s="14">
        <v>22.58</v>
      </c>
      <c r="H18" s="14">
        <v>20.93</v>
      </c>
      <c r="I18" s="14"/>
      <c r="J18" s="14">
        <v>28.65</v>
      </c>
      <c r="K18" s="14">
        <v>31.94</v>
      </c>
      <c r="L18" s="14">
        <v>37.270000000000003</v>
      </c>
      <c r="M18" s="14"/>
      <c r="N18" s="14">
        <v>49.604396473000001</v>
      </c>
      <c r="O18" s="33">
        <v>18.375074809999997</v>
      </c>
      <c r="P18" s="17" t="s">
        <v>17</v>
      </c>
      <c r="Q18" s="40" t="s">
        <v>520</v>
      </c>
      <c r="R18" s="10"/>
      <c r="S18" s="11"/>
      <c r="T18" s="11"/>
      <c r="U18" s="11"/>
      <c r="V18" s="38">
        <f>SUM(E17:E352)/W18</f>
        <v>4.0035971223021587</v>
      </c>
      <c r="W18" s="11">
        <f>COUNT(E17:E352)</f>
        <v>278</v>
      </c>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65.099999999999994" customHeight="1" x14ac:dyDescent="0.25">
      <c r="B19" s="3"/>
      <c r="C19" s="9" t="s">
        <v>429</v>
      </c>
      <c r="D19" s="16" t="s">
        <v>18</v>
      </c>
      <c r="E19" s="16">
        <v>9</v>
      </c>
      <c r="F19" s="15">
        <v>312</v>
      </c>
      <c r="G19" s="15">
        <v>247.5</v>
      </c>
      <c r="H19" s="15">
        <v>183.01</v>
      </c>
      <c r="I19" s="14"/>
      <c r="J19" s="15">
        <v>331.74</v>
      </c>
      <c r="K19" s="15">
        <v>460.72</v>
      </c>
      <c r="L19" s="15">
        <v>669.44</v>
      </c>
      <c r="M19" s="15"/>
      <c r="N19" s="15">
        <v>83.331677145</v>
      </c>
      <c r="O19" s="15">
        <v>21.920960655999998</v>
      </c>
      <c r="P19" s="16" t="s">
        <v>17</v>
      </c>
      <c r="Q19" s="39" t="s">
        <v>521</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65.099999999999994" customHeight="1" x14ac:dyDescent="0.25">
      <c r="B20" s="3"/>
      <c r="C20" s="19" t="s">
        <v>19</v>
      </c>
      <c r="D20" s="17" t="s">
        <v>20</v>
      </c>
      <c r="E20" s="17">
        <v>0</v>
      </c>
      <c r="F20" s="14">
        <v>22.38</v>
      </c>
      <c r="G20" s="14">
        <v>18.78</v>
      </c>
      <c r="H20" s="14">
        <v>15.18</v>
      </c>
      <c r="I20" s="14"/>
      <c r="J20" s="14">
        <v>22.74</v>
      </c>
      <c r="K20" s="14">
        <v>29.93</v>
      </c>
      <c r="L20" s="14">
        <v>41.58</v>
      </c>
      <c r="M20" s="14"/>
      <c r="N20" s="14">
        <v>37.719038716</v>
      </c>
      <c r="O20" s="33">
        <v>6.6277239300000002</v>
      </c>
      <c r="P20" s="17" t="s">
        <v>14</v>
      </c>
      <c r="Q20" s="40" t="s">
        <v>522</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65.099999999999994" customHeight="1" x14ac:dyDescent="0.25">
      <c r="B21" s="3"/>
      <c r="C21" s="9" t="s">
        <v>462</v>
      </c>
      <c r="D21" s="16" t="s">
        <v>463</v>
      </c>
      <c r="E21" s="16">
        <v>0</v>
      </c>
      <c r="F21" s="15">
        <v>5.83</v>
      </c>
      <c r="G21" s="15">
        <v>5.05</v>
      </c>
      <c r="H21" s="15">
        <v>4.28</v>
      </c>
      <c r="I21" s="14"/>
      <c r="J21" s="15">
        <v>5.94</v>
      </c>
      <c r="K21" s="15">
        <v>7.48</v>
      </c>
      <c r="L21" s="15">
        <v>9.99</v>
      </c>
      <c r="M21" s="15"/>
      <c r="N21" s="15">
        <v>35.670062262999998</v>
      </c>
      <c r="O21" s="15">
        <v>2.0119910476</v>
      </c>
      <c r="P21" s="16" t="s">
        <v>14</v>
      </c>
      <c r="Q21" s="39" t="s">
        <v>523</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65.099999999999994" customHeight="1" x14ac:dyDescent="0.25">
      <c r="B22" s="3"/>
      <c r="C22" s="19" t="s">
        <v>21</v>
      </c>
      <c r="D22" s="17" t="s">
        <v>22</v>
      </c>
      <c r="E22" s="17">
        <v>5</v>
      </c>
      <c r="F22" s="14">
        <v>28.24</v>
      </c>
      <c r="G22" s="14">
        <v>26.39</v>
      </c>
      <c r="H22" s="14">
        <v>24.54</v>
      </c>
      <c r="I22" s="14"/>
      <c r="J22" s="14">
        <v>28.9</v>
      </c>
      <c r="K22" s="14">
        <v>32.590000000000003</v>
      </c>
      <c r="L22" s="14">
        <v>38.56</v>
      </c>
      <c r="M22" s="14"/>
      <c r="N22" s="14">
        <v>44.535352531000001</v>
      </c>
      <c r="O22" s="33">
        <v>147.82235529000002</v>
      </c>
      <c r="P22" s="17" t="s">
        <v>14</v>
      </c>
      <c r="Q22" s="40" t="s">
        <v>524</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65.099999999999994" customHeight="1" x14ac:dyDescent="0.25">
      <c r="B23" s="3"/>
      <c r="C23" s="9" t="s">
        <v>23</v>
      </c>
      <c r="D23" s="16" t="s">
        <v>24</v>
      </c>
      <c r="E23" s="16">
        <v>7</v>
      </c>
      <c r="F23" s="15">
        <v>12.48</v>
      </c>
      <c r="G23" s="15">
        <v>10.81</v>
      </c>
      <c r="H23" s="15">
        <v>9.14</v>
      </c>
      <c r="I23" s="14"/>
      <c r="J23" s="15">
        <v>16.22</v>
      </c>
      <c r="K23" s="15">
        <v>19.55</v>
      </c>
      <c r="L23" s="15">
        <v>24.94</v>
      </c>
      <c r="M23" s="15"/>
      <c r="N23" s="15">
        <v>66.281059767000002</v>
      </c>
      <c r="O23" s="15">
        <v>27.634440999999999</v>
      </c>
      <c r="P23" s="16" t="s">
        <v>17</v>
      </c>
      <c r="Q23" s="39" t="s">
        <v>525</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65.099999999999994" customHeight="1" x14ac:dyDescent="0.25">
      <c r="B24" s="3"/>
      <c r="C24" s="19" t="s">
        <v>434</v>
      </c>
      <c r="D24" s="17" t="s">
        <v>25</v>
      </c>
      <c r="E24" s="17">
        <v>7</v>
      </c>
      <c r="F24" s="14">
        <v>162.47</v>
      </c>
      <c r="G24" s="14">
        <v>146.56</v>
      </c>
      <c r="H24" s="14">
        <v>130.66</v>
      </c>
      <c r="I24" s="14"/>
      <c r="J24" s="14">
        <v>170.64</v>
      </c>
      <c r="K24" s="14">
        <v>202.44</v>
      </c>
      <c r="L24" s="14">
        <v>253.9</v>
      </c>
      <c r="M24" s="14"/>
      <c r="N24" s="14">
        <v>60.737982213999999</v>
      </c>
      <c r="O24" s="33">
        <v>33.577133843000006</v>
      </c>
      <c r="P24" s="17" t="s">
        <v>17</v>
      </c>
      <c r="Q24" s="40" t="s">
        <v>526</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65.099999999999994" customHeight="1" x14ac:dyDescent="0.25">
      <c r="B25" s="3"/>
      <c r="C25" s="9" t="s">
        <v>26</v>
      </c>
      <c r="D25" s="16" t="s">
        <v>27</v>
      </c>
      <c r="E25" s="16">
        <v>3</v>
      </c>
      <c r="F25" s="15">
        <v>32.700000000000003</v>
      </c>
      <c r="G25" s="15">
        <v>30.96</v>
      </c>
      <c r="H25" s="15">
        <v>29.23</v>
      </c>
      <c r="I25" s="14"/>
      <c r="J25" s="15">
        <v>33.200000000000003</v>
      </c>
      <c r="K25" s="15">
        <v>36.659999999999997</v>
      </c>
      <c r="L25" s="15">
        <v>42.27</v>
      </c>
      <c r="M25" s="15"/>
      <c r="N25" s="15">
        <v>44.259296376999998</v>
      </c>
      <c r="O25" s="15">
        <v>34.875744189999999</v>
      </c>
      <c r="P25" s="16" t="s">
        <v>14</v>
      </c>
      <c r="Q25" s="39" t="s">
        <v>527</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65.099999999999994" customHeight="1" x14ac:dyDescent="0.25">
      <c r="B26" s="3"/>
      <c r="C26" s="19" t="s">
        <v>28</v>
      </c>
      <c r="D26" s="17" t="s">
        <v>29</v>
      </c>
      <c r="E26" s="17">
        <v>8</v>
      </c>
      <c r="F26" s="14">
        <v>67.62</v>
      </c>
      <c r="G26" s="14">
        <v>62.11</v>
      </c>
      <c r="H26" s="14">
        <v>56.61</v>
      </c>
      <c r="I26" s="14"/>
      <c r="J26" s="14">
        <v>68.900000000000006</v>
      </c>
      <c r="K26" s="14">
        <v>79.900000000000006</v>
      </c>
      <c r="L26" s="14">
        <v>97.7</v>
      </c>
      <c r="M26" s="14"/>
      <c r="N26" s="14">
        <v>67.506009371999994</v>
      </c>
      <c r="O26" s="33">
        <v>40.537282705999999</v>
      </c>
      <c r="P26" s="17" t="s">
        <v>17</v>
      </c>
      <c r="Q26" s="40" t="s">
        <v>528</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65.099999999999994" customHeight="1" x14ac:dyDescent="0.25">
      <c r="B27" s="3"/>
      <c r="C27" s="9" t="s">
        <v>30</v>
      </c>
      <c r="D27" s="16" t="s">
        <v>31</v>
      </c>
      <c r="E27" s="16">
        <v>7</v>
      </c>
      <c r="F27" s="15">
        <v>16.25</v>
      </c>
      <c r="G27" s="15">
        <v>15.4</v>
      </c>
      <c r="H27" s="15">
        <v>14.56</v>
      </c>
      <c r="I27" s="14"/>
      <c r="J27" s="15">
        <v>17.04</v>
      </c>
      <c r="K27" s="15">
        <v>18.72</v>
      </c>
      <c r="L27" s="15">
        <v>21.44</v>
      </c>
      <c r="M27" s="15"/>
      <c r="N27" s="15">
        <v>55.462682669000003</v>
      </c>
      <c r="O27" s="15">
        <v>483.09698380999998</v>
      </c>
      <c r="P27" s="16" t="s">
        <v>17</v>
      </c>
      <c r="Q27" s="39" t="s">
        <v>529</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65.099999999999994" customHeight="1" x14ac:dyDescent="0.25">
      <c r="B28" s="3"/>
      <c r="C28" s="19" t="s">
        <v>34</v>
      </c>
      <c r="D28" s="17" t="s">
        <v>35</v>
      </c>
      <c r="E28" s="17">
        <v>0</v>
      </c>
      <c r="F28" s="14">
        <v>5.16</v>
      </c>
      <c r="G28" s="14">
        <v>4.2</v>
      </c>
      <c r="H28" s="14">
        <v>3.25</v>
      </c>
      <c r="I28" s="14"/>
      <c r="J28" s="14">
        <v>5.29</v>
      </c>
      <c r="K28" s="14">
        <v>7.19</v>
      </c>
      <c r="L28" s="14">
        <v>10.27</v>
      </c>
      <c r="M28" s="14"/>
      <c r="N28" s="14">
        <v>44.264733933000002</v>
      </c>
      <c r="O28" s="33">
        <v>10.051249046999999</v>
      </c>
      <c r="P28" s="17" t="s">
        <v>14</v>
      </c>
      <c r="Q28" s="40" t="s">
        <v>530</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65.099999999999994" customHeight="1" x14ac:dyDescent="0.25">
      <c r="B29" s="3"/>
      <c r="C29" s="9" t="s">
        <v>36</v>
      </c>
      <c r="D29" s="16" t="s">
        <v>37</v>
      </c>
      <c r="E29" s="16">
        <v>0</v>
      </c>
      <c r="F29" s="15">
        <v>3.25</v>
      </c>
      <c r="G29" s="15">
        <v>2.57</v>
      </c>
      <c r="H29" s="15">
        <v>1.89</v>
      </c>
      <c r="I29" s="14"/>
      <c r="J29" s="15">
        <v>3.4</v>
      </c>
      <c r="K29" s="15">
        <v>4.75</v>
      </c>
      <c r="L29" s="15">
        <v>6.95</v>
      </c>
      <c r="M29" s="15"/>
      <c r="N29" s="15">
        <v>37.680948745000002</v>
      </c>
      <c r="O29" s="15">
        <v>24.431662380999999</v>
      </c>
      <c r="P29" s="16" t="s">
        <v>14</v>
      </c>
      <c r="Q29" s="39" t="s">
        <v>531</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65.099999999999994" customHeight="1" x14ac:dyDescent="0.25">
      <c r="B30" s="3"/>
      <c r="C30" s="19" t="s">
        <v>38</v>
      </c>
      <c r="D30" s="17" t="s">
        <v>39</v>
      </c>
      <c r="E30" s="17">
        <v>7</v>
      </c>
      <c r="F30" s="14">
        <v>77.92</v>
      </c>
      <c r="G30" s="14">
        <v>73.010000000000005</v>
      </c>
      <c r="H30" s="14">
        <v>68.099999999999994</v>
      </c>
      <c r="I30" s="14"/>
      <c r="J30" s="14">
        <v>79.260000000000005</v>
      </c>
      <c r="K30" s="14">
        <v>89.07</v>
      </c>
      <c r="L30" s="14">
        <v>104.95</v>
      </c>
      <c r="M30" s="14"/>
      <c r="N30" s="14">
        <v>79.290319264000004</v>
      </c>
      <c r="O30" s="33">
        <v>21.373007918999999</v>
      </c>
      <c r="P30" s="17" t="s">
        <v>17</v>
      </c>
      <c r="Q30" s="40" t="s">
        <v>532</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65.099999999999994" customHeight="1" x14ac:dyDescent="0.25">
      <c r="B31" s="3"/>
      <c r="C31" s="9" t="s">
        <v>533</v>
      </c>
      <c r="D31" s="16" t="s">
        <v>534</v>
      </c>
      <c r="E31" s="16">
        <v>7</v>
      </c>
      <c r="F31" s="15">
        <v>222.02</v>
      </c>
      <c r="G31" s="15">
        <v>195.13</v>
      </c>
      <c r="H31" s="15">
        <v>168.25</v>
      </c>
      <c r="I31" s="14"/>
      <c r="J31" s="15">
        <v>237.95</v>
      </c>
      <c r="K31" s="15">
        <v>291.70999999999998</v>
      </c>
      <c r="L31" s="15">
        <v>378.71</v>
      </c>
      <c r="M31" s="15"/>
      <c r="N31" s="15">
        <v>60.002324164999997</v>
      </c>
      <c r="O31" s="15">
        <v>1.1636898528999999</v>
      </c>
      <c r="P31" s="16" t="s">
        <v>17</v>
      </c>
      <c r="Q31" s="39" t="s">
        <v>535</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65.099999999999994" customHeight="1" x14ac:dyDescent="0.25">
      <c r="B32" s="3"/>
      <c r="C32" s="19" t="s">
        <v>40</v>
      </c>
      <c r="D32" s="17" t="s">
        <v>41</v>
      </c>
      <c r="E32" s="17">
        <v>1</v>
      </c>
      <c r="F32" s="14">
        <v>3.7</v>
      </c>
      <c r="G32" s="14">
        <v>2.74</v>
      </c>
      <c r="H32" s="14">
        <v>1.78</v>
      </c>
      <c r="I32" s="14"/>
      <c r="J32" s="14">
        <v>3.83</v>
      </c>
      <c r="K32" s="14">
        <v>5.74</v>
      </c>
      <c r="L32" s="14">
        <v>8.84</v>
      </c>
      <c r="M32" s="14"/>
      <c r="N32" s="14">
        <v>44.019683127999997</v>
      </c>
      <c r="O32" s="33">
        <v>6.4570005238000006</v>
      </c>
      <c r="P32" s="17" t="s">
        <v>14</v>
      </c>
      <c r="Q32" s="40" t="s">
        <v>536</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65.099999999999994" customHeight="1" x14ac:dyDescent="0.25">
      <c r="B33" s="3"/>
      <c r="C33" s="9" t="s">
        <v>474</v>
      </c>
      <c r="D33" s="16" t="s">
        <v>475</v>
      </c>
      <c r="E33" s="16">
        <v>7</v>
      </c>
      <c r="F33" s="15">
        <v>145.6</v>
      </c>
      <c r="G33" s="15">
        <v>135.25</v>
      </c>
      <c r="H33" s="15">
        <v>124.91</v>
      </c>
      <c r="I33" s="14"/>
      <c r="J33" s="15">
        <v>152.66999999999999</v>
      </c>
      <c r="K33" s="15">
        <v>173.35</v>
      </c>
      <c r="L33" s="15">
        <v>206.82</v>
      </c>
      <c r="M33" s="15"/>
      <c r="N33" s="15">
        <v>59.762919015000001</v>
      </c>
      <c r="O33" s="15">
        <v>3.4020537386000003</v>
      </c>
      <c r="P33" s="16" t="s">
        <v>17</v>
      </c>
      <c r="Q33" s="39" t="s">
        <v>537</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65.099999999999994" customHeight="1" x14ac:dyDescent="0.25">
      <c r="B34" s="3"/>
      <c r="C34" s="19" t="s">
        <v>42</v>
      </c>
      <c r="D34" s="17" t="s">
        <v>43</v>
      </c>
      <c r="E34" s="17">
        <v>7</v>
      </c>
      <c r="F34" s="14">
        <v>8.92</v>
      </c>
      <c r="G34" s="14">
        <v>8.0299999999999994</v>
      </c>
      <c r="H34" s="14">
        <v>7.14</v>
      </c>
      <c r="I34" s="14"/>
      <c r="J34" s="14">
        <v>10.23</v>
      </c>
      <c r="K34" s="14">
        <v>12</v>
      </c>
      <c r="L34" s="14">
        <v>14.87</v>
      </c>
      <c r="M34" s="14"/>
      <c r="N34" s="14">
        <v>53.483726128999997</v>
      </c>
      <c r="O34" s="33">
        <v>120.82441581</v>
      </c>
      <c r="P34" s="17" t="s">
        <v>17</v>
      </c>
      <c r="Q34" s="40" t="s">
        <v>538</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65.099999999999994" customHeight="1" x14ac:dyDescent="0.25">
      <c r="B35" s="3"/>
      <c r="C35" s="9" t="s">
        <v>44</v>
      </c>
      <c r="D35" s="16" t="s">
        <v>45</v>
      </c>
      <c r="E35" s="16">
        <v>5</v>
      </c>
      <c r="F35" s="15">
        <v>123.73</v>
      </c>
      <c r="G35" s="15">
        <v>99.04</v>
      </c>
      <c r="H35" s="15">
        <v>74.349999999999994</v>
      </c>
      <c r="I35" s="14"/>
      <c r="J35" s="15">
        <v>130.83000000000001</v>
      </c>
      <c r="K35" s="15">
        <v>180.2</v>
      </c>
      <c r="L35" s="15">
        <v>260.08999999999997</v>
      </c>
      <c r="M35" s="15"/>
      <c r="N35" s="15">
        <v>47.559738320999998</v>
      </c>
      <c r="O35" s="15">
        <v>74.478541383000007</v>
      </c>
      <c r="P35" s="16" t="s">
        <v>14</v>
      </c>
      <c r="Q35" s="39" t="s">
        <v>539</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65.099999999999994" customHeight="1" x14ac:dyDescent="0.25">
      <c r="B36" s="3"/>
      <c r="C36" s="19" t="s">
        <v>46</v>
      </c>
      <c r="D36" s="17" t="s">
        <v>47</v>
      </c>
      <c r="E36" s="17">
        <v>4</v>
      </c>
      <c r="F36" s="14">
        <v>12.3</v>
      </c>
      <c r="G36" s="14">
        <v>11.12</v>
      </c>
      <c r="H36" s="14">
        <v>9.9499999999999993</v>
      </c>
      <c r="I36" s="14"/>
      <c r="J36" s="14">
        <v>12.57</v>
      </c>
      <c r="K36" s="14">
        <v>14.91</v>
      </c>
      <c r="L36" s="14">
        <v>18.71</v>
      </c>
      <c r="M36" s="14"/>
      <c r="N36" s="14">
        <v>32.654409231000002</v>
      </c>
      <c r="O36" s="33">
        <v>38.440796667000001</v>
      </c>
      <c r="P36" s="17" t="s">
        <v>14</v>
      </c>
      <c r="Q36" s="40" t="s">
        <v>540</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65.099999999999994" customHeight="1" x14ac:dyDescent="0.25">
      <c r="B37" s="3"/>
      <c r="C37" s="9" t="s">
        <v>48</v>
      </c>
      <c r="D37" s="16" t="s">
        <v>49</v>
      </c>
      <c r="E37" s="16">
        <v>5</v>
      </c>
      <c r="F37" s="15">
        <v>52.31</v>
      </c>
      <c r="G37" s="15">
        <v>47.51</v>
      </c>
      <c r="H37" s="15">
        <v>42.71</v>
      </c>
      <c r="I37" s="14"/>
      <c r="J37" s="15">
        <v>53.41</v>
      </c>
      <c r="K37" s="15">
        <v>63</v>
      </c>
      <c r="L37" s="15">
        <v>78.53</v>
      </c>
      <c r="M37" s="15"/>
      <c r="N37" s="15">
        <v>26.523945792999999</v>
      </c>
      <c r="O37" s="15">
        <v>541.18867828999998</v>
      </c>
      <c r="P37" s="16" t="s">
        <v>14</v>
      </c>
      <c r="Q37" s="39" t="s">
        <v>541</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65.099999999999994" customHeight="1" x14ac:dyDescent="0.25">
      <c r="B38" s="3"/>
      <c r="C38" s="19" t="s">
        <v>48</v>
      </c>
      <c r="D38" s="17" t="s">
        <v>50</v>
      </c>
      <c r="E38" s="17">
        <v>3</v>
      </c>
      <c r="F38" s="14">
        <v>57.55</v>
      </c>
      <c r="G38" s="14">
        <v>51.76</v>
      </c>
      <c r="H38" s="14">
        <v>45.98</v>
      </c>
      <c r="I38" s="14"/>
      <c r="J38" s="14">
        <v>58.72</v>
      </c>
      <c r="K38" s="14">
        <v>70.28</v>
      </c>
      <c r="L38" s="14">
        <v>89</v>
      </c>
      <c r="M38" s="14"/>
      <c r="N38" s="14">
        <v>26.721795555</v>
      </c>
      <c r="O38" s="33">
        <v>106.79522038</v>
      </c>
      <c r="P38" s="17" t="s">
        <v>14</v>
      </c>
      <c r="Q38" s="40" t="s">
        <v>542</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65.099999999999994" customHeight="1" x14ac:dyDescent="0.25">
      <c r="B39" s="3"/>
      <c r="C39" s="9" t="s">
        <v>48</v>
      </c>
      <c r="D39" s="16" t="s">
        <v>51</v>
      </c>
      <c r="E39" s="16">
        <v>0</v>
      </c>
      <c r="F39" s="15">
        <v>50.45</v>
      </c>
      <c r="G39" s="15">
        <v>45.87</v>
      </c>
      <c r="H39" s="15">
        <v>41.3</v>
      </c>
      <c r="I39" s="14"/>
      <c r="J39" s="15">
        <v>51.45</v>
      </c>
      <c r="K39" s="15">
        <v>60.59</v>
      </c>
      <c r="L39" s="15">
        <v>75.39</v>
      </c>
      <c r="M39" s="15"/>
      <c r="N39" s="15">
        <v>27.954976871</v>
      </c>
      <c r="O39" s="15">
        <v>130.85992985000001</v>
      </c>
      <c r="P39" s="16" t="s">
        <v>14</v>
      </c>
      <c r="Q39" s="39" t="s">
        <v>543</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65.099999999999994" customHeight="1" x14ac:dyDescent="0.25">
      <c r="B40" s="3"/>
      <c r="C40" s="19" t="s">
        <v>415</v>
      </c>
      <c r="D40" s="17" t="s">
        <v>416</v>
      </c>
      <c r="E40" s="17">
        <v>0</v>
      </c>
      <c r="F40" s="14">
        <v>21.55</v>
      </c>
      <c r="G40" s="14">
        <v>-20.260000000000002</v>
      </c>
      <c r="H40" s="14">
        <v>-62.07</v>
      </c>
      <c r="I40" s="14"/>
      <c r="J40" s="14">
        <v>23.55</v>
      </c>
      <c r="K40" s="14">
        <v>107.17</v>
      </c>
      <c r="L40" s="14">
        <v>242.49</v>
      </c>
      <c r="M40" s="14"/>
      <c r="N40" s="14">
        <v>29.998962029000001</v>
      </c>
      <c r="O40" s="33">
        <v>9.4644633332999994</v>
      </c>
      <c r="P40" s="17" t="s">
        <v>14</v>
      </c>
      <c r="Q40" s="40" t="s">
        <v>544</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65.099999999999994" customHeight="1" x14ac:dyDescent="0.25">
      <c r="B41" s="3"/>
      <c r="C41" s="9" t="s">
        <v>52</v>
      </c>
      <c r="D41" s="16" t="s">
        <v>53</v>
      </c>
      <c r="E41" s="16">
        <v>1</v>
      </c>
      <c r="F41" s="15">
        <v>19.850000000000001</v>
      </c>
      <c r="G41" s="15">
        <v>16.59</v>
      </c>
      <c r="H41" s="15">
        <v>13.33</v>
      </c>
      <c r="I41" s="14"/>
      <c r="J41" s="15">
        <v>20.79</v>
      </c>
      <c r="K41" s="15">
        <v>27.3</v>
      </c>
      <c r="L41" s="15">
        <v>37.840000000000003</v>
      </c>
      <c r="M41" s="15"/>
      <c r="N41" s="15">
        <v>43.279122897000001</v>
      </c>
      <c r="O41" s="15">
        <v>55.737979380999995</v>
      </c>
      <c r="P41" s="16" t="s">
        <v>14</v>
      </c>
      <c r="Q41" s="39" t="s">
        <v>545</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65.099999999999994" customHeight="1" x14ac:dyDescent="0.25">
      <c r="B42" s="3"/>
      <c r="C42" s="19" t="s">
        <v>54</v>
      </c>
      <c r="D42" s="17" t="s">
        <v>55</v>
      </c>
      <c r="E42" s="17">
        <v>5</v>
      </c>
      <c r="F42" s="14">
        <v>16.11</v>
      </c>
      <c r="G42" s="14">
        <v>14.54</v>
      </c>
      <c r="H42" s="14">
        <v>12.98</v>
      </c>
      <c r="I42" s="14"/>
      <c r="J42" s="14">
        <v>16.68</v>
      </c>
      <c r="K42" s="14">
        <v>19.8</v>
      </c>
      <c r="L42" s="14">
        <v>24.87</v>
      </c>
      <c r="M42" s="14"/>
      <c r="N42" s="14">
        <v>40.292014539</v>
      </c>
      <c r="O42" s="33">
        <v>562.46498970999994</v>
      </c>
      <c r="P42" s="17" t="s">
        <v>14</v>
      </c>
      <c r="Q42" s="40" t="s">
        <v>546</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65.099999999999994" customHeight="1" x14ac:dyDescent="0.25">
      <c r="B43" s="3"/>
      <c r="C43" s="9" t="s">
        <v>56</v>
      </c>
      <c r="D43" s="16" t="s">
        <v>57</v>
      </c>
      <c r="E43" s="16">
        <v>3</v>
      </c>
      <c r="F43" s="15">
        <v>5.0999999999999996</v>
      </c>
      <c r="G43" s="15">
        <v>4.72</v>
      </c>
      <c r="H43" s="15">
        <v>4.3499999999999996</v>
      </c>
      <c r="I43" s="14"/>
      <c r="J43" s="15">
        <v>5.2</v>
      </c>
      <c r="K43" s="15">
        <v>5.94</v>
      </c>
      <c r="L43" s="15">
        <v>7.15</v>
      </c>
      <c r="M43" s="15"/>
      <c r="N43" s="15">
        <v>40.678210002999997</v>
      </c>
      <c r="O43" s="15">
        <v>8.0972736189999992</v>
      </c>
      <c r="P43" s="16" t="s">
        <v>14</v>
      </c>
      <c r="Q43" s="39" t="s">
        <v>547</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65.099999999999994" customHeight="1" x14ac:dyDescent="0.25">
      <c r="B44" s="3"/>
      <c r="C44" s="19" t="s">
        <v>508</v>
      </c>
      <c r="D44" s="17" t="s">
        <v>509</v>
      </c>
      <c r="E44" s="17">
        <v>1</v>
      </c>
      <c r="F44" s="14">
        <v>63.7</v>
      </c>
      <c r="G44" s="14">
        <v>59.45</v>
      </c>
      <c r="H44" s="14">
        <v>55.2</v>
      </c>
      <c r="I44" s="14"/>
      <c r="J44" s="14">
        <v>64.989999999999995</v>
      </c>
      <c r="K44" s="14">
        <v>73.48</v>
      </c>
      <c r="L44" s="14">
        <v>87.22</v>
      </c>
      <c r="M44" s="14"/>
      <c r="N44" s="14">
        <v>46.034738631000003</v>
      </c>
      <c r="O44" s="33">
        <v>1.1939637805000001</v>
      </c>
      <c r="P44" s="17" t="s">
        <v>14</v>
      </c>
      <c r="Q44" s="40" t="s">
        <v>548</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65.099999999999994" customHeight="1" x14ac:dyDescent="0.25">
      <c r="B45" s="3"/>
      <c r="C45" s="9" t="s">
        <v>58</v>
      </c>
      <c r="D45" s="16" t="s">
        <v>59</v>
      </c>
      <c r="E45" s="16">
        <v>3</v>
      </c>
      <c r="F45" s="15">
        <v>14.51</v>
      </c>
      <c r="G45" s="15">
        <v>13.01</v>
      </c>
      <c r="H45" s="15">
        <v>11.52</v>
      </c>
      <c r="I45" s="14"/>
      <c r="J45" s="15">
        <v>14.91</v>
      </c>
      <c r="K45" s="15">
        <v>17.89</v>
      </c>
      <c r="L45" s="15">
        <v>22.71</v>
      </c>
      <c r="M45" s="15"/>
      <c r="N45" s="15">
        <v>38.121445641999998</v>
      </c>
      <c r="O45" s="15">
        <v>24.936163809999996</v>
      </c>
      <c r="P45" s="16" t="s">
        <v>14</v>
      </c>
      <c r="Q45" s="39" t="s">
        <v>549</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65.099999999999994" customHeight="1" x14ac:dyDescent="0.25">
      <c r="B46" s="3"/>
      <c r="C46" s="19" t="s">
        <v>60</v>
      </c>
      <c r="D46" s="17" t="s">
        <v>61</v>
      </c>
      <c r="E46" s="17">
        <v>7</v>
      </c>
      <c r="F46" s="14">
        <v>34.58</v>
      </c>
      <c r="G46" s="14">
        <v>33.47</v>
      </c>
      <c r="H46" s="14">
        <v>32.36</v>
      </c>
      <c r="I46" s="14"/>
      <c r="J46" s="14">
        <v>36.6</v>
      </c>
      <c r="K46" s="14">
        <v>38.81</v>
      </c>
      <c r="L46" s="14">
        <v>42.39</v>
      </c>
      <c r="M46" s="14"/>
      <c r="N46" s="14">
        <v>51.890742318000001</v>
      </c>
      <c r="O46" s="33">
        <v>145.70613299999999</v>
      </c>
      <c r="P46" s="17" t="s">
        <v>17</v>
      </c>
      <c r="Q46" s="40" t="s">
        <v>550</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65.099999999999994" customHeight="1" x14ac:dyDescent="0.25">
      <c r="B47" s="3"/>
      <c r="C47" s="9" t="s">
        <v>62</v>
      </c>
      <c r="D47" s="16" t="s">
        <v>63</v>
      </c>
      <c r="E47" s="16">
        <v>3</v>
      </c>
      <c r="F47" s="15">
        <v>24.34</v>
      </c>
      <c r="G47" s="15">
        <v>22.24</v>
      </c>
      <c r="H47" s="15">
        <v>20.14</v>
      </c>
      <c r="I47" s="14"/>
      <c r="J47" s="15">
        <v>24.94</v>
      </c>
      <c r="K47" s="15">
        <v>29.13</v>
      </c>
      <c r="L47" s="15">
        <v>35.92</v>
      </c>
      <c r="M47" s="15"/>
      <c r="N47" s="15">
        <v>39.332413326000001</v>
      </c>
      <c r="O47" s="15">
        <v>19.43721781</v>
      </c>
      <c r="P47" s="16" t="s">
        <v>14</v>
      </c>
      <c r="Q47" s="39" t="s">
        <v>551</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65.099999999999994" customHeight="1" x14ac:dyDescent="0.25">
      <c r="B48" s="3"/>
      <c r="C48" s="19" t="s">
        <v>435</v>
      </c>
      <c r="D48" s="17" t="s">
        <v>64</v>
      </c>
      <c r="E48" s="17">
        <v>4</v>
      </c>
      <c r="F48" s="14">
        <v>119.92</v>
      </c>
      <c r="G48" s="14">
        <v>113.7</v>
      </c>
      <c r="H48" s="14">
        <v>107.49</v>
      </c>
      <c r="I48" s="14"/>
      <c r="J48" s="14">
        <v>134.26</v>
      </c>
      <c r="K48" s="14">
        <v>146.68</v>
      </c>
      <c r="L48" s="14">
        <v>166.79</v>
      </c>
      <c r="M48" s="14"/>
      <c r="N48" s="14">
        <v>47.624134222999999</v>
      </c>
      <c r="O48" s="33">
        <v>9.9593842591000001</v>
      </c>
      <c r="P48" s="17" t="s">
        <v>17</v>
      </c>
      <c r="Q48" s="40" t="s">
        <v>552</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65.099999999999994" customHeight="1" x14ac:dyDescent="0.25">
      <c r="B49" s="3"/>
      <c r="C49" s="9" t="s">
        <v>65</v>
      </c>
      <c r="D49" s="16" t="s">
        <v>66</v>
      </c>
      <c r="E49" s="16">
        <v>10</v>
      </c>
      <c r="F49" s="15">
        <v>10.69</v>
      </c>
      <c r="G49" s="15">
        <v>9.89</v>
      </c>
      <c r="H49" s="15">
        <v>9.1</v>
      </c>
      <c r="I49" s="14"/>
      <c r="J49" s="15">
        <v>11.84</v>
      </c>
      <c r="K49" s="15">
        <v>13.42</v>
      </c>
      <c r="L49" s="15">
        <v>15.98</v>
      </c>
      <c r="M49" s="15"/>
      <c r="N49" s="15">
        <v>58.894160870999997</v>
      </c>
      <c r="O49" s="15">
        <v>2.2822269999999998</v>
      </c>
      <c r="P49" s="16" t="s">
        <v>17</v>
      </c>
      <c r="Q49" s="39" t="s">
        <v>553</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65.099999999999994" customHeight="1" x14ac:dyDescent="0.25">
      <c r="B50" s="3"/>
      <c r="C50" s="19" t="s">
        <v>67</v>
      </c>
      <c r="D50" s="17" t="s">
        <v>68</v>
      </c>
      <c r="E50" s="17">
        <v>0</v>
      </c>
      <c r="F50" s="14">
        <v>6.32</v>
      </c>
      <c r="G50" s="14">
        <v>5.42</v>
      </c>
      <c r="H50" s="14">
        <v>4.5199999999999996</v>
      </c>
      <c r="I50" s="14"/>
      <c r="J50" s="14">
        <v>6.43</v>
      </c>
      <c r="K50" s="14">
        <v>8.2200000000000006</v>
      </c>
      <c r="L50" s="14">
        <v>11.13</v>
      </c>
      <c r="M50" s="14"/>
      <c r="N50" s="14">
        <v>38.531475641</v>
      </c>
      <c r="O50" s="33">
        <v>6.0294151905</v>
      </c>
      <c r="P50" s="17" t="s">
        <v>14</v>
      </c>
      <c r="Q50" s="40" t="s">
        <v>554</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65.099999999999994" customHeight="1" x14ac:dyDescent="0.25">
      <c r="B51" s="3"/>
      <c r="C51" s="9" t="s">
        <v>69</v>
      </c>
      <c r="D51" s="16" t="s">
        <v>70</v>
      </c>
      <c r="E51" s="16">
        <v>2</v>
      </c>
      <c r="F51" s="15">
        <v>15.97</v>
      </c>
      <c r="G51" s="15">
        <v>14.23</v>
      </c>
      <c r="H51" s="15">
        <v>12.5</v>
      </c>
      <c r="I51" s="14"/>
      <c r="J51" s="15">
        <v>16.3</v>
      </c>
      <c r="K51" s="15">
        <v>19.760000000000002</v>
      </c>
      <c r="L51" s="15">
        <v>25.37</v>
      </c>
      <c r="M51" s="15"/>
      <c r="N51" s="15">
        <v>35.951229193000003</v>
      </c>
      <c r="O51" s="15">
        <v>5.3298808095000005</v>
      </c>
      <c r="P51" s="16" t="s">
        <v>14</v>
      </c>
      <c r="Q51" s="39" t="s">
        <v>555</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65.099999999999994" customHeight="1" x14ac:dyDescent="0.25">
      <c r="B52" s="3"/>
      <c r="C52" s="19" t="s">
        <v>71</v>
      </c>
      <c r="D52" s="17" t="s">
        <v>72</v>
      </c>
      <c r="E52" s="17">
        <v>3</v>
      </c>
      <c r="F52" s="14">
        <v>15.48</v>
      </c>
      <c r="G52" s="14">
        <v>14.36</v>
      </c>
      <c r="H52" s="14">
        <v>13.25</v>
      </c>
      <c r="I52" s="14"/>
      <c r="J52" s="14">
        <v>15.8</v>
      </c>
      <c r="K52" s="14">
        <v>18.02</v>
      </c>
      <c r="L52" s="14">
        <v>21.62</v>
      </c>
      <c r="M52" s="14"/>
      <c r="N52" s="14">
        <v>43.250084823000002</v>
      </c>
      <c r="O52" s="33">
        <v>72.473933048000006</v>
      </c>
      <c r="P52" s="17" t="s">
        <v>14</v>
      </c>
      <c r="Q52" s="40" t="s">
        <v>556</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65.099999999999994" customHeight="1" x14ac:dyDescent="0.25">
      <c r="B53" s="3"/>
      <c r="C53" s="9" t="s">
        <v>71</v>
      </c>
      <c r="D53" s="16" t="s">
        <v>73</v>
      </c>
      <c r="E53" s="16">
        <v>0</v>
      </c>
      <c r="F53" s="15">
        <v>17.82</v>
      </c>
      <c r="G53" s="15">
        <v>16.440000000000001</v>
      </c>
      <c r="H53" s="15">
        <v>15.06</v>
      </c>
      <c r="I53" s="14"/>
      <c r="J53" s="15">
        <v>18.22</v>
      </c>
      <c r="K53" s="15">
        <v>20.97</v>
      </c>
      <c r="L53" s="15">
        <v>25.43</v>
      </c>
      <c r="M53" s="15"/>
      <c r="N53" s="15">
        <v>43.843263587000003</v>
      </c>
      <c r="O53" s="15">
        <v>556.39659538000001</v>
      </c>
      <c r="P53" s="16" t="s">
        <v>14</v>
      </c>
      <c r="Q53" s="39" t="s">
        <v>557</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65.099999999999994" customHeight="1" x14ac:dyDescent="0.25">
      <c r="B54" s="3"/>
      <c r="C54" s="19" t="s">
        <v>74</v>
      </c>
      <c r="D54" s="17" t="s">
        <v>75</v>
      </c>
      <c r="E54" s="17">
        <v>9</v>
      </c>
      <c r="F54" s="14">
        <v>23.1</v>
      </c>
      <c r="G54" s="14">
        <v>21.72</v>
      </c>
      <c r="H54" s="14">
        <v>20.34</v>
      </c>
      <c r="I54" s="14"/>
      <c r="J54" s="14">
        <v>25.63</v>
      </c>
      <c r="K54" s="14">
        <v>28.38</v>
      </c>
      <c r="L54" s="14">
        <v>32.83</v>
      </c>
      <c r="M54" s="14"/>
      <c r="N54" s="14">
        <v>56.033856499000002</v>
      </c>
      <c r="O54" s="33">
        <v>45.816191380999996</v>
      </c>
      <c r="P54" s="17" t="s">
        <v>17</v>
      </c>
      <c r="Q54" s="40" t="s">
        <v>558</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65.099999999999994" customHeight="1" x14ac:dyDescent="0.25">
      <c r="B55" s="3"/>
      <c r="C55" s="9" t="s">
        <v>420</v>
      </c>
      <c r="D55" s="16" t="s">
        <v>421</v>
      </c>
      <c r="E55" s="16">
        <v>3</v>
      </c>
      <c r="F55" s="15">
        <v>13.58</v>
      </c>
      <c r="G55" s="15">
        <v>11.9</v>
      </c>
      <c r="H55" s="15">
        <v>10.23</v>
      </c>
      <c r="I55" s="14"/>
      <c r="J55" s="15">
        <v>13.98</v>
      </c>
      <c r="K55" s="15">
        <v>17.32</v>
      </c>
      <c r="L55" s="15">
        <v>22.74</v>
      </c>
      <c r="M55" s="15"/>
      <c r="N55" s="15">
        <v>44.935577148</v>
      </c>
      <c r="O55" s="15">
        <v>65.095067951999994</v>
      </c>
      <c r="P55" s="16" t="s">
        <v>14</v>
      </c>
      <c r="Q55" s="39" t="s">
        <v>559</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65.099999999999994" customHeight="1" x14ac:dyDescent="0.25">
      <c r="B56" s="3"/>
      <c r="C56" s="19" t="s">
        <v>76</v>
      </c>
      <c r="D56" s="17" t="s">
        <v>77</v>
      </c>
      <c r="E56" s="17">
        <v>0</v>
      </c>
      <c r="F56" s="14">
        <v>20.61</v>
      </c>
      <c r="G56" s="14">
        <v>18.13</v>
      </c>
      <c r="H56" s="14">
        <v>15.66</v>
      </c>
      <c r="I56" s="14"/>
      <c r="J56" s="14">
        <v>21.18</v>
      </c>
      <c r="K56" s="14">
        <v>26.12</v>
      </c>
      <c r="L56" s="14">
        <v>34.119999999999997</v>
      </c>
      <c r="M56" s="14"/>
      <c r="N56" s="14">
        <v>37.366096196000001</v>
      </c>
      <c r="O56" s="33">
        <v>511.41422552</v>
      </c>
      <c r="P56" s="17" t="s">
        <v>14</v>
      </c>
      <c r="Q56" s="40" t="s">
        <v>560</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65.099999999999994" customHeight="1" x14ac:dyDescent="0.25">
      <c r="B57" s="3"/>
      <c r="C57" s="9" t="s">
        <v>510</v>
      </c>
      <c r="D57" s="16" t="s">
        <v>511</v>
      </c>
      <c r="E57" s="16">
        <v>0</v>
      </c>
      <c r="F57" s="15">
        <v>18.8</v>
      </c>
      <c r="G57" s="15">
        <v>17.48</v>
      </c>
      <c r="H57" s="15">
        <v>16.16</v>
      </c>
      <c r="I57" s="14"/>
      <c r="J57" s="15">
        <v>18.93</v>
      </c>
      <c r="K57" s="15">
        <v>21.56</v>
      </c>
      <c r="L57" s="15">
        <v>25.82</v>
      </c>
      <c r="M57" s="15"/>
      <c r="N57" s="15">
        <v>43.701788589000003</v>
      </c>
      <c r="O57" s="15">
        <v>4.3519455238000004</v>
      </c>
      <c r="P57" s="16" t="s">
        <v>14</v>
      </c>
      <c r="Q57" s="39" t="s">
        <v>561</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65.099999999999994" customHeight="1" x14ac:dyDescent="0.25">
      <c r="B58" s="3"/>
      <c r="C58" s="19" t="s">
        <v>78</v>
      </c>
      <c r="D58" s="17" t="s">
        <v>79</v>
      </c>
      <c r="E58" s="17">
        <v>7</v>
      </c>
      <c r="F58" s="14">
        <v>10.88</v>
      </c>
      <c r="G58" s="14">
        <v>9.1199999999999992</v>
      </c>
      <c r="H58" s="14">
        <v>7.36</v>
      </c>
      <c r="I58" s="14"/>
      <c r="J58" s="14">
        <v>13.78</v>
      </c>
      <c r="K58" s="14">
        <v>17.29</v>
      </c>
      <c r="L58" s="14">
        <v>22.98</v>
      </c>
      <c r="M58" s="14"/>
      <c r="N58" s="14">
        <v>47.185046593000003</v>
      </c>
      <c r="O58" s="33">
        <v>63.220130237999996</v>
      </c>
      <c r="P58" s="17" t="s">
        <v>17</v>
      </c>
      <c r="Q58" s="40" t="s">
        <v>562</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65.099999999999994" customHeight="1" x14ac:dyDescent="0.25">
      <c r="B59" s="3"/>
      <c r="C59" s="9" t="s">
        <v>80</v>
      </c>
      <c r="D59" s="16" t="s">
        <v>81</v>
      </c>
      <c r="E59" s="16">
        <v>9</v>
      </c>
      <c r="F59" s="15">
        <v>19.73</v>
      </c>
      <c r="G59" s="15">
        <v>17.91</v>
      </c>
      <c r="H59" s="15">
        <v>16.100000000000001</v>
      </c>
      <c r="I59" s="14"/>
      <c r="J59" s="15">
        <v>22.14</v>
      </c>
      <c r="K59" s="15">
        <v>25.76</v>
      </c>
      <c r="L59" s="15">
        <v>31.62</v>
      </c>
      <c r="M59" s="15"/>
      <c r="N59" s="15">
        <v>66.175619475000005</v>
      </c>
      <c r="O59" s="15">
        <v>161.59280118999999</v>
      </c>
      <c r="P59" s="16" t="s">
        <v>17</v>
      </c>
      <c r="Q59" s="39" t="s">
        <v>563</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65.099999999999994" customHeight="1" x14ac:dyDescent="0.25">
      <c r="B60" s="3"/>
      <c r="C60" s="19" t="s">
        <v>476</v>
      </c>
      <c r="D60" s="17" t="s">
        <v>477</v>
      </c>
      <c r="E60" s="17">
        <v>9</v>
      </c>
      <c r="F60" s="14">
        <v>29.99</v>
      </c>
      <c r="G60" s="14">
        <v>26.98</v>
      </c>
      <c r="H60" s="14">
        <v>23.97</v>
      </c>
      <c r="I60" s="14"/>
      <c r="J60" s="14">
        <v>31.51</v>
      </c>
      <c r="K60" s="14">
        <v>37.520000000000003</v>
      </c>
      <c r="L60" s="14">
        <v>47.25</v>
      </c>
      <c r="M60" s="14"/>
      <c r="N60" s="14">
        <v>66.398562362999996</v>
      </c>
      <c r="O60" s="33">
        <v>5.6475326023999992</v>
      </c>
      <c r="P60" s="17" t="s">
        <v>17</v>
      </c>
      <c r="Q60" s="40" t="s">
        <v>564</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65.099999999999994" customHeight="1" x14ac:dyDescent="0.25">
      <c r="B61" s="3"/>
      <c r="C61" s="9" t="s">
        <v>82</v>
      </c>
      <c r="D61" s="16" t="s">
        <v>83</v>
      </c>
      <c r="E61" s="16">
        <v>3</v>
      </c>
      <c r="F61" s="15">
        <v>54.3</v>
      </c>
      <c r="G61" s="15">
        <v>50.07</v>
      </c>
      <c r="H61" s="15">
        <v>45.84</v>
      </c>
      <c r="I61" s="14"/>
      <c r="J61" s="15">
        <v>55.5</v>
      </c>
      <c r="K61" s="15">
        <v>63.95</v>
      </c>
      <c r="L61" s="15">
        <v>77.63</v>
      </c>
      <c r="M61" s="15"/>
      <c r="N61" s="15">
        <v>39.564256233999998</v>
      </c>
      <c r="O61" s="15">
        <v>564.99580600000002</v>
      </c>
      <c r="P61" s="16" t="s">
        <v>14</v>
      </c>
      <c r="Q61" s="39" t="s">
        <v>565</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65.099999999999994" customHeight="1" x14ac:dyDescent="0.25">
      <c r="B62" s="3"/>
      <c r="C62" s="19" t="s">
        <v>84</v>
      </c>
      <c r="D62" s="17" t="s">
        <v>85</v>
      </c>
      <c r="E62" s="17">
        <v>3</v>
      </c>
      <c r="F62" s="14">
        <v>17.36</v>
      </c>
      <c r="G62" s="14">
        <v>16.38</v>
      </c>
      <c r="H62" s="14">
        <v>15.4</v>
      </c>
      <c r="I62" s="14"/>
      <c r="J62" s="14">
        <v>17.55</v>
      </c>
      <c r="K62" s="14">
        <v>19.5</v>
      </c>
      <c r="L62" s="14">
        <v>22.68</v>
      </c>
      <c r="M62" s="14"/>
      <c r="N62" s="14">
        <v>43.406594130999999</v>
      </c>
      <c r="O62" s="33">
        <v>60.267457381</v>
      </c>
      <c r="P62" s="17" t="s">
        <v>14</v>
      </c>
      <c r="Q62" s="40" t="s">
        <v>566</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65.099999999999994" customHeight="1" x14ac:dyDescent="0.25">
      <c r="B63" s="3"/>
      <c r="C63" s="9" t="s">
        <v>86</v>
      </c>
      <c r="D63" s="16" t="s">
        <v>87</v>
      </c>
      <c r="E63" s="16">
        <v>3</v>
      </c>
      <c r="F63" s="15">
        <v>5.73</v>
      </c>
      <c r="G63" s="15">
        <v>5.1100000000000003</v>
      </c>
      <c r="H63" s="15">
        <v>4.49</v>
      </c>
      <c r="I63" s="14"/>
      <c r="J63" s="15">
        <v>5.84</v>
      </c>
      <c r="K63" s="15">
        <v>7.07</v>
      </c>
      <c r="L63" s="15">
        <v>9.07</v>
      </c>
      <c r="M63" s="15"/>
      <c r="N63" s="15">
        <v>43.060773836999999</v>
      </c>
      <c r="O63" s="15">
        <v>8.2902580476000001</v>
      </c>
      <c r="P63" s="16" t="s">
        <v>14</v>
      </c>
      <c r="Q63" s="39" t="s">
        <v>567</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65.099999999999994" customHeight="1" x14ac:dyDescent="0.25">
      <c r="B64" s="3"/>
      <c r="C64" s="19" t="s">
        <v>88</v>
      </c>
      <c r="D64" s="17" t="s">
        <v>89</v>
      </c>
      <c r="E64" s="17">
        <v>0</v>
      </c>
      <c r="F64" s="14">
        <v>1.37</v>
      </c>
      <c r="G64" s="14">
        <v>0.66</v>
      </c>
      <c r="H64" s="14">
        <v>-0.03</v>
      </c>
      <c r="I64" s="14"/>
      <c r="J64" s="14">
        <v>1.44</v>
      </c>
      <c r="K64" s="14">
        <v>2.84</v>
      </c>
      <c r="L64" s="14">
        <v>5.12</v>
      </c>
      <c r="M64" s="14"/>
      <c r="N64" s="14">
        <v>27.627705223</v>
      </c>
      <c r="O64" s="33">
        <v>12.786861476</v>
      </c>
      <c r="P64" s="17" t="s">
        <v>14</v>
      </c>
      <c r="Q64" s="40" t="s">
        <v>568</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65.099999999999994" customHeight="1" x14ac:dyDescent="0.25">
      <c r="B65" s="3"/>
      <c r="C65" s="9" t="s">
        <v>90</v>
      </c>
      <c r="D65" s="16" t="s">
        <v>91</v>
      </c>
      <c r="E65" s="16">
        <v>9</v>
      </c>
      <c r="F65" s="15">
        <v>10.68</v>
      </c>
      <c r="G65" s="15">
        <v>10.039999999999999</v>
      </c>
      <c r="H65" s="15">
        <v>9.41</v>
      </c>
      <c r="I65" s="14"/>
      <c r="J65" s="15">
        <v>10.78</v>
      </c>
      <c r="K65" s="15">
        <v>12.04</v>
      </c>
      <c r="L65" s="15">
        <v>14.09</v>
      </c>
      <c r="M65" s="15"/>
      <c r="N65" s="15">
        <v>74.789672538999994</v>
      </c>
      <c r="O65" s="15">
        <v>32.787051857000002</v>
      </c>
      <c r="P65" s="16" t="s">
        <v>17</v>
      </c>
      <c r="Q65" s="39" t="s">
        <v>569</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65.099999999999994" customHeight="1" x14ac:dyDescent="0.25">
      <c r="B66" s="3"/>
      <c r="C66" s="19" t="s">
        <v>92</v>
      </c>
      <c r="D66" s="17" t="s">
        <v>93</v>
      </c>
      <c r="E66" s="17">
        <v>6</v>
      </c>
      <c r="F66" s="14">
        <v>11.21</v>
      </c>
      <c r="G66" s="14">
        <v>10.11</v>
      </c>
      <c r="H66" s="14">
        <v>9.01</v>
      </c>
      <c r="I66" s="14"/>
      <c r="J66" s="14">
        <v>13.83</v>
      </c>
      <c r="K66" s="14">
        <v>16.02</v>
      </c>
      <c r="L66" s="14">
        <v>19.57</v>
      </c>
      <c r="M66" s="14"/>
      <c r="N66" s="14">
        <v>51.206630377000003</v>
      </c>
      <c r="O66" s="33">
        <v>101.20568813999999</v>
      </c>
      <c r="P66" s="17" t="s">
        <v>17</v>
      </c>
      <c r="Q66" s="40" t="s">
        <v>570</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65.099999999999994" customHeight="1" x14ac:dyDescent="0.25">
      <c r="B67" s="3"/>
      <c r="C67" s="9" t="s">
        <v>94</v>
      </c>
      <c r="D67" s="16" t="s">
        <v>95</v>
      </c>
      <c r="E67" s="16">
        <v>3</v>
      </c>
      <c r="F67" s="15">
        <v>11.04</v>
      </c>
      <c r="G67" s="15">
        <v>10.17</v>
      </c>
      <c r="H67" s="15">
        <v>9.31</v>
      </c>
      <c r="I67" s="14"/>
      <c r="J67" s="15">
        <v>11.24</v>
      </c>
      <c r="K67" s="15">
        <v>12.96</v>
      </c>
      <c r="L67" s="15">
        <v>15.76</v>
      </c>
      <c r="M67" s="15"/>
      <c r="N67" s="15">
        <v>28.539316672999998</v>
      </c>
      <c r="O67" s="15">
        <v>167.25455442999998</v>
      </c>
      <c r="P67" s="16" t="s">
        <v>14</v>
      </c>
      <c r="Q67" s="39" t="s">
        <v>571</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65.099999999999994" customHeight="1" x14ac:dyDescent="0.25">
      <c r="B68" s="3"/>
      <c r="C68" s="19" t="s">
        <v>96</v>
      </c>
      <c r="D68" s="17" t="s">
        <v>97</v>
      </c>
      <c r="E68" s="17">
        <v>1</v>
      </c>
      <c r="F68" s="14">
        <v>2.5099999999999998</v>
      </c>
      <c r="G68" s="14">
        <v>1.79</v>
      </c>
      <c r="H68" s="14">
        <v>1.07</v>
      </c>
      <c r="I68" s="14"/>
      <c r="J68" s="14">
        <v>2.59</v>
      </c>
      <c r="K68" s="14">
        <v>4.0199999999999996</v>
      </c>
      <c r="L68" s="14">
        <v>6.35</v>
      </c>
      <c r="M68" s="14"/>
      <c r="N68" s="14">
        <v>40.811124771999999</v>
      </c>
      <c r="O68" s="33">
        <v>70.340010571000008</v>
      </c>
      <c r="P68" s="17" t="s">
        <v>14</v>
      </c>
      <c r="Q68" s="40" t="s">
        <v>572</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65.099999999999994" customHeight="1" x14ac:dyDescent="0.25">
      <c r="B69" s="3"/>
      <c r="C69" s="9" t="s">
        <v>98</v>
      </c>
      <c r="D69" s="16" t="s">
        <v>99</v>
      </c>
      <c r="E69" s="16">
        <v>2</v>
      </c>
      <c r="F69" s="15">
        <v>34.25</v>
      </c>
      <c r="G69" s="15">
        <v>28.54</v>
      </c>
      <c r="H69" s="15">
        <v>22.84</v>
      </c>
      <c r="I69" s="14"/>
      <c r="J69" s="15">
        <v>36.75</v>
      </c>
      <c r="K69" s="15">
        <v>48.15</v>
      </c>
      <c r="L69" s="15">
        <v>66.599999999999994</v>
      </c>
      <c r="M69" s="15"/>
      <c r="N69" s="15">
        <v>41.000225358000002</v>
      </c>
      <c r="O69" s="15">
        <v>6.9372504909999995</v>
      </c>
      <c r="P69" s="16" t="s">
        <v>14</v>
      </c>
      <c r="Q69" s="39" t="s">
        <v>573</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65.099999999999994" customHeight="1" x14ac:dyDescent="0.25">
      <c r="B70" s="3"/>
      <c r="C70" s="19" t="s">
        <v>100</v>
      </c>
      <c r="D70" s="17" t="s">
        <v>101</v>
      </c>
      <c r="E70" s="17">
        <v>6</v>
      </c>
      <c r="F70" s="14">
        <v>49.9</v>
      </c>
      <c r="G70" s="14">
        <v>44.99</v>
      </c>
      <c r="H70" s="14">
        <v>40.08</v>
      </c>
      <c r="I70" s="14"/>
      <c r="J70" s="14">
        <v>53.21</v>
      </c>
      <c r="K70" s="14">
        <v>63.02</v>
      </c>
      <c r="L70" s="14">
        <v>78.91</v>
      </c>
      <c r="M70" s="14"/>
      <c r="N70" s="14">
        <v>49.887068931000002</v>
      </c>
      <c r="O70" s="33">
        <v>270.84529294999999</v>
      </c>
      <c r="P70" s="17" t="s">
        <v>14</v>
      </c>
      <c r="Q70" s="40" t="s">
        <v>574</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65.099999999999994" customHeight="1" x14ac:dyDescent="0.25">
      <c r="B71" s="3"/>
      <c r="C71" s="9" t="s">
        <v>102</v>
      </c>
      <c r="D71" s="16" t="s">
        <v>103</v>
      </c>
      <c r="E71" s="16">
        <v>3</v>
      </c>
      <c r="F71" s="15">
        <v>14.44</v>
      </c>
      <c r="G71" s="15">
        <v>13.15</v>
      </c>
      <c r="H71" s="15">
        <v>11.87</v>
      </c>
      <c r="I71" s="14"/>
      <c r="J71" s="15">
        <v>14.77</v>
      </c>
      <c r="K71" s="15">
        <v>17.329999999999998</v>
      </c>
      <c r="L71" s="15">
        <v>21.49</v>
      </c>
      <c r="M71" s="15"/>
      <c r="N71" s="15">
        <v>32.591609505000001</v>
      </c>
      <c r="O71" s="15">
        <v>392.31496085999999</v>
      </c>
      <c r="P71" s="16" t="s">
        <v>14</v>
      </c>
      <c r="Q71" s="39" t="s">
        <v>575</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65.099999999999994" customHeight="1" x14ac:dyDescent="0.25">
      <c r="B72" s="3"/>
      <c r="C72" s="19" t="s">
        <v>104</v>
      </c>
      <c r="D72" s="17" t="s">
        <v>105</v>
      </c>
      <c r="E72" s="17">
        <v>0</v>
      </c>
      <c r="F72" s="14">
        <v>3.87</v>
      </c>
      <c r="G72" s="14">
        <v>2.93</v>
      </c>
      <c r="H72" s="14">
        <v>1.99</v>
      </c>
      <c r="I72" s="14"/>
      <c r="J72" s="14">
        <v>4.0999999999999996</v>
      </c>
      <c r="K72" s="14">
        <v>5.97</v>
      </c>
      <c r="L72" s="14">
        <v>9</v>
      </c>
      <c r="M72" s="14"/>
      <c r="N72" s="14">
        <v>25.156295678999999</v>
      </c>
      <c r="O72" s="33">
        <v>174.45090666999999</v>
      </c>
      <c r="P72" s="17" t="s">
        <v>14</v>
      </c>
      <c r="Q72" s="40" t="s">
        <v>576</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65.099999999999994" customHeight="1" x14ac:dyDescent="0.25">
      <c r="B73" s="3"/>
      <c r="C73" s="9" t="s">
        <v>106</v>
      </c>
      <c r="D73" s="16" t="s">
        <v>107</v>
      </c>
      <c r="E73" s="16">
        <v>0</v>
      </c>
      <c r="F73" s="15">
        <v>42.94</v>
      </c>
      <c r="G73" s="15">
        <v>39.590000000000003</v>
      </c>
      <c r="H73" s="15">
        <v>36.24</v>
      </c>
      <c r="I73" s="14"/>
      <c r="J73" s="15">
        <v>44.35</v>
      </c>
      <c r="K73" s="15">
        <v>51.04</v>
      </c>
      <c r="L73" s="15">
        <v>61.86</v>
      </c>
      <c r="M73" s="15"/>
      <c r="N73" s="15">
        <v>32.443163071000001</v>
      </c>
      <c r="O73" s="15">
        <v>92.127667094999993</v>
      </c>
      <c r="P73" s="16" t="s">
        <v>14</v>
      </c>
      <c r="Q73" s="39" t="s">
        <v>577</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65.099999999999994" customHeight="1" x14ac:dyDescent="0.25">
      <c r="B74" s="3"/>
      <c r="C74" s="19" t="s">
        <v>108</v>
      </c>
      <c r="D74" s="17" t="s">
        <v>109</v>
      </c>
      <c r="E74" s="17">
        <v>6</v>
      </c>
      <c r="F74" s="14">
        <v>4.57</v>
      </c>
      <c r="G74" s="14">
        <v>3.86</v>
      </c>
      <c r="H74" s="14">
        <v>3.15</v>
      </c>
      <c r="I74" s="14"/>
      <c r="J74" s="14">
        <v>6.37</v>
      </c>
      <c r="K74" s="14">
        <v>7.78</v>
      </c>
      <c r="L74" s="14">
        <v>10.07</v>
      </c>
      <c r="M74" s="14"/>
      <c r="N74" s="14">
        <v>55.721302925000003</v>
      </c>
      <c r="O74" s="33">
        <v>40.936413238</v>
      </c>
      <c r="P74" s="17" t="s">
        <v>17</v>
      </c>
      <c r="Q74" s="40" t="s">
        <v>578</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65.099999999999994" customHeight="1" x14ac:dyDescent="0.25">
      <c r="B75" s="3"/>
      <c r="C75" s="9" t="s">
        <v>579</v>
      </c>
      <c r="D75" s="16" t="s">
        <v>580</v>
      </c>
      <c r="E75" s="16">
        <v>9</v>
      </c>
      <c r="F75" s="15">
        <v>17.3</v>
      </c>
      <c r="G75" s="15">
        <v>16.25</v>
      </c>
      <c r="H75" s="15">
        <v>15.2</v>
      </c>
      <c r="I75" s="14"/>
      <c r="J75" s="15">
        <v>19.8</v>
      </c>
      <c r="K75" s="15">
        <v>21.89</v>
      </c>
      <c r="L75" s="15">
        <v>25.28</v>
      </c>
      <c r="M75" s="15"/>
      <c r="N75" s="15">
        <v>55.639571162999999</v>
      </c>
      <c r="O75" s="15">
        <v>2.5457997618999997</v>
      </c>
      <c r="P75" s="16" t="s">
        <v>17</v>
      </c>
      <c r="Q75" s="39" t="s">
        <v>581</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65.099999999999994" customHeight="1" x14ac:dyDescent="0.25">
      <c r="B76" s="3"/>
      <c r="C76" s="19" t="s">
        <v>110</v>
      </c>
      <c r="D76" s="17" t="s">
        <v>111</v>
      </c>
      <c r="E76" s="17">
        <v>6</v>
      </c>
      <c r="F76" s="14">
        <v>31.02</v>
      </c>
      <c r="G76" s="14">
        <v>27.12</v>
      </c>
      <c r="H76" s="14">
        <v>23.23</v>
      </c>
      <c r="I76" s="14"/>
      <c r="J76" s="14">
        <v>41.04</v>
      </c>
      <c r="K76" s="14">
        <v>48.82</v>
      </c>
      <c r="L76" s="14">
        <v>61.41</v>
      </c>
      <c r="M76" s="14"/>
      <c r="N76" s="14">
        <v>60.156725321000003</v>
      </c>
      <c r="O76" s="33">
        <v>155.77286024</v>
      </c>
      <c r="P76" s="17" t="s">
        <v>17</v>
      </c>
      <c r="Q76" s="40" t="s">
        <v>582</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65.099999999999994" customHeight="1" x14ac:dyDescent="0.25">
      <c r="B77" s="3"/>
      <c r="C77" s="9" t="s">
        <v>112</v>
      </c>
      <c r="D77" s="16" t="s">
        <v>113</v>
      </c>
      <c r="E77" s="16">
        <v>0</v>
      </c>
      <c r="F77" s="15">
        <v>1.6</v>
      </c>
      <c r="G77" s="15">
        <v>1.24</v>
      </c>
      <c r="H77" s="15">
        <v>0.88</v>
      </c>
      <c r="I77" s="14"/>
      <c r="J77" s="15">
        <v>1.7</v>
      </c>
      <c r="K77" s="15">
        <v>2.41</v>
      </c>
      <c r="L77" s="15">
        <v>3.56</v>
      </c>
      <c r="M77" s="15"/>
      <c r="N77" s="15">
        <v>20.433403524999999</v>
      </c>
      <c r="O77" s="15">
        <v>37.365766285999996</v>
      </c>
      <c r="P77" s="16" t="s">
        <v>14</v>
      </c>
      <c r="Q77" s="39" t="s">
        <v>583</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65.099999999999994" customHeight="1" x14ac:dyDescent="0.25">
      <c r="B78" s="3"/>
      <c r="C78" s="19" t="s">
        <v>114</v>
      </c>
      <c r="D78" s="17" t="s">
        <v>115</v>
      </c>
      <c r="E78" s="17">
        <v>6</v>
      </c>
      <c r="F78" s="14">
        <v>21.92</v>
      </c>
      <c r="G78" s="14">
        <v>18.22</v>
      </c>
      <c r="H78" s="14">
        <v>14.52</v>
      </c>
      <c r="I78" s="14"/>
      <c r="J78" s="14">
        <v>32.17</v>
      </c>
      <c r="K78" s="14">
        <v>39.56</v>
      </c>
      <c r="L78" s="14">
        <v>51.53</v>
      </c>
      <c r="M78" s="14"/>
      <c r="N78" s="14">
        <v>49.289612108999997</v>
      </c>
      <c r="O78" s="33">
        <v>181.67685261999998</v>
      </c>
      <c r="P78" s="17" t="s">
        <v>17</v>
      </c>
      <c r="Q78" s="40" t="s">
        <v>584</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65.099999999999994" customHeight="1" x14ac:dyDescent="0.25">
      <c r="B79" s="3"/>
      <c r="C79" s="9" t="s">
        <v>114</v>
      </c>
      <c r="D79" s="16" t="s">
        <v>116</v>
      </c>
      <c r="E79" s="16">
        <v>5</v>
      </c>
      <c r="F79" s="15">
        <v>20.07</v>
      </c>
      <c r="G79" s="15">
        <v>16.399999999999999</v>
      </c>
      <c r="H79" s="15">
        <v>12.74</v>
      </c>
      <c r="I79" s="14"/>
      <c r="J79" s="15">
        <v>30.9</v>
      </c>
      <c r="K79" s="15">
        <v>38.22</v>
      </c>
      <c r="L79" s="15">
        <v>50.08</v>
      </c>
      <c r="M79" s="15"/>
      <c r="N79" s="15">
        <v>50.317101807999997</v>
      </c>
      <c r="O79" s="15">
        <v>13.192459189999999</v>
      </c>
      <c r="P79" s="16" t="s">
        <v>17</v>
      </c>
      <c r="Q79" s="39" t="s">
        <v>585</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65.099999999999994" customHeight="1" x14ac:dyDescent="0.25">
      <c r="B80" s="3"/>
      <c r="C80" s="19" t="s">
        <v>117</v>
      </c>
      <c r="D80" s="17" t="s">
        <v>118</v>
      </c>
      <c r="E80" s="17">
        <v>8</v>
      </c>
      <c r="F80" s="14">
        <v>3.05</v>
      </c>
      <c r="G80" s="14">
        <v>2.34</v>
      </c>
      <c r="H80" s="14">
        <v>1.64</v>
      </c>
      <c r="I80" s="14"/>
      <c r="J80" s="14">
        <v>4.63</v>
      </c>
      <c r="K80" s="14">
        <v>6.03</v>
      </c>
      <c r="L80" s="14">
        <v>8.3000000000000007</v>
      </c>
      <c r="M80" s="14"/>
      <c r="N80" s="14">
        <v>53.227709584999999</v>
      </c>
      <c r="O80" s="33">
        <v>6.4379376666999999</v>
      </c>
      <c r="P80" s="17" t="s">
        <v>17</v>
      </c>
      <c r="Q80" s="40" t="s">
        <v>586</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65.099999999999994" customHeight="1" x14ac:dyDescent="0.25">
      <c r="B81" s="3"/>
      <c r="C81" s="9" t="s">
        <v>478</v>
      </c>
      <c r="D81" s="16" t="s">
        <v>479</v>
      </c>
      <c r="E81" s="16">
        <v>10</v>
      </c>
      <c r="F81" s="15">
        <v>1586.7</v>
      </c>
      <c r="G81" s="15">
        <v>1255.69</v>
      </c>
      <c r="H81" s="15">
        <v>924.69</v>
      </c>
      <c r="I81" s="14"/>
      <c r="J81" s="15">
        <v>1650.84</v>
      </c>
      <c r="K81" s="15">
        <v>2312.84</v>
      </c>
      <c r="L81" s="15">
        <v>3384.06</v>
      </c>
      <c r="M81" s="15"/>
      <c r="N81" s="15">
        <v>82.176846104999996</v>
      </c>
      <c r="O81" s="15">
        <v>2.9866662305</v>
      </c>
      <c r="P81" s="16" t="s">
        <v>17</v>
      </c>
      <c r="Q81" s="39" t="s">
        <v>587</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65.099999999999994" customHeight="1" x14ac:dyDescent="0.25">
      <c r="B82" s="3"/>
      <c r="C82" s="19" t="s">
        <v>119</v>
      </c>
      <c r="D82" s="17" t="s">
        <v>120</v>
      </c>
      <c r="E82" s="17">
        <v>9</v>
      </c>
      <c r="F82" s="14">
        <v>17.71</v>
      </c>
      <c r="G82" s="14">
        <v>15.66</v>
      </c>
      <c r="H82" s="14">
        <v>13.62</v>
      </c>
      <c r="I82" s="14"/>
      <c r="J82" s="14">
        <v>18.71</v>
      </c>
      <c r="K82" s="14">
        <v>22.79</v>
      </c>
      <c r="L82" s="14">
        <v>29.39</v>
      </c>
      <c r="M82" s="14"/>
      <c r="N82" s="14">
        <v>58.460860128999997</v>
      </c>
      <c r="O82" s="33">
        <v>9.0298874285999986</v>
      </c>
      <c r="P82" s="17" t="s">
        <v>17</v>
      </c>
      <c r="Q82" s="40" t="s">
        <v>588</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65.099999999999994" customHeight="1" x14ac:dyDescent="0.25">
      <c r="B83" s="3"/>
      <c r="C83" s="9" t="s">
        <v>121</v>
      </c>
      <c r="D83" s="16" t="s">
        <v>122</v>
      </c>
      <c r="E83" s="16">
        <v>0</v>
      </c>
      <c r="F83" s="15">
        <v>4.78</v>
      </c>
      <c r="G83" s="15">
        <v>4.2300000000000004</v>
      </c>
      <c r="H83" s="15">
        <v>3.68</v>
      </c>
      <c r="I83" s="14"/>
      <c r="J83" s="15">
        <v>4.93</v>
      </c>
      <c r="K83" s="15">
        <v>6.02</v>
      </c>
      <c r="L83" s="15">
        <v>7.79</v>
      </c>
      <c r="M83" s="15"/>
      <c r="N83" s="15">
        <v>36.259819378000003</v>
      </c>
      <c r="O83" s="15">
        <v>14.738218761000001</v>
      </c>
      <c r="P83" s="16" t="s">
        <v>14</v>
      </c>
      <c r="Q83" s="39" t="s">
        <v>589</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65.099999999999994" customHeight="1" x14ac:dyDescent="0.25">
      <c r="B84" s="3"/>
      <c r="C84" s="19" t="s">
        <v>123</v>
      </c>
      <c r="D84" s="17" t="s">
        <v>124</v>
      </c>
      <c r="E84" s="17">
        <v>5</v>
      </c>
      <c r="F84" s="14">
        <v>11.68</v>
      </c>
      <c r="G84" s="14">
        <v>10.14</v>
      </c>
      <c r="H84" s="14">
        <v>8.6</v>
      </c>
      <c r="I84" s="14"/>
      <c r="J84" s="14">
        <v>12.04</v>
      </c>
      <c r="K84" s="14">
        <v>15.11</v>
      </c>
      <c r="L84" s="14">
        <v>20.079999999999998</v>
      </c>
      <c r="M84" s="14"/>
      <c r="N84" s="14">
        <v>38.727474051000002</v>
      </c>
      <c r="O84" s="33">
        <v>10.370805809</v>
      </c>
      <c r="P84" s="17" t="s">
        <v>14</v>
      </c>
      <c r="Q84" s="40" t="s">
        <v>590</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65.099999999999994" customHeight="1" x14ac:dyDescent="0.25">
      <c r="B85" s="3"/>
      <c r="C85" s="9" t="s">
        <v>125</v>
      </c>
      <c r="D85" s="16" t="s">
        <v>126</v>
      </c>
      <c r="E85" s="16">
        <v>7</v>
      </c>
      <c r="F85" s="15">
        <v>13.13</v>
      </c>
      <c r="G85" s="15">
        <v>11.64</v>
      </c>
      <c r="H85" s="15">
        <v>10.16</v>
      </c>
      <c r="I85" s="14"/>
      <c r="J85" s="15">
        <v>16.940000000000001</v>
      </c>
      <c r="K85" s="15">
        <v>19.899999999999999</v>
      </c>
      <c r="L85" s="15">
        <v>24.69</v>
      </c>
      <c r="M85" s="15"/>
      <c r="N85" s="15">
        <v>52.801011510999999</v>
      </c>
      <c r="O85" s="15">
        <v>95.912738618999995</v>
      </c>
      <c r="P85" s="16" t="s">
        <v>17</v>
      </c>
      <c r="Q85" s="39" t="s">
        <v>591</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65.099999999999994" customHeight="1" x14ac:dyDescent="0.25">
      <c r="B86" s="3"/>
      <c r="C86" s="19" t="s">
        <v>127</v>
      </c>
      <c r="D86" s="17" t="s">
        <v>128</v>
      </c>
      <c r="E86" s="17">
        <v>0</v>
      </c>
      <c r="F86" s="14">
        <v>7.61</v>
      </c>
      <c r="G86" s="14">
        <v>6.16</v>
      </c>
      <c r="H86" s="14">
        <v>4.72</v>
      </c>
      <c r="I86" s="14"/>
      <c r="J86" s="14">
        <v>7.95</v>
      </c>
      <c r="K86" s="14">
        <v>10.83</v>
      </c>
      <c r="L86" s="14">
        <v>15.49</v>
      </c>
      <c r="M86" s="14"/>
      <c r="N86" s="14">
        <v>41.510837103</v>
      </c>
      <c r="O86" s="33">
        <v>49.725189475999997</v>
      </c>
      <c r="P86" s="17" t="s">
        <v>14</v>
      </c>
      <c r="Q86" s="40" t="s">
        <v>592</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65.099999999999994" customHeight="1" x14ac:dyDescent="0.25">
      <c r="B87" s="3"/>
      <c r="C87" s="9" t="s">
        <v>417</v>
      </c>
      <c r="D87" s="16" t="s">
        <v>418</v>
      </c>
      <c r="E87" s="16">
        <v>9</v>
      </c>
      <c r="F87" s="15">
        <v>182.78</v>
      </c>
      <c r="G87" s="15">
        <v>166.51</v>
      </c>
      <c r="H87" s="15">
        <v>150.25</v>
      </c>
      <c r="I87" s="14"/>
      <c r="J87" s="15">
        <v>194.47</v>
      </c>
      <c r="K87" s="15">
        <v>226.99</v>
      </c>
      <c r="L87" s="15">
        <v>279.63</v>
      </c>
      <c r="M87" s="15"/>
      <c r="N87" s="15">
        <v>79.854465357999999</v>
      </c>
      <c r="O87" s="15">
        <v>4.24179393</v>
      </c>
      <c r="P87" s="16" t="s">
        <v>17</v>
      </c>
      <c r="Q87" s="39" t="s">
        <v>593</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65.099999999999994" customHeight="1" x14ac:dyDescent="0.25">
      <c r="B88" s="3"/>
      <c r="C88" s="19" t="s">
        <v>129</v>
      </c>
      <c r="D88" s="17" t="s">
        <v>130</v>
      </c>
      <c r="E88" s="17">
        <v>4</v>
      </c>
      <c r="F88" s="14" t="s">
        <v>32</v>
      </c>
      <c r="G88" s="14" t="s">
        <v>32</v>
      </c>
      <c r="H88" s="14" t="s">
        <v>32</v>
      </c>
      <c r="I88" s="14"/>
      <c r="J88" s="14" t="s">
        <v>32</v>
      </c>
      <c r="K88" s="14" t="s">
        <v>32</v>
      </c>
      <c r="L88" s="14" t="s">
        <v>32</v>
      </c>
      <c r="M88" s="14"/>
      <c r="N88" s="14" t="s">
        <v>32</v>
      </c>
      <c r="O88" s="33" t="s">
        <v>32</v>
      </c>
      <c r="P88" s="17" t="s">
        <v>32</v>
      </c>
      <c r="Q88" s="40" t="s">
        <v>33</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65.099999999999994" customHeight="1" x14ac:dyDescent="0.25">
      <c r="B89" s="3"/>
      <c r="C89" s="9" t="s">
        <v>131</v>
      </c>
      <c r="D89" s="16" t="s">
        <v>132</v>
      </c>
      <c r="E89" s="16">
        <v>2</v>
      </c>
      <c r="F89" s="15">
        <v>72.97</v>
      </c>
      <c r="G89" s="15">
        <v>61.41</v>
      </c>
      <c r="H89" s="15">
        <v>49.85</v>
      </c>
      <c r="I89" s="14"/>
      <c r="J89" s="15">
        <v>74.56</v>
      </c>
      <c r="K89" s="15">
        <v>97.67</v>
      </c>
      <c r="L89" s="15">
        <v>135.08000000000001</v>
      </c>
      <c r="M89" s="15"/>
      <c r="N89" s="15">
        <v>49.704008442000003</v>
      </c>
      <c r="O89" s="15">
        <v>431.62901780999999</v>
      </c>
      <c r="P89" s="16" t="s">
        <v>14</v>
      </c>
      <c r="Q89" s="39" t="s">
        <v>594</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65.099999999999994" customHeight="1" x14ac:dyDescent="0.25">
      <c r="B90" s="3"/>
      <c r="C90" s="19" t="s">
        <v>133</v>
      </c>
      <c r="D90" s="17" t="s">
        <v>134</v>
      </c>
      <c r="E90" s="17">
        <v>2</v>
      </c>
      <c r="F90" s="14">
        <v>48.13</v>
      </c>
      <c r="G90" s="14">
        <v>44.39</v>
      </c>
      <c r="H90" s="14">
        <v>40.65</v>
      </c>
      <c r="I90" s="14"/>
      <c r="J90" s="14">
        <v>49.13</v>
      </c>
      <c r="K90" s="14">
        <v>56.6</v>
      </c>
      <c r="L90" s="14">
        <v>68.69</v>
      </c>
      <c r="M90" s="14"/>
      <c r="N90" s="14">
        <v>37.663672941999998</v>
      </c>
      <c r="O90" s="33">
        <v>124.97313632999999</v>
      </c>
      <c r="P90" s="17" t="s">
        <v>14</v>
      </c>
      <c r="Q90" s="40" t="s">
        <v>595</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65.099999999999994" customHeight="1" x14ac:dyDescent="0.25">
      <c r="B91" s="3"/>
      <c r="C91" s="9" t="s">
        <v>135</v>
      </c>
      <c r="D91" s="16" t="s">
        <v>136</v>
      </c>
      <c r="E91" s="16">
        <v>3</v>
      </c>
      <c r="F91" s="15">
        <v>24.96</v>
      </c>
      <c r="G91" s="15">
        <v>21.74</v>
      </c>
      <c r="H91" s="15">
        <v>18.52</v>
      </c>
      <c r="I91" s="14"/>
      <c r="J91" s="15">
        <v>25.53</v>
      </c>
      <c r="K91" s="15">
        <v>31.96</v>
      </c>
      <c r="L91" s="15">
        <v>42.38</v>
      </c>
      <c r="M91" s="15"/>
      <c r="N91" s="15">
        <v>40.205260750999997</v>
      </c>
      <c r="O91" s="15">
        <v>268.97582967</v>
      </c>
      <c r="P91" s="16" t="s">
        <v>14</v>
      </c>
      <c r="Q91" s="39" t="s">
        <v>596</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65.099999999999994" customHeight="1" x14ac:dyDescent="0.25">
      <c r="B92" s="3"/>
      <c r="C92" s="19" t="s">
        <v>137</v>
      </c>
      <c r="D92" s="17" t="s">
        <v>138</v>
      </c>
      <c r="E92" s="17">
        <v>3</v>
      </c>
      <c r="F92" s="14">
        <v>32.299999999999997</v>
      </c>
      <c r="G92" s="14">
        <v>29.75</v>
      </c>
      <c r="H92" s="14">
        <v>27.21</v>
      </c>
      <c r="I92" s="14"/>
      <c r="J92" s="14">
        <v>32.94</v>
      </c>
      <c r="K92" s="14">
        <v>38.020000000000003</v>
      </c>
      <c r="L92" s="14">
        <v>46.24</v>
      </c>
      <c r="M92" s="14"/>
      <c r="N92" s="14">
        <v>39.521240620999997</v>
      </c>
      <c r="O92" s="33">
        <v>78.406018762000002</v>
      </c>
      <c r="P92" s="17" t="s">
        <v>14</v>
      </c>
      <c r="Q92" s="40" t="s">
        <v>597</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65.099999999999994" customHeight="1" x14ac:dyDescent="0.25">
      <c r="B93" s="3"/>
      <c r="C93" s="9" t="s">
        <v>139</v>
      </c>
      <c r="D93" s="16" t="s">
        <v>140</v>
      </c>
      <c r="E93" s="16">
        <v>3</v>
      </c>
      <c r="F93" s="15">
        <v>38.049999999999997</v>
      </c>
      <c r="G93" s="15">
        <v>35.17</v>
      </c>
      <c r="H93" s="15">
        <v>32.29</v>
      </c>
      <c r="I93" s="14"/>
      <c r="J93" s="15">
        <v>38.950000000000003</v>
      </c>
      <c r="K93" s="15">
        <v>44.7</v>
      </c>
      <c r="L93" s="15">
        <v>54.02</v>
      </c>
      <c r="M93" s="15"/>
      <c r="N93" s="15">
        <v>36.400286076999997</v>
      </c>
      <c r="O93" s="15">
        <v>326.88468057</v>
      </c>
      <c r="P93" s="16" t="s">
        <v>14</v>
      </c>
      <c r="Q93" s="39" t="s">
        <v>598</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65.099999999999994" customHeight="1" x14ac:dyDescent="0.25">
      <c r="B94" s="3"/>
      <c r="C94" s="19" t="s">
        <v>430</v>
      </c>
      <c r="D94" s="17" t="s">
        <v>431</v>
      </c>
      <c r="E94" s="17">
        <v>7</v>
      </c>
      <c r="F94" s="14">
        <v>27.42</v>
      </c>
      <c r="G94" s="14">
        <v>24.53</v>
      </c>
      <c r="H94" s="14">
        <v>21.64</v>
      </c>
      <c r="I94" s="14"/>
      <c r="J94" s="14">
        <v>28.03</v>
      </c>
      <c r="K94" s="14">
        <v>33.799999999999997</v>
      </c>
      <c r="L94" s="14">
        <v>43.14</v>
      </c>
      <c r="M94" s="14"/>
      <c r="N94" s="14">
        <v>80.837756397000007</v>
      </c>
      <c r="O94" s="33">
        <v>3.6370114285999997</v>
      </c>
      <c r="P94" s="17" t="s">
        <v>17</v>
      </c>
      <c r="Q94" s="40" t="s">
        <v>599</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65.099999999999994" customHeight="1" x14ac:dyDescent="0.25">
      <c r="B95" s="3"/>
      <c r="C95" s="9" t="s">
        <v>141</v>
      </c>
      <c r="D95" s="16" t="s">
        <v>142</v>
      </c>
      <c r="E95" s="16">
        <v>0</v>
      </c>
      <c r="F95" s="15">
        <v>5.75</v>
      </c>
      <c r="G95" s="15">
        <v>4.7300000000000004</v>
      </c>
      <c r="H95" s="15">
        <v>3.71</v>
      </c>
      <c r="I95" s="14"/>
      <c r="J95" s="15">
        <v>5.93</v>
      </c>
      <c r="K95" s="15">
        <v>7.96</v>
      </c>
      <c r="L95" s="15">
        <v>11.25</v>
      </c>
      <c r="M95" s="15"/>
      <c r="N95" s="15">
        <v>40.917703551999999</v>
      </c>
      <c r="O95" s="15">
        <v>7.3817026189999995</v>
      </c>
      <c r="P95" s="16" t="s">
        <v>14</v>
      </c>
      <c r="Q95" s="39" t="s">
        <v>600</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65.099999999999994" customHeight="1" x14ac:dyDescent="0.25">
      <c r="B96" s="3"/>
      <c r="C96" s="19" t="s">
        <v>143</v>
      </c>
      <c r="D96" s="17" t="s">
        <v>144</v>
      </c>
      <c r="E96" s="17">
        <v>0</v>
      </c>
      <c r="F96" s="14">
        <v>13.06</v>
      </c>
      <c r="G96" s="14">
        <v>11.85</v>
      </c>
      <c r="H96" s="14">
        <v>10.65</v>
      </c>
      <c r="I96" s="14"/>
      <c r="J96" s="14">
        <v>13.37</v>
      </c>
      <c r="K96" s="14">
        <v>15.77</v>
      </c>
      <c r="L96" s="14">
        <v>19.66</v>
      </c>
      <c r="M96" s="14"/>
      <c r="N96" s="14">
        <v>48.166173882000002</v>
      </c>
      <c r="O96" s="33">
        <v>25.081220380999998</v>
      </c>
      <c r="P96" s="17" t="s">
        <v>14</v>
      </c>
      <c r="Q96" s="40" t="s">
        <v>601</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65.099999999999994" customHeight="1" x14ac:dyDescent="0.25">
      <c r="B97" s="3"/>
      <c r="C97" s="9" t="s">
        <v>145</v>
      </c>
      <c r="D97" s="16" t="s">
        <v>146</v>
      </c>
      <c r="E97" s="16">
        <v>1</v>
      </c>
      <c r="F97" s="15">
        <v>6.13</v>
      </c>
      <c r="G97" s="15">
        <v>5.24</v>
      </c>
      <c r="H97" s="15">
        <v>4.3600000000000003</v>
      </c>
      <c r="I97" s="14"/>
      <c r="J97" s="15">
        <v>6.24</v>
      </c>
      <c r="K97" s="15">
        <v>8</v>
      </c>
      <c r="L97" s="15">
        <v>10.86</v>
      </c>
      <c r="M97" s="15"/>
      <c r="N97" s="15">
        <v>28.310095378</v>
      </c>
      <c r="O97" s="15">
        <v>6.0463922381000001</v>
      </c>
      <c r="P97" s="16" t="s">
        <v>14</v>
      </c>
      <c r="Q97" s="39" t="s">
        <v>602</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65.099999999999994" customHeight="1" x14ac:dyDescent="0.25">
      <c r="B98" s="3"/>
      <c r="C98" s="19" t="s">
        <v>147</v>
      </c>
      <c r="D98" s="17" t="s">
        <v>148</v>
      </c>
      <c r="E98" s="17">
        <v>4</v>
      </c>
      <c r="F98" s="14">
        <v>15.46</v>
      </c>
      <c r="G98" s="14">
        <v>14.44</v>
      </c>
      <c r="H98" s="14">
        <v>13.43</v>
      </c>
      <c r="I98" s="14"/>
      <c r="J98" s="14">
        <v>16.11</v>
      </c>
      <c r="K98" s="14">
        <v>18.13</v>
      </c>
      <c r="L98" s="14">
        <v>21.4</v>
      </c>
      <c r="M98" s="14"/>
      <c r="N98" s="14">
        <v>43.968754893000003</v>
      </c>
      <c r="O98" s="33">
        <v>33.822247475999994</v>
      </c>
      <c r="P98" s="17" t="s">
        <v>14</v>
      </c>
      <c r="Q98" s="40" t="s">
        <v>603</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65.099999999999994" customHeight="1" x14ac:dyDescent="0.25">
      <c r="B99" s="3"/>
      <c r="C99" s="9" t="s">
        <v>149</v>
      </c>
      <c r="D99" s="16" t="s">
        <v>150</v>
      </c>
      <c r="E99" s="16">
        <v>4</v>
      </c>
      <c r="F99" s="15">
        <v>21.8</v>
      </c>
      <c r="G99" s="15">
        <v>20.260000000000002</v>
      </c>
      <c r="H99" s="15">
        <v>18.73</v>
      </c>
      <c r="I99" s="14"/>
      <c r="J99" s="15">
        <v>25.43</v>
      </c>
      <c r="K99" s="15">
        <v>28.49</v>
      </c>
      <c r="L99" s="15">
        <v>33.450000000000003</v>
      </c>
      <c r="M99" s="15"/>
      <c r="N99" s="15">
        <v>51.861987853999999</v>
      </c>
      <c r="O99" s="15">
        <v>5.1504551904999998</v>
      </c>
      <c r="P99" s="16" t="s">
        <v>17</v>
      </c>
      <c r="Q99" s="39" t="s">
        <v>604</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65.099999999999994" customHeight="1" x14ac:dyDescent="0.25">
      <c r="B100" s="3"/>
      <c r="C100" s="19" t="s">
        <v>151</v>
      </c>
      <c r="D100" s="17" t="s">
        <v>152</v>
      </c>
      <c r="E100" s="17">
        <v>7</v>
      </c>
      <c r="F100" s="14">
        <v>23.37</v>
      </c>
      <c r="G100" s="14">
        <v>20.97</v>
      </c>
      <c r="H100" s="14">
        <v>18.57</v>
      </c>
      <c r="I100" s="14"/>
      <c r="J100" s="14">
        <v>24.42</v>
      </c>
      <c r="K100" s="14">
        <v>29.21</v>
      </c>
      <c r="L100" s="14">
        <v>36.97</v>
      </c>
      <c r="M100" s="14"/>
      <c r="N100" s="14">
        <v>53.713237802999998</v>
      </c>
      <c r="O100" s="33">
        <v>226.75654867</v>
      </c>
      <c r="P100" s="17" t="s">
        <v>17</v>
      </c>
      <c r="Q100" s="40" t="s">
        <v>605</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65.099999999999994" customHeight="1" x14ac:dyDescent="0.25">
      <c r="B101" s="3"/>
      <c r="C101" s="9" t="s">
        <v>153</v>
      </c>
      <c r="D101" s="16" t="s">
        <v>154</v>
      </c>
      <c r="E101" s="16">
        <v>7</v>
      </c>
      <c r="F101" s="15">
        <v>10.210000000000001</v>
      </c>
      <c r="G101" s="15">
        <v>9.27</v>
      </c>
      <c r="H101" s="15">
        <v>8.34</v>
      </c>
      <c r="I101" s="14"/>
      <c r="J101" s="15">
        <v>10.55</v>
      </c>
      <c r="K101" s="15">
        <v>12.41</v>
      </c>
      <c r="L101" s="15">
        <v>15.43</v>
      </c>
      <c r="M101" s="15"/>
      <c r="N101" s="15">
        <v>53.411908998999998</v>
      </c>
      <c r="O101" s="15">
        <v>102.23586661</v>
      </c>
      <c r="P101" s="16" t="s">
        <v>17</v>
      </c>
      <c r="Q101" s="39" t="s">
        <v>606</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65.099999999999994" customHeight="1" x14ac:dyDescent="0.25">
      <c r="B102" s="3"/>
      <c r="C102" s="19" t="s">
        <v>155</v>
      </c>
      <c r="D102" s="17" t="s">
        <v>156</v>
      </c>
      <c r="E102" s="17">
        <v>0</v>
      </c>
      <c r="F102" s="14">
        <v>12.34</v>
      </c>
      <c r="G102" s="14">
        <v>10.08</v>
      </c>
      <c r="H102" s="14">
        <v>7.82</v>
      </c>
      <c r="I102" s="14"/>
      <c r="J102" s="14">
        <v>12.78</v>
      </c>
      <c r="K102" s="14">
        <v>17.29</v>
      </c>
      <c r="L102" s="14">
        <v>24.6</v>
      </c>
      <c r="M102" s="14"/>
      <c r="N102" s="14">
        <v>19.726956095999999</v>
      </c>
      <c r="O102" s="33">
        <v>61.254985189999999</v>
      </c>
      <c r="P102" s="17" t="s">
        <v>14</v>
      </c>
      <c r="Q102" s="40" t="s">
        <v>607</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65.099999999999994" customHeight="1" x14ac:dyDescent="0.25">
      <c r="B103" s="3"/>
      <c r="C103" s="9" t="s">
        <v>157</v>
      </c>
      <c r="D103" s="16" t="s">
        <v>158</v>
      </c>
      <c r="E103" s="16">
        <v>1</v>
      </c>
      <c r="F103" s="15">
        <v>3.98</v>
      </c>
      <c r="G103" s="15">
        <v>3.63</v>
      </c>
      <c r="H103" s="15">
        <v>3.28</v>
      </c>
      <c r="I103" s="14"/>
      <c r="J103" s="15">
        <v>4.08</v>
      </c>
      <c r="K103" s="15">
        <v>4.7699999999999996</v>
      </c>
      <c r="L103" s="15">
        <v>5.91</v>
      </c>
      <c r="M103" s="15"/>
      <c r="N103" s="15">
        <v>46.877312392</v>
      </c>
      <c r="O103" s="15">
        <v>16.22843619</v>
      </c>
      <c r="P103" s="16" t="s">
        <v>14</v>
      </c>
      <c r="Q103" s="39" t="s">
        <v>608</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65.099999999999994" customHeight="1" x14ac:dyDescent="0.25">
      <c r="B104" s="3"/>
      <c r="C104" s="19" t="s">
        <v>159</v>
      </c>
      <c r="D104" s="17" t="s">
        <v>160</v>
      </c>
      <c r="E104" s="17">
        <v>0</v>
      </c>
      <c r="F104" s="14">
        <v>4.1399999999999997</v>
      </c>
      <c r="G104" s="14">
        <v>3.53</v>
      </c>
      <c r="H104" s="14">
        <v>2.92</v>
      </c>
      <c r="I104" s="14"/>
      <c r="J104" s="14">
        <v>4.3</v>
      </c>
      <c r="K104" s="14">
        <v>5.51</v>
      </c>
      <c r="L104" s="14">
        <v>7.47</v>
      </c>
      <c r="M104" s="14"/>
      <c r="N104" s="14">
        <v>37.925179640000003</v>
      </c>
      <c r="O104" s="33">
        <v>27.312798905000001</v>
      </c>
      <c r="P104" s="17" t="s">
        <v>14</v>
      </c>
      <c r="Q104" s="40" t="s">
        <v>609</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65.099999999999994" customHeight="1" x14ac:dyDescent="0.25">
      <c r="B105" s="3"/>
      <c r="C105" s="9" t="s">
        <v>161</v>
      </c>
      <c r="D105" s="16" t="s">
        <v>162</v>
      </c>
      <c r="E105" s="16">
        <v>6</v>
      </c>
      <c r="F105" s="15">
        <v>11.13</v>
      </c>
      <c r="G105" s="15">
        <v>9.56</v>
      </c>
      <c r="H105" s="15">
        <v>8</v>
      </c>
      <c r="I105" s="14"/>
      <c r="J105" s="15">
        <v>15.22</v>
      </c>
      <c r="K105" s="15">
        <v>18.34</v>
      </c>
      <c r="L105" s="15">
        <v>23.4</v>
      </c>
      <c r="M105" s="15"/>
      <c r="N105" s="15">
        <v>53.889010577000001</v>
      </c>
      <c r="O105" s="15">
        <v>25.416587095000001</v>
      </c>
      <c r="P105" s="16" t="s">
        <v>17</v>
      </c>
      <c r="Q105" s="39" t="s">
        <v>610</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65.099999999999994" customHeight="1" x14ac:dyDescent="0.25">
      <c r="B106" s="3"/>
      <c r="C106" s="19" t="s">
        <v>436</v>
      </c>
      <c r="D106" s="17" t="s">
        <v>437</v>
      </c>
      <c r="E106" s="17">
        <v>5</v>
      </c>
      <c r="F106" s="14">
        <v>12.31</v>
      </c>
      <c r="G106" s="14">
        <v>10.01</v>
      </c>
      <c r="H106" s="14">
        <v>7.72</v>
      </c>
      <c r="I106" s="14"/>
      <c r="J106" s="14">
        <v>14.42</v>
      </c>
      <c r="K106" s="14">
        <v>19</v>
      </c>
      <c r="L106" s="14">
        <v>26.42</v>
      </c>
      <c r="M106" s="14"/>
      <c r="N106" s="14">
        <v>50.982081925999999</v>
      </c>
      <c r="O106" s="33">
        <v>130.62195008999998</v>
      </c>
      <c r="P106" s="17" t="s">
        <v>17</v>
      </c>
      <c r="Q106" s="40" t="s">
        <v>611</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65.099999999999994" customHeight="1" x14ac:dyDescent="0.25">
      <c r="B107" s="3"/>
      <c r="C107" s="9" t="s">
        <v>464</v>
      </c>
      <c r="D107" s="16" t="s">
        <v>465</v>
      </c>
      <c r="E107" s="16">
        <v>4</v>
      </c>
      <c r="F107" s="15">
        <v>2.38</v>
      </c>
      <c r="G107" s="15">
        <v>1.96</v>
      </c>
      <c r="H107" s="15">
        <v>1.55</v>
      </c>
      <c r="I107" s="14"/>
      <c r="J107" s="15">
        <v>3.4</v>
      </c>
      <c r="K107" s="15">
        <v>4.22</v>
      </c>
      <c r="L107" s="15">
        <v>5.54</v>
      </c>
      <c r="M107" s="15"/>
      <c r="N107" s="15">
        <v>62.976218719999999</v>
      </c>
      <c r="O107" s="15">
        <v>1.9864787619000002</v>
      </c>
      <c r="P107" s="16" t="s">
        <v>17</v>
      </c>
      <c r="Q107" s="39" t="s">
        <v>612</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65.099999999999994" customHeight="1" x14ac:dyDescent="0.25">
      <c r="B108" s="3"/>
      <c r="C108" s="19" t="s">
        <v>163</v>
      </c>
      <c r="D108" s="17" t="s">
        <v>164</v>
      </c>
      <c r="E108" s="17">
        <v>0</v>
      </c>
      <c r="F108" s="14">
        <v>3.19</v>
      </c>
      <c r="G108" s="14">
        <v>2.81</v>
      </c>
      <c r="H108" s="14">
        <v>2.44</v>
      </c>
      <c r="I108" s="14"/>
      <c r="J108" s="14">
        <v>3.28</v>
      </c>
      <c r="K108" s="14">
        <v>4.0199999999999996</v>
      </c>
      <c r="L108" s="14">
        <v>5.22</v>
      </c>
      <c r="M108" s="14"/>
      <c r="N108" s="14">
        <v>33.490910094</v>
      </c>
      <c r="O108" s="33">
        <v>9.4451503333000009</v>
      </c>
      <c r="P108" s="17" t="s">
        <v>14</v>
      </c>
      <c r="Q108" s="40" t="s">
        <v>613</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65.099999999999994" customHeight="1" x14ac:dyDescent="0.25">
      <c r="B109" s="3"/>
      <c r="C109" s="9" t="s">
        <v>165</v>
      </c>
      <c r="D109" s="16" t="s">
        <v>166</v>
      </c>
      <c r="E109" s="16">
        <v>0</v>
      </c>
      <c r="F109" s="15">
        <v>22.16</v>
      </c>
      <c r="G109" s="15">
        <v>20.67</v>
      </c>
      <c r="H109" s="15">
        <v>19.18</v>
      </c>
      <c r="I109" s="14"/>
      <c r="J109" s="15">
        <v>22.72</v>
      </c>
      <c r="K109" s="15">
        <v>25.69</v>
      </c>
      <c r="L109" s="15">
        <v>30.49</v>
      </c>
      <c r="M109" s="15"/>
      <c r="N109" s="15">
        <v>43.667524399000001</v>
      </c>
      <c r="O109" s="15">
        <v>101.72667714000001</v>
      </c>
      <c r="P109" s="16" t="s">
        <v>14</v>
      </c>
      <c r="Q109" s="39" t="s">
        <v>614</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65.099999999999994" customHeight="1" x14ac:dyDescent="0.25">
      <c r="B110" s="3"/>
      <c r="C110" s="19" t="s">
        <v>167</v>
      </c>
      <c r="D110" s="17" t="s">
        <v>168</v>
      </c>
      <c r="E110" s="17">
        <v>5</v>
      </c>
      <c r="F110" s="14">
        <v>25.92</v>
      </c>
      <c r="G110" s="14">
        <v>24.37</v>
      </c>
      <c r="H110" s="14">
        <v>22.83</v>
      </c>
      <c r="I110" s="14"/>
      <c r="J110" s="14">
        <v>26.56</v>
      </c>
      <c r="K110" s="14">
        <v>29.64</v>
      </c>
      <c r="L110" s="14">
        <v>34.630000000000003</v>
      </c>
      <c r="M110" s="14"/>
      <c r="N110" s="14">
        <v>42.131345621000001</v>
      </c>
      <c r="O110" s="33">
        <v>57.157496809999998</v>
      </c>
      <c r="P110" s="17" t="s">
        <v>14</v>
      </c>
      <c r="Q110" s="40" t="s">
        <v>615</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65.099999999999994" customHeight="1" x14ac:dyDescent="0.25">
      <c r="B111" s="3"/>
      <c r="C111" s="9" t="s">
        <v>169</v>
      </c>
      <c r="D111" s="16" t="s">
        <v>170</v>
      </c>
      <c r="E111" s="16">
        <v>7</v>
      </c>
      <c r="F111" s="15">
        <v>98.2</v>
      </c>
      <c r="G111" s="15">
        <v>75.89</v>
      </c>
      <c r="H111" s="15">
        <v>53.59</v>
      </c>
      <c r="I111" s="14"/>
      <c r="J111" s="15">
        <v>107.83</v>
      </c>
      <c r="K111" s="15">
        <v>152.43</v>
      </c>
      <c r="L111" s="15">
        <v>224.6</v>
      </c>
      <c r="M111" s="15"/>
      <c r="N111" s="15">
        <v>65.006392164000005</v>
      </c>
      <c r="O111" s="15">
        <v>27.014200692999999</v>
      </c>
      <c r="P111" s="16" t="s">
        <v>17</v>
      </c>
      <c r="Q111" s="39" t="s">
        <v>616</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65.099999999999994" customHeight="1" x14ac:dyDescent="0.25">
      <c r="B112" s="3"/>
      <c r="C112" s="19" t="s">
        <v>171</v>
      </c>
      <c r="D112" s="17" t="s">
        <v>172</v>
      </c>
      <c r="E112" s="17">
        <v>3</v>
      </c>
      <c r="F112" s="14">
        <v>13.94</v>
      </c>
      <c r="G112" s="14">
        <v>12.46</v>
      </c>
      <c r="H112" s="14">
        <v>10.99</v>
      </c>
      <c r="I112" s="14"/>
      <c r="J112" s="14">
        <v>14.19</v>
      </c>
      <c r="K112" s="14">
        <v>17.13</v>
      </c>
      <c r="L112" s="14">
        <v>21.9</v>
      </c>
      <c r="M112" s="14"/>
      <c r="N112" s="14">
        <v>38.631465927000001</v>
      </c>
      <c r="O112" s="33">
        <v>24.617591189999999</v>
      </c>
      <c r="P112" s="17" t="s">
        <v>14</v>
      </c>
      <c r="Q112" s="40" t="s">
        <v>617</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65.099999999999994" customHeight="1" x14ac:dyDescent="0.25">
      <c r="B113" s="3"/>
      <c r="C113" s="9" t="s">
        <v>173</v>
      </c>
      <c r="D113" s="16" t="s">
        <v>174</v>
      </c>
      <c r="E113" s="16">
        <v>0</v>
      </c>
      <c r="F113" s="15">
        <v>31.86</v>
      </c>
      <c r="G113" s="15">
        <v>24.28</v>
      </c>
      <c r="H113" s="15">
        <v>16.71</v>
      </c>
      <c r="I113" s="14"/>
      <c r="J113" s="15">
        <v>32.99</v>
      </c>
      <c r="K113" s="15">
        <v>48.13</v>
      </c>
      <c r="L113" s="15">
        <v>72.63</v>
      </c>
      <c r="M113" s="15"/>
      <c r="N113" s="15">
        <v>47.369578814</v>
      </c>
      <c r="O113" s="15">
        <v>172.32769586999999</v>
      </c>
      <c r="P113" s="16" t="s">
        <v>14</v>
      </c>
      <c r="Q113" s="39" t="s">
        <v>618</v>
      </c>
      <c r="R113" s="10"/>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65.099999999999994" customHeight="1" x14ac:dyDescent="0.25">
      <c r="B114" s="3"/>
      <c r="C114" s="19" t="s">
        <v>175</v>
      </c>
      <c r="D114" s="17" t="s">
        <v>176</v>
      </c>
      <c r="E114" s="17">
        <v>0</v>
      </c>
      <c r="F114" s="14">
        <v>9.02</v>
      </c>
      <c r="G114" s="14">
        <v>8.23</v>
      </c>
      <c r="H114" s="14">
        <v>7.45</v>
      </c>
      <c r="I114" s="14"/>
      <c r="J114" s="14">
        <v>9.2100000000000009</v>
      </c>
      <c r="K114" s="14">
        <v>10.77</v>
      </c>
      <c r="L114" s="14">
        <v>13.31</v>
      </c>
      <c r="M114" s="14"/>
      <c r="N114" s="14">
        <v>38.901934689999997</v>
      </c>
      <c r="O114" s="33">
        <v>9.5362306189999995</v>
      </c>
      <c r="P114" s="17" t="s">
        <v>14</v>
      </c>
      <c r="Q114" s="40" t="s">
        <v>619</v>
      </c>
      <c r="R114" s="10"/>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65.099999999999994" customHeight="1" x14ac:dyDescent="0.25">
      <c r="B115" s="3"/>
      <c r="C115" s="9" t="s">
        <v>177</v>
      </c>
      <c r="D115" s="16" t="s">
        <v>178</v>
      </c>
      <c r="E115" s="16">
        <v>5</v>
      </c>
      <c r="F115" s="15">
        <v>7.89</v>
      </c>
      <c r="G115" s="15">
        <v>7.23</v>
      </c>
      <c r="H115" s="15">
        <v>6.57</v>
      </c>
      <c r="I115" s="14"/>
      <c r="J115" s="15">
        <v>9.74</v>
      </c>
      <c r="K115" s="15">
        <v>11.05</v>
      </c>
      <c r="L115" s="15">
        <v>13.17</v>
      </c>
      <c r="M115" s="15"/>
      <c r="N115" s="15">
        <v>47.560574637999999</v>
      </c>
      <c r="O115" s="15">
        <v>6.8105041904999997</v>
      </c>
      <c r="P115" s="16" t="s">
        <v>17</v>
      </c>
      <c r="Q115" s="39" t="s">
        <v>620</v>
      </c>
      <c r="R115" s="13"/>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65.099999999999994" customHeight="1" x14ac:dyDescent="0.25">
      <c r="B116" s="3"/>
      <c r="C116" s="19" t="s">
        <v>179</v>
      </c>
      <c r="D116" s="17" t="s">
        <v>180</v>
      </c>
      <c r="E116" s="17">
        <v>3</v>
      </c>
      <c r="F116" s="14">
        <v>52.06</v>
      </c>
      <c r="G116" s="14">
        <v>47.59</v>
      </c>
      <c r="H116" s="14">
        <v>43.12</v>
      </c>
      <c r="I116" s="14"/>
      <c r="J116" s="14">
        <v>53</v>
      </c>
      <c r="K116" s="14">
        <v>61.93</v>
      </c>
      <c r="L116" s="14">
        <v>76.39</v>
      </c>
      <c r="M116" s="14"/>
      <c r="N116" s="14">
        <v>44.500975242999999</v>
      </c>
      <c r="O116" s="33">
        <v>26.133392666999999</v>
      </c>
      <c r="P116" s="17" t="s">
        <v>14</v>
      </c>
      <c r="Q116" s="40" t="s">
        <v>621</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65.099999999999994" customHeight="1" x14ac:dyDescent="0.25">
      <c r="B117" s="3"/>
      <c r="C117" s="9" t="s">
        <v>181</v>
      </c>
      <c r="D117" s="16" t="s">
        <v>182</v>
      </c>
      <c r="E117" s="16">
        <v>3</v>
      </c>
      <c r="F117" s="15">
        <v>26.97</v>
      </c>
      <c r="G117" s="15">
        <v>25.18</v>
      </c>
      <c r="H117" s="15">
        <v>23.4</v>
      </c>
      <c r="I117" s="14"/>
      <c r="J117" s="15">
        <v>27.53</v>
      </c>
      <c r="K117" s="15">
        <v>31.09</v>
      </c>
      <c r="L117" s="15">
        <v>36.85</v>
      </c>
      <c r="M117" s="15"/>
      <c r="N117" s="15">
        <v>26.390468567999999</v>
      </c>
      <c r="O117" s="15">
        <v>74.625162238000001</v>
      </c>
      <c r="P117" s="16" t="s">
        <v>14</v>
      </c>
      <c r="Q117" s="39" t="s">
        <v>622</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65.099999999999994" customHeight="1" x14ac:dyDescent="0.25">
      <c r="B118" s="3"/>
      <c r="C118" s="19" t="s">
        <v>183</v>
      </c>
      <c r="D118" s="17" t="s">
        <v>184</v>
      </c>
      <c r="E118" s="17">
        <v>3</v>
      </c>
      <c r="F118" s="14">
        <v>12.88</v>
      </c>
      <c r="G118" s="14">
        <v>12.05</v>
      </c>
      <c r="H118" s="14">
        <v>11.22</v>
      </c>
      <c r="I118" s="14"/>
      <c r="J118" s="14">
        <v>13.1</v>
      </c>
      <c r="K118" s="14">
        <v>14.75</v>
      </c>
      <c r="L118" s="14">
        <v>17.420000000000002</v>
      </c>
      <c r="M118" s="14"/>
      <c r="N118" s="14">
        <v>42.948260361999999</v>
      </c>
      <c r="O118" s="33">
        <v>391.94062485999996</v>
      </c>
      <c r="P118" s="17" t="s">
        <v>14</v>
      </c>
      <c r="Q118" s="40" t="s">
        <v>623</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65.099999999999994" customHeight="1" x14ac:dyDescent="0.25">
      <c r="B119" s="3"/>
      <c r="C119" s="9" t="s">
        <v>185</v>
      </c>
      <c r="D119" s="16" t="s">
        <v>186</v>
      </c>
      <c r="E119" s="16">
        <v>3</v>
      </c>
      <c r="F119" s="15">
        <v>40.19</v>
      </c>
      <c r="G119" s="15">
        <v>37.549999999999997</v>
      </c>
      <c r="H119" s="15">
        <v>34.909999999999997</v>
      </c>
      <c r="I119" s="14"/>
      <c r="J119" s="15">
        <v>40.840000000000003</v>
      </c>
      <c r="K119" s="15">
        <v>46.11</v>
      </c>
      <c r="L119" s="15">
        <v>54.64</v>
      </c>
      <c r="M119" s="15"/>
      <c r="N119" s="15">
        <v>41.39975227</v>
      </c>
      <c r="O119" s="15">
        <v>137.43091443</v>
      </c>
      <c r="P119" s="16" t="s">
        <v>14</v>
      </c>
      <c r="Q119" s="39" t="s">
        <v>624</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65.099999999999994" customHeight="1" x14ac:dyDescent="0.25">
      <c r="B120" s="3"/>
      <c r="C120" s="19" t="s">
        <v>185</v>
      </c>
      <c r="D120" s="17" t="s">
        <v>187</v>
      </c>
      <c r="E120" s="17">
        <v>3</v>
      </c>
      <c r="F120" s="14">
        <v>39.72</v>
      </c>
      <c r="G120" s="14">
        <v>36.47</v>
      </c>
      <c r="H120" s="14">
        <v>33.22</v>
      </c>
      <c r="I120" s="14"/>
      <c r="J120" s="14">
        <v>40.450000000000003</v>
      </c>
      <c r="K120" s="14">
        <v>46.94</v>
      </c>
      <c r="L120" s="14">
        <v>57.44</v>
      </c>
      <c r="M120" s="14"/>
      <c r="N120" s="14">
        <v>43.647511397000002</v>
      </c>
      <c r="O120" s="33">
        <v>1279.2694088999999</v>
      </c>
      <c r="P120" s="17" t="s">
        <v>14</v>
      </c>
      <c r="Q120" s="40" t="s">
        <v>625</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65.099999999999994" customHeight="1" x14ac:dyDescent="0.25">
      <c r="B121" s="3"/>
      <c r="C121" s="9" t="s">
        <v>438</v>
      </c>
      <c r="D121" s="16" t="s">
        <v>188</v>
      </c>
      <c r="E121" s="16">
        <v>0</v>
      </c>
      <c r="F121" s="15">
        <v>2.65</v>
      </c>
      <c r="G121" s="15">
        <v>2.29</v>
      </c>
      <c r="H121" s="15">
        <v>1.93</v>
      </c>
      <c r="I121" s="14"/>
      <c r="J121" s="15">
        <v>2.74</v>
      </c>
      <c r="K121" s="15">
        <v>3.45</v>
      </c>
      <c r="L121" s="15">
        <v>4.6100000000000003</v>
      </c>
      <c r="M121" s="15"/>
      <c r="N121" s="15">
        <v>15.428083636</v>
      </c>
      <c r="O121" s="15">
        <v>2.7854044285999997</v>
      </c>
      <c r="P121" s="16" t="s">
        <v>14</v>
      </c>
      <c r="Q121" s="39" t="s">
        <v>626</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65.099999999999994" customHeight="1" x14ac:dyDescent="0.25">
      <c r="B122" s="3"/>
      <c r="C122" s="19" t="s">
        <v>189</v>
      </c>
      <c r="D122" s="17" t="s">
        <v>190</v>
      </c>
      <c r="E122" s="17">
        <v>0</v>
      </c>
      <c r="F122" s="14">
        <v>65.03</v>
      </c>
      <c r="G122" s="14">
        <v>57.15</v>
      </c>
      <c r="H122" s="14">
        <v>49.28</v>
      </c>
      <c r="I122" s="14"/>
      <c r="J122" s="14">
        <v>67.19</v>
      </c>
      <c r="K122" s="14">
        <v>82.93</v>
      </c>
      <c r="L122" s="14">
        <v>108.41</v>
      </c>
      <c r="M122" s="14"/>
      <c r="N122" s="14">
        <v>36.947903539999999</v>
      </c>
      <c r="O122" s="33">
        <v>130.33979794000001</v>
      </c>
      <c r="P122" s="17" t="s">
        <v>14</v>
      </c>
      <c r="Q122" s="40" t="s">
        <v>627</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65.099999999999994" customHeight="1" x14ac:dyDescent="0.25">
      <c r="B123" s="3"/>
      <c r="C123" s="9" t="s">
        <v>191</v>
      </c>
      <c r="D123" s="16" t="s">
        <v>192</v>
      </c>
      <c r="E123" s="16">
        <v>6</v>
      </c>
      <c r="F123" s="15">
        <v>10.77</v>
      </c>
      <c r="G123" s="15">
        <v>8.84</v>
      </c>
      <c r="H123" s="15">
        <v>6.91</v>
      </c>
      <c r="I123" s="14"/>
      <c r="J123" s="15">
        <v>11.33</v>
      </c>
      <c r="K123" s="15">
        <v>15.18</v>
      </c>
      <c r="L123" s="15">
        <v>21.42</v>
      </c>
      <c r="M123" s="15"/>
      <c r="N123" s="15">
        <v>47.650256601000002</v>
      </c>
      <c r="O123" s="15">
        <v>70.687390190000002</v>
      </c>
      <c r="P123" s="16" t="s">
        <v>14</v>
      </c>
      <c r="Q123" s="39" t="s">
        <v>628</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65.099999999999994" customHeight="1" x14ac:dyDescent="0.25">
      <c r="B124" s="3"/>
      <c r="C124" s="19" t="s">
        <v>439</v>
      </c>
      <c r="D124" s="17" t="s">
        <v>193</v>
      </c>
      <c r="E124" s="17">
        <v>0</v>
      </c>
      <c r="F124" s="14">
        <v>148.80000000000001</v>
      </c>
      <c r="G124" s="14">
        <v>141.31</v>
      </c>
      <c r="H124" s="14">
        <v>133.83000000000001</v>
      </c>
      <c r="I124" s="14"/>
      <c r="J124" s="14">
        <v>152.58000000000001</v>
      </c>
      <c r="K124" s="14">
        <v>167.54</v>
      </c>
      <c r="L124" s="14">
        <v>191.76</v>
      </c>
      <c r="M124" s="14"/>
      <c r="N124" s="14">
        <v>39.747545823999999</v>
      </c>
      <c r="O124" s="33">
        <v>3.2482488113999999</v>
      </c>
      <c r="P124" s="17" t="s">
        <v>14</v>
      </c>
      <c r="Q124" s="40" t="s">
        <v>629</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65.099999999999994" customHeight="1" x14ac:dyDescent="0.25">
      <c r="B125" s="3"/>
      <c r="C125" s="9" t="s">
        <v>194</v>
      </c>
      <c r="D125" s="16" t="s">
        <v>195</v>
      </c>
      <c r="E125" s="16">
        <v>3</v>
      </c>
      <c r="F125" s="15">
        <v>6.64</v>
      </c>
      <c r="G125" s="15">
        <v>5.67</v>
      </c>
      <c r="H125" s="15">
        <v>4.7</v>
      </c>
      <c r="I125" s="14"/>
      <c r="J125" s="15">
        <v>6.83</v>
      </c>
      <c r="K125" s="15">
        <v>8.76</v>
      </c>
      <c r="L125" s="15">
        <v>11.89</v>
      </c>
      <c r="M125" s="15"/>
      <c r="N125" s="15">
        <v>43.202649643999997</v>
      </c>
      <c r="O125" s="15">
        <v>4.6804892857000002</v>
      </c>
      <c r="P125" s="16" t="s">
        <v>14</v>
      </c>
      <c r="Q125" s="39" t="s">
        <v>630</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65.099999999999994" customHeight="1" x14ac:dyDescent="0.25">
      <c r="B126" s="3"/>
      <c r="C126" s="19" t="s">
        <v>196</v>
      </c>
      <c r="D126" s="17" t="s">
        <v>197</v>
      </c>
      <c r="E126" s="17">
        <v>2</v>
      </c>
      <c r="F126" s="14">
        <v>6.95</v>
      </c>
      <c r="G126" s="14">
        <v>5.85</v>
      </c>
      <c r="H126" s="14">
        <v>4.75</v>
      </c>
      <c r="I126" s="14"/>
      <c r="J126" s="14">
        <v>7.1</v>
      </c>
      <c r="K126" s="14">
        <v>9.2899999999999991</v>
      </c>
      <c r="L126" s="14">
        <v>12.84</v>
      </c>
      <c r="M126" s="14"/>
      <c r="N126" s="14">
        <v>35.638538259000001</v>
      </c>
      <c r="O126" s="33">
        <v>7.3779210000000006</v>
      </c>
      <c r="P126" s="17" t="s">
        <v>14</v>
      </c>
      <c r="Q126" s="40" t="s">
        <v>631</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65.099999999999994" customHeight="1" x14ac:dyDescent="0.25">
      <c r="B127" s="3"/>
      <c r="C127" s="9" t="s">
        <v>198</v>
      </c>
      <c r="D127" s="16" t="s">
        <v>199</v>
      </c>
      <c r="E127" s="16">
        <v>1</v>
      </c>
      <c r="F127" s="15">
        <v>3.37</v>
      </c>
      <c r="G127" s="15">
        <v>3.05</v>
      </c>
      <c r="H127" s="15">
        <v>2.74</v>
      </c>
      <c r="I127" s="14"/>
      <c r="J127" s="15">
        <v>3.44</v>
      </c>
      <c r="K127" s="15">
        <v>4.0599999999999996</v>
      </c>
      <c r="L127" s="15">
        <v>5.07</v>
      </c>
      <c r="M127" s="15"/>
      <c r="N127" s="15">
        <v>44.643775785000003</v>
      </c>
      <c r="O127" s="15">
        <v>5.6712576190000004</v>
      </c>
      <c r="P127" s="16" t="s">
        <v>14</v>
      </c>
      <c r="Q127" s="39" t="s">
        <v>632</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65.099999999999994" customHeight="1" x14ac:dyDescent="0.25">
      <c r="B128" s="3"/>
      <c r="C128" s="19" t="s">
        <v>198</v>
      </c>
      <c r="D128" s="17" t="s">
        <v>200</v>
      </c>
      <c r="E128" s="17">
        <v>0</v>
      </c>
      <c r="F128" s="14">
        <v>3.32</v>
      </c>
      <c r="G128" s="14">
        <v>3.02</v>
      </c>
      <c r="H128" s="14">
        <v>2.72</v>
      </c>
      <c r="I128" s="14"/>
      <c r="J128" s="14">
        <v>3.39</v>
      </c>
      <c r="K128" s="14">
        <v>3.98</v>
      </c>
      <c r="L128" s="14">
        <v>4.95</v>
      </c>
      <c r="M128" s="14"/>
      <c r="N128" s="14">
        <v>44.325992917999997</v>
      </c>
      <c r="O128" s="33">
        <v>25.021748810000002</v>
      </c>
      <c r="P128" s="17" t="s">
        <v>14</v>
      </c>
      <c r="Q128" s="40" t="s">
        <v>633</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65.099999999999994" customHeight="1" x14ac:dyDescent="0.25">
      <c r="B129" s="3"/>
      <c r="C129" s="9" t="s">
        <v>198</v>
      </c>
      <c r="D129" s="16" t="s">
        <v>201</v>
      </c>
      <c r="E129" s="16">
        <v>0</v>
      </c>
      <c r="F129" s="15">
        <v>16.649999999999999</v>
      </c>
      <c r="G129" s="15">
        <v>15.05</v>
      </c>
      <c r="H129" s="15">
        <v>13.46</v>
      </c>
      <c r="I129" s="14"/>
      <c r="J129" s="15">
        <v>16.940000000000001</v>
      </c>
      <c r="K129" s="15">
        <v>20.12</v>
      </c>
      <c r="L129" s="15">
        <v>25.27</v>
      </c>
      <c r="M129" s="15"/>
      <c r="N129" s="15">
        <v>43.204747369000003</v>
      </c>
      <c r="O129" s="15">
        <v>102.70795581</v>
      </c>
      <c r="P129" s="16" t="s">
        <v>14</v>
      </c>
      <c r="Q129" s="39" t="s">
        <v>634</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65.099999999999994" customHeight="1" x14ac:dyDescent="0.25">
      <c r="B130" s="3"/>
      <c r="C130" s="19" t="s">
        <v>202</v>
      </c>
      <c r="D130" s="17" t="s">
        <v>203</v>
      </c>
      <c r="E130" s="17">
        <v>1</v>
      </c>
      <c r="F130" s="14">
        <v>11.55</v>
      </c>
      <c r="G130" s="14">
        <v>9.09</v>
      </c>
      <c r="H130" s="14">
        <v>6.63</v>
      </c>
      <c r="I130" s="14"/>
      <c r="J130" s="14">
        <v>11.83</v>
      </c>
      <c r="K130" s="14">
        <v>16.739999999999998</v>
      </c>
      <c r="L130" s="14">
        <v>24.69</v>
      </c>
      <c r="M130" s="14"/>
      <c r="N130" s="14">
        <v>41.274036328000001</v>
      </c>
      <c r="O130" s="33">
        <v>8.7081327619</v>
      </c>
      <c r="P130" s="17" t="s">
        <v>14</v>
      </c>
      <c r="Q130" s="40" t="s">
        <v>635</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65.099999999999994" customHeight="1" x14ac:dyDescent="0.25">
      <c r="B131" s="3"/>
      <c r="C131" s="9" t="s">
        <v>204</v>
      </c>
      <c r="D131" s="16" t="s">
        <v>205</v>
      </c>
      <c r="E131" s="16">
        <v>3</v>
      </c>
      <c r="F131" s="15">
        <v>2.75</v>
      </c>
      <c r="G131" s="15">
        <v>1.67</v>
      </c>
      <c r="H131" s="15">
        <v>0.6</v>
      </c>
      <c r="I131" s="14"/>
      <c r="J131" s="15">
        <v>3.12</v>
      </c>
      <c r="K131" s="15">
        <v>5.26</v>
      </c>
      <c r="L131" s="15">
        <v>8.73</v>
      </c>
      <c r="M131" s="15"/>
      <c r="N131" s="15">
        <v>33.112044926000003</v>
      </c>
      <c r="O131" s="15">
        <v>12.602208427999999</v>
      </c>
      <c r="P131" s="16" t="s">
        <v>14</v>
      </c>
      <c r="Q131" s="39" t="s">
        <v>636</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65.099999999999994" customHeight="1" x14ac:dyDescent="0.25">
      <c r="B132" s="3"/>
      <c r="C132" s="19" t="s">
        <v>206</v>
      </c>
      <c r="D132" s="17" t="s">
        <v>207</v>
      </c>
      <c r="E132" s="17">
        <v>4</v>
      </c>
      <c r="F132" s="14">
        <v>42.11</v>
      </c>
      <c r="G132" s="14">
        <v>38.4</v>
      </c>
      <c r="H132" s="14">
        <v>34.700000000000003</v>
      </c>
      <c r="I132" s="14"/>
      <c r="J132" s="14">
        <v>43.6</v>
      </c>
      <c r="K132" s="14">
        <v>51</v>
      </c>
      <c r="L132" s="14">
        <v>62.99</v>
      </c>
      <c r="M132" s="14"/>
      <c r="N132" s="14">
        <v>40.636908222000002</v>
      </c>
      <c r="O132" s="33">
        <v>422.24778689999999</v>
      </c>
      <c r="P132" s="17" t="s">
        <v>14</v>
      </c>
      <c r="Q132" s="40" t="s">
        <v>637</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65.099999999999994" customHeight="1" x14ac:dyDescent="0.25">
      <c r="B133" s="3"/>
      <c r="C133" s="9" t="s">
        <v>206</v>
      </c>
      <c r="D133" s="16" t="s">
        <v>208</v>
      </c>
      <c r="E133" s="16">
        <v>3</v>
      </c>
      <c r="F133" s="15">
        <v>40.729999999999997</v>
      </c>
      <c r="G133" s="15">
        <v>36.869999999999997</v>
      </c>
      <c r="H133" s="15">
        <v>33.01</v>
      </c>
      <c r="I133" s="14"/>
      <c r="J133" s="15">
        <v>42.06</v>
      </c>
      <c r="K133" s="15">
        <v>49.77</v>
      </c>
      <c r="L133" s="15">
        <v>62.26</v>
      </c>
      <c r="M133" s="15"/>
      <c r="N133" s="15">
        <v>43.329077359000003</v>
      </c>
      <c r="O133" s="15">
        <v>10.488414809</v>
      </c>
      <c r="P133" s="16" t="s">
        <v>14</v>
      </c>
      <c r="Q133" s="39" t="s">
        <v>638</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65.099999999999994" customHeight="1" x14ac:dyDescent="0.25">
      <c r="B134" s="3"/>
      <c r="C134" s="19" t="s">
        <v>209</v>
      </c>
      <c r="D134" s="17" t="s">
        <v>210</v>
      </c>
      <c r="E134" s="17">
        <v>7</v>
      </c>
      <c r="F134" s="14">
        <v>26.67</v>
      </c>
      <c r="G134" s="14">
        <v>25.4</v>
      </c>
      <c r="H134" s="14">
        <v>24.13</v>
      </c>
      <c r="I134" s="14"/>
      <c r="J134" s="14">
        <v>28.81</v>
      </c>
      <c r="K134" s="14">
        <v>31.34</v>
      </c>
      <c r="L134" s="14">
        <v>35.43</v>
      </c>
      <c r="M134" s="14"/>
      <c r="N134" s="14">
        <v>61.904765885000003</v>
      </c>
      <c r="O134" s="33">
        <v>10.006615381</v>
      </c>
      <c r="P134" s="17" t="s">
        <v>17</v>
      </c>
      <c r="Q134" s="40" t="s">
        <v>639</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65.099999999999994" customHeight="1" x14ac:dyDescent="0.25">
      <c r="B135" s="3"/>
      <c r="C135" s="9" t="s">
        <v>211</v>
      </c>
      <c r="D135" s="16" t="s">
        <v>212</v>
      </c>
      <c r="E135" s="16">
        <v>9</v>
      </c>
      <c r="F135" s="15">
        <v>14.72</v>
      </c>
      <c r="G135" s="15">
        <v>13.73</v>
      </c>
      <c r="H135" s="15">
        <v>12.74</v>
      </c>
      <c r="I135" s="14"/>
      <c r="J135" s="15">
        <v>16.22</v>
      </c>
      <c r="K135" s="15">
        <v>18.190000000000001</v>
      </c>
      <c r="L135" s="15">
        <v>21.38</v>
      </c>
      <c r="M135" s="15"/>
      <c r="N135" s="15">
        <v>58.648093398999997</v>
      </c>
      <c r="O135" s="15">
        <v>244.78552095000001</v>
      </c>
      <c r="P135" s="16" t="s">
        <v>17</v>
      </c>
      <c r="Q135" s="39" t="s">
        <v>640</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65.099999999999994" customHeight="1" x14ac:dyDescent="0.25">
      <c r="B136" s="3"/>
      <c r="C136" s="19" t="s">
        <v>213</v>
      </c>
      <c r="D136" s="17" t="s">
        <v>214</v>
      </c>
      <c r="E136" s="17">
        <v>2</v>
      </c>
      <c r="F136" s="14">
        <v>3.52</v>
      </c>
      <c r="G136" s="14">
        <v>3.04</v>
      </c>
      <c r="H136" s="14">
        <v>2.57</v>
      </c>
      <c r="I136" s="14"/>
      <c r="J136" s="14">
        <v>3.67</v>
      </c>
      <c r="K136" s="14">
        <v>4.6100000000000003</v>
      </c>
      <c r="L136" s="14">
        <v>6.13</v>
      </c>
      <c r="M136" s="14"/>
      <c r="N136" s="14">
        <v>44.407868782000001</v>
      </c>
      <c r="O136" s="33">
        <v>14.955378856999999</v>
      </c>
      <c r="P136" s="17" t="s">
        <v>14</v>
      </c>
      <c r="Q136" s="40" t="s">
        <v>641</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65.099999999999994" customHeight="1" x14ac:dyDescent="0.25">
      <c r="B137" s="3"/>
      <c r="C137" s="9" t="s">
        <v>215</v>
      </c>
      <c r="D137" s="16" t="s">
        <v>216</v>
      </c>
      <c r="E137" s="16">
        <v>0</v>
      </c>
      <c r="F137" s="15">
        <v>19.649999999999999</v>
      </c>
      <c r="G137" s="15">
        <v>17.489999999999998</v>
      </c>
      <c r="H137" s="15">
        <v>15.34</v>
      </c>
      <c r="I137" s="14"/>
      <c r="J137" s="15">
        <v>20.09</v>
      </c>
      <c r="K137" s="15">
        <v>24.39</v>
      </c>
      <c r="L137" s="15">
        <v>31.35</v>
      </c>
      <c r="M137" s="15"/>
      <c r="N137" s="15">
        <v>35.428527482</v>
      </c>
      <c r="O137" s="15">
        <v>11.948674714000001</v>
      </c>
      <c r="P137" s="16" t="s">
        <v>14</v>
      </c>
      <c r="Q137" s="39" t="s">
        <v>642</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65.099999999999994" customHeight="1" x14ac:dyDescent="0.25">
      <c r="B138" s="3"/>
      <c r="C138" s="19" t="s">
        <v>217</v>
      </c>
      <c r="D138" s="17" t="s">
        <v>218</v>
      </c>
      <c r="E138" s="17">
        <v>0</v>
      </c>
      <c r="F138" s="14">
        <v>6.35</v>
      </c>
      <c r="G138" s="14">
        <v>4.8899999999999997</v>
      </c>
      <c r="H138" s="14">
        <v>3.43</v>
      </c>
      <c r="I138" s="14"/>
      <c r="J138" s="14">
        <v>6.71</v>
      </c>
      <c r="K138" s="14">
        <v>9.6199999999999992</v>
      </c>
      <c r="L138" s="14">
        <v>14.34</v>
      </c>
      <c r="M138" s="14"/>
      <c r="N138" s="14">
        <v>25.202561734</v>
      </c>
      <c r="O138" s="33">
        <v>122.31405203999999</v>
      </c>
      <c r="P138" s="17" t="s">
        <v>14</v>
      </c>
      <c r="Q138" s="40" t="s">
        <v>643</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65.099999999999994" customHeight="1" x14ac:dyDescent="0.25">
      <c r="B139" s="3"/>
      <c r="C139" s="9" t="s">
        <v>219</v>
      </c>
      <c r="D139" s="16" t="s">
        <v>220</v>
      </c>
      <c r="E139" s="16">
        <v>9</v>
      </c>
      <c r="F139" s="15">
        <v>6.01</v>
      </c>
      <c r="G139" s="15">
        <v>5.58</v>
      </c>
      <c r="H139" s="15">
        <v>5.16</v>
      </c>
      <c r="I139" s="14"/>
      <c r="J139" s="15">
        <v>6.65</v>
      </c>
      <c r="K139" s="15">
        <v>7.49</v>
      </c>
      <c r="L139" s="15">
        <v>8.85</v>
      </c>
      <c r="M139" s="15"/>
      <c r="N139" s="15">
        <v>57.124072106</v>
      </c>
      <c r="O139" s="15">
        <v>5.0154631428999998</v>
      </c>
      <c r="P139" s="16" t="s">
        <v>17</v>
      </c>
      <c r="Q139" s="39" t="s">
        <v>644</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65.099999999999994" customHeight="1" x14ac:dyDescent="0.25">
      <c r="B140" s="3"/>
      <c r="C140" s="19" t="s">
        <v>219</v>
      </c>
      <c r="D140" s="17" t="s">
        <v>221</v>
      </c>
      <c r="E140" s="17">
        <v>4</v>
      </c>
      <c r="F140" s="14">
        <v>6.1</v>
      </c>
      <c r="G140" s="14">
        <v>5.65</v>
      </c>
      <c r="H140" s="14">
        <v>5.21</v>
      </c>
      <c r="I140" s="14"/>
      <c r="J140" s="14">
        <v>7.04</v>
      </c>
      <c r="K140" s="14">
        <v>7.92</v>
      </c>
      <c r="L140" s="14">
        <v>9.35</v>
      </c>
      <c r="M140" s="14"/>
      <c r="N140" s="14">
        <v>51.583562720000003</v>
      </c>
      <c r="O140" s="33">
        <v>51.007312618999997</v>
      </c>
      <c r="P140" s="17" t="s">
        <v>17</v>
      </c>
      <c r="Q140" s="40" t="s">
        <v>645</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65.099999999999994" customHeight="1" x14ac:dyDescent="0.25">
      <c r="B141" s="3"/>
      <c r="C141" s="9" t="s">
        <v>222</v>
      </c>
      <c r="D141" s="16" t="s">
        <v>223</v>
      </c>
      <c r="E141" s="16">
        <v>0</v>
      </c>
      <c r="F141" s="15">
        <v>15.97</v>
      </c>
      <c r="G141" s="15">
        <v>13.75</v>
      </c>
      <c r="H141" s="15">
        <v>11.53</v>
      </c>
      <c r="I141" s="14"/>
      <c r="J141" s="15">
        <v>16.47</v>
      </c>
      <c r="K141" s="15">
        <v>20.9</v>
      </c>
      <c r="L141" s="15">
        <v>28.07</v>
      </c>
      <c r="M141" s="15"/>
      <c r="N141" s="15">
        <v>36.966563084999997</v>
      </c>
      <c r="O141" s="15">
        <v>105.72597</v>
      </c>
      <c r="P141" s="16" t="s">
        <v>14</v>
      </c>
      <c r="Q141" s="39" t="s">
        <v>646</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65.099999999999994" customHeight="1" x14ac:dyDescent="0.25">
      <c r="B142" s="3"/>
      <c r="C142" s="19" t="s">
        <v>480</v>
      </c>
      <c r="D142" s="17" t="s">
        <v>481</v>
      </c>
      <c r="E142" s="17">
        <v>10</v>
      </c>
      <c r="F142" s="14">
        <v>98.33</v>
      </c>
      <c r="G142" s="14">
        <v>73.77</v>
      </c>
      <c r="H142" s="14">
        <v>49.22</v>
      </c>
      <c r="I142" s="14"/>
      <c r="J142" s="14">
        <v>116.9</v>
      </c>
      <c r="K142" s="14">
        <v>166</v>
      </c>
      <c r="L142" s="14">
        <v>245.47</v>
      </c>
      <c r="M142" s="14"/>
      <c r="N142" s="14">
        <v>66.866313121999994</v>
      </c>
      <c r="O142" s="33">
        <v>1.6523981557</v>
      </c>
      <c r="P142" s="17" t="s">
        <v>17</v>
      </c>
      <c r="Q142" s="40" t="s">
        <v>647</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65.099999999999994" customHeight="1" x14ac:dyDescent="0.25">
      <c r="B143" s="3"/>
      <c r="C143" s="9" t="s">
        <v>648</v>
      </c>
      <c r="D143" s="16" t="s">
        <v>649</v>
      </c>
      <c r="E143" s="16">
        <v>6</v>
      </c>
      <c r="F143" s="15">
        <v>4.99</v>
      </c>
      <c r="G143" s="15">
        <v>4.62</v>
      </c>
      <c r="H143" s="15">
        <v>4.26</v>
      </c>
      <c r="I143" s="14"/>
      <c r="J143" s="15">
        <v>5.4</v>
      </c>
      <c r="K143" s="15">
        <v>6.12</v>
      </c>
      <c r="L143" s="15">
        <v>7.3</v>
      </c>
      <c r="M143" s="15"/>
      <c r="N143" s="15">
        <v>43.990966767000003</v>
      </c>
      <c r="O143" s="15">
        <v>1.0280619524000001</v>
      </c>
      <c r="P143" s="16" t="s">
        <v>14</v>
      </c>
      <c r="Q143" s="39" t="s">
        <v>650</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65.099999999999994" customHeight="1" x14ac:dyDescent="0.25">
      <c r="B144" s="3"/>
      <c r="C144" s="19" t="s">
        <v>224</v>
      </c>
      <c r="D144" s="17" t="s">
        <v>225</v>
      </c>
      <c r="E144" s="17">
        <v>10</v>
      </c>
      <c r="F144" s="14">
        <v>4.17</v>
      </c>
      <c r="G144" s="14">
        <v>3.74</v>
      </c>
      <c r="H144" s="14">
        <v>3.31</v>
      </c>
      <c r="I144" s="14"/>
      <c r="J144" s="14">
        <v>4.5999999999999996</v>
      </c>
      <c r="K144" s="14">
        <v>5.45</v>
      </c>
      <c r="L144" s="14">
        <v>6.84</v>
      </c>
      <c r="M144" s="14"/>
      <c r="N144" s="14">
        <v>63.136278634999996</v>
      </c>
      <c r="O144" s="33">
        <v>4.8643098571000003</v>
      </c>
      <c r="P144" s="17" t="s">
        <v>17</v>
      </c>
      <c r="Q144" s="40" t="s">
        <v>651</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65.099999999999994" customHeight="1" x14ac:dyDescent="0.25">
      <c r="B145" s="3"/>
      <c r="C145" s="9" t="s">
        <v>423</v>
      </c>
      <c r="D145" s="16" t="s">
        <v>424</v>
      </c>
      <c r="E145" s="16">
        <v>4</v>
      </c>
      <c r="F145" s="15">
        <v>3.26</v>
      </c>
      <c r="G145" s="15">
        <v>2.98</v>
      </c>
      <c r="H145" s="15">
        <v>2.7</v>
      </c>
      <c r="I145" s="14"/>
      <c r="J145" s="15">
        <v>4</v>
      </c>
      <c r="K145" s="15">
        <v>4.55</v>
      </c>
      <c r="L145" s="15">
        <v>5.45</v>
      </c>
      <c r="M145" s="15"/>
      <c r="N145" s="15">
        <v>48.246801388000002</v>
      </c>
      <c r="O145" s="15">
        <v>1.7728738095000001</v>
      </c>
      <c r="P145" s="16" t="s">
        <v>17</v>
      </c>
      <c r="Q145" s="39" t="s">
        <v>652</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65.099999999999994" customHeight="1" x14ac:dyDescent="0.25">
      <c r="B146" s="3"/>
      <c r="C146" s="19" t="s">
        <v>226</v>
      </c>
      <c r="D146" s="17" t="s">
        <v>227</v>
      </c>
      <c r="E146" s="17">
        <v>4</v>
      </c>
      <c r="F146" s="14">
        <v>70.760000000000005</v>
      </c>
      <c r="G146" s="14">
        <v>58.34</v>
      </c>
      <c r="H146" s="14">
        <v>45.92</v>
      </c>
      <c r="I146" s="14"/>
      <c r="J146" s="14">
        <v>101.54</v>
      </c>
      <c r="K146" s="14">
        <v>126.37</v>
      </c>
      <c r="L146" s="14">
        <v>166.56</v>
      </c>
      <c r="M146" s="14"/>
      <c r="N146" s="14">
        <v>56.027773564</v>
      </c>
      <c r="O146" s="33">
        <v>54.621552852000001</v>
      </c>
      <c r="P146" s="17" t="s">
        <v>17</v>
      </c>
      <c r="Q146" s="40" t="s">
        <v>653</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65.099999999999994" customHeight="1" x14ac:dyDescent="0.25">
      <c r="B147" s="3"/>
      <c r="C147" s="9" t="s">
        <v>413</v>
      </c>
      <c r="D147" s="16" t="s">
        <v>414</v>
      </c>
      <c r="E147" s="16">
        <v>10</v>
      </c>
      <c r="F147" s="15">
        <v>82.1</v>
      </c>
      <c r="G147" s="15">
        <v>73.56</v>
      </c>
      <c r="H147" s="15">
        <v>65.03</v>
      </c>
      <c r="I147" s="14"/>
      <c r="J147" s="15">
        <v>88.78</v>
      </c>
      <c r="K147" s="15">
        <v>105.84</v>
      </c>
      <c r="L147" s="15">
        <v>133.44999999999999</v>
      </c>
      <c r="M147" s="15"/>
      <c r="N147" s="15">
        <v>76.982746449000004</v>
      </c>
      <c r="O147" s="15">
        <v>2.3234320475999999</v>
      </c>
      <c r="P147" s="16" t="s">
        <v>17</v>
      </c>
      <c r="Q147" s="39" t="s">
        <v>654</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65.099999999999994" customHeight="1" x14ac:dyDescent="0.25">
      <c r="B148" s="3"/>
      <c r="C148" s="19" t="s">
        <v>228</v>
      </c>
      <c r="D148" s="17" t="s">
        <v>229</v>
      </c>
      <c r="E148" s="17">
        <v>4</v>
      </c>
      <c r="F148" s="14">
        <v>113.13</v>
      </c>
      <c r="G148" s="14">
        <v>100.89</v>
      </c>
      <c r="H148" s="14">
        <v>88.66</v>
      </c>
      <c r="I148" s="14"/>
      <c r="J148" s="14">
        <v>137.16</v>
      </c>
      <c r="K148" s="14">
        <v>161.62</v>
      </c>
      <c r="L148" s="14">
        <v>201.22</v>
      </c>
      <c r="M148" s="14"/>
      <c r="N148" s="14">
        <v>64.330352508999994</v>
      </c>
      <c r="O148" s="33">
        <v>19.554400333</v>
      </c>
      <c r="P148" s="17" t="s">
        <v>17</v>
      </c>
      <c r="Q148" s="40" t="s">
        <v>655</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65.099999999999994" customHeight="1" x14ac:dyDescent="0.25">
      <c r="B149" s="3"/>
      <c r="C149" s="9" t="s">
        <v>230</v>
      </c>
      <c r="D149" s="16" t="s">
        <v>231</v>
      </c>
      <c r="E149" s="16">
        <v>5</v>
      </c>
      <c r="F149" s="15">
        <v>32.9</v>
      </c>
      <c r="G149" s="15">
        <v>31.49</v>
      </c>
      <c r="H149" s="15">
        <v>30.08</v>
      </c>
      <c r="I149" s="14"/>
      <c r="J149" s="15">
        <v>33.68</v>
      </c>
      <c r="K149" s="15">
        <v>36.49</v>
      </c>
      <c r="L149" s="15">
        <v>41.05</v>
      </c>
      <c r="M149" s="15"/>
      <c r="N149" s="15">
        <v>51.928555946000003</v>
      </c>
      <c r="O149" s="15">
        <v>10.508268047</v>
      </c>
      <c r="P149" s="16" t="s">
        <v>14</v>
      </c>
      <c r="Q149" s="39" t="s">
        <v>656</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65.099999999999994" customHeight="1" x14ac:dyDescent="0.25">
      <c r="B150" s="3"/>
      <c r="C150" s="19" t="s">
        <v>440</v>
      </c>
      <c r="D150" s="17" t="s">
        <v>232</v>
      </c>
      <c r="E150" s="17">
        <v>7</v>
      </c>
      <c r="F150" s="14">
        <v>764.21</v>
      </c>
      <c r="G150" s="14">
        <v>596.34</v>
      </c>
      <c r="H150" s="14">
        <v>428.48</v>
      </c>
      <c r="I150" s="14"/>
      <c r="J150" s="14">
        <v>815</v>
      </c>
      <c r="K150" s="14">
        <v>1150.72</v>
      </c>
      <c r="L150" s="14">
        <v>1693.96</v>
      </c>
      <c r="M150" s="14"/>
      <c r="N150" s="14">
        <v>79.876849081000003</v>
      </c>
      <c r="O150" s="33">
        <v>77.357038096000011</v>
      </c>
      <c r="P150" s="17" t="s">
        <v>17</v>
      </c>
      <c r="Q150" s="40" t="s">
        <v>657</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65.099999999999994" customHeight="1" x14ac:dyDescent="0.25">
      <c r="B151" s="3"/>
      <c r="C151" s="9" t="s">
        <v>233</v>
      </c>
      <c r="D151" s="16" t="s">
        <v>234</v>
      </c>
      <c r="E151" s="16">
        <v>6</v>
      </c>
      <c r="F151" s="15">
        <v>86.62</v>
      </c>
      <c r="G151" s="15">
        <v>78.180000000000007</v>
      </c>
      <c r="H151" s="15">
        <v>69.75</v>
      </c>
      <c r="I151" s="14"/>
      <c r="J151" s="15">
        <v>104.45</v>
      </c>
      <c r="K151" s="15">
        <v>121.31</v>
      </c>
      <c r="L151" s="15">
        <v>148.61000000000001</v>
      </c>
      <c r="M151" s="15"/>
      <c r="N151" s="15">
        <v>65.840700412000004</v>
      </c>
      <c r="O151" s="15">
        <v>35.001165280000002</v>
      </c>
      <c r="P151" s="16" t="s">
        <v>17</v>
      </c>
      <c r="Q151" s="39" t="s">
        <v>658</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65.099999999999994" customHeight="1" x14ac:dyDescent="0.25">
      <c r="B152" s="3"/>
      <c r="C152" s="19" t="s">
        <v>235</v>
      </c>
      <c r="D152" s="17" t="s">
        <v>236</v>
      </c>
      <c r="E152" s="17">
        <v>10</v>
      </c>
      <c r="F152" s="14">
        <v>15.15</v>
      </c>
      <c r="G152" s="14">
        <v>14.24</v>
      </c>
      <c r="H152" s="14">
        <v>13.33</v>
      </c>
      <c r="I152" s="14"/>
      <c r="J152" s="14">
        <v>15.28</v>
      </c>
      <c r="K152" s="14">
        <v>17.09</v>
      </c>
      <c r="L152" s="14">
        <v>20.03</v>
      </c>
      <c r="M152" s="14"/>
      <c r="N152" s="14">
        <v>81.329178127000006</v>
      </c>
      <c r="O152" s="33">
        <v>16.942846667000001</v>
      </c>
      <c r="P152" s="17" t="s">
        <v>17</v>
      </c>
      <c r="Q152" s="40" t="s">
        <v>659</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65.099999999999994" customHeight="1" x14ac:dyDescent="0.25">
      <c r="B153" s="3"/>
      <c r="C153" s="9" t="s">
        <v>237</v>
      </c>
      <c r="D153" s="16" t="s">
        <v>238</v>
      </c>
      <c r="E153" s="16">
        <v>3</v>
      </c>
      <c r="F153" s="15">
        <v>3.95</v>
      </c>
      <c r="G153" s="15">
        <v>3.11</v>
      </c>
      <c r="H153" s="15">
        <v>2.2799999999999998</v>
      </c>
      <c r="I153" s="14"/>
      <c r="J153" s="15">
        <v>4.16</v>
      </c>
      <c r="K153" s="15">
        <v>5.82</v>
      </c>
      <c r="L153" s="15">
        <v>8.52</v>
      </c>
      <c r="M153" s="15"/>
      <c r="N153" s="15">
        <v>46.419333100000003</v>
      </c>
      <c r="O153" s="15">
        <v>81.830119619000001</v>
      </c>
      <c r="P153" s="16" t="s">
        <v>14</v>
      </c>
      <c r="Q153" s="39" t="s">
        <v>660</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65.099999999999994" customHeight="1" x14ac:dyDescent="0.25">
      <c r="B154" s="3"/>
      <c r="C154" s="19" t="s">
        <v>432</v>
      </c>
      <c r="D154" s="17" t="s">
        <v>433</v>
      </c>
      <c r="E154" s="17">
        <v>10</v>
      </c>
      <c r="F154" s="14">
        <v>3.58</v>
      </c>
      <c r="G154" s="14">
        <v>3.3</v>
      </c>
      <c r="H154" s="14">
        <v>3.03</v>
      </c>
      <c r="I154" s="14"/>
      <c r="J154" s="14">
        <v>4.2300000000000004</v>
      </c>
      <c r="K154" s="14">
        <v>4.7699999999999996</v>
      </c>
      <c r="L154" s="14">
        <v>5.66</v>
      </c>
      <c r="M154" s="14"/>
      <c r="N154" s="14">
        <v>61.613613852999997</v>
      </c>
      <c r="O154" s="33">
        <v>2.2474110476</v>
      </c>
      <c r="P154" s="17" t="s">
        <v>17</v>
      </c>
      <c r="Q154" s="40" t="s">
        <v>661</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65.099999999999994" customHeight="1" x14ac:dyDescent="0.25">
      <c r="B155" s="3"/>
      <c r="C155" s="9" t="s">
        <v>239</v>
      </c>
      <c r="D155" s="16" t="s">
        <v>240</v>
      </c>
      <c r="E155" s="16">
        <v>0</v>
      </c>
      <c r="F155" s="15">
        <v>14.13</v>
      </c>
      <c r="G155" s="15">
        <v>13</v>
      </c>
      <c r="H155" s="15">
        <v>11.88</v>
      </c>
      <c r="I155" s="14"/>
      <c r="J155" s="15">
        <v>14.57</v>
      </c>
      <c r="K155" s="15">
        <v>16.809999999999999</v>
      </c>
      <c r="L155" s="15">
        <v>20.43</v>
      </c>
      <c r="M155" s="15"/>
      <c r="N155" s="15">
        <v>30.187586521</v>
      </c>
      <c r="O155" s="15">
        <v>126.06028251999999</v>
      </c>
      <c r="P155" s="16" t="s">
        <v>14</v>
      </c>
      <c r="Q155" s="39" t="s">
        <v>662</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65.099999999999994" customHeight="1" x14ac:dyDescent="0.25">
      <c r="B156" s="3"/>
      <c r="C156" s="19" t="s">
        <v>241</v>
      </c>
      <c r="D156" s="17" t="s">
        <v>242</v>
      </c>
      <c r="E156" s="17">
        <v>3</v>
      </c>
      <c r="F156" s="14">
        <v>27.43</v>
      </c>
      <c r="G156" s="14">
        <v>24.53</v>
      </c>
      <c r="H156" s="14">
        <v>21.63</v>
      </c>
      <c r="I156" s="14"/>
      <c r="J156" s="14">
        <v>28.42</v>
      </c>
      <c r="K156" s="14">
        <v>34.21</v>
      </c>
      <c r="L156" s="14">
        <v>43.59</v>
      </c>
      <c r="M156" s="14"/>
      <c r="N156" s="14">
        <v>45.376593026999998</v>
      </c>
      <c r="O156" s="33">
        <v>34.677353190000005</v>
      </c>
      <c r="P156" s="17" t="s">
        <v>14</v>
      </c>
      <c r="Q156" s="40" t="s">
        <v>663</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65.099999999999994" customHeight="1" x14ac:dyDescent="0.25">
      <c r="B157" s="3"/>
      <c r="C157" s="9" t="s">
        <v>243</v>
      </c>
      <c r="D157" s="16" t="s">
        <v>244</v>
      </c>
      <c r="E157" s="16">
        <v>0</v>
      </c>
      <c r="F157" s="15">
        <v>9.7799999999999994</v>
      </c>
      <c r="G157" s="15">
        <v>7.95</v>
      </c>
      <c r="H157" s="15">
        <v>6.13</v>
      </c>
      <c r="I157" s="14"/>
      <c r="J157" s="15">
        <v>10.23</v>
      </c>
      <c r="K157" s="15">
        <v>13.87</v>
      </c>
      <c r="L157" s="15">
        <v>19.78</v>
      </c>
      <c r="M157" s="15"/>
      <c r="N157" s="15">
        <v>40.143170028999997</v>
      </c>
      <c r="O157" s="15">
        <v>68.604525047999999</v>
      </c>
      <c r="P157" s="16" t="s">
        <v>14</v>
      </c>
      <c r="Q157" s="39" t="s">
        <v>664</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65.099999999999994" customHeight="1" x14ac:dyDescent="0.25">
      <c r="B158" s="3"/>
      <c r="C158" s="19" t="s">
        <v>245</v>
      </c>
      <c r="D158" s="17" t="s">
        <v>246</v>
      </c>
      <c r="E158" s="17">
        <v>0</v>
      </c>
      <c r="F158" s="14">
        <v>5.87</v>
      </c>
      <c r="G158" s="14">
        <v>4.43</v>
      </c>
      <c r="H158" s="14">
        <v>2.99</v>
      </c>
      <c r="I158" s="14"/>
      <c r="J158" s="14">
        <v>6.07</v>
      </c>
      <c r="K158" s="14">
        <v>8.94</v>
      </c>
      <c r="L158" s="14">
        <v>13.6</v>
      </c>
      <c r="M158" s="14"/>
      <c r="N158" s="14">
        <v>35.972329094999999</v>
      </c>
      <c r="O158" s="33">
        <v>59.017315142999998</v>
      </c>
      <c r="P158" s="17" t="s">
        <v>14</v>
      </c>
      <c r="Q158" s="40" t="s">
        <v>665</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65.099999999999994" customHeight="1" x14ac:dyDescent="0.25">
      <c r="B159" s="3"/>
      <c r="C159" s="9" t="s">
        <v>466</v>
      </c>
      <c r="D159" s="16" t="s">
        <v>467</v>
      </c>
      <c r="E159" s="16">
        <v>9</v>
      </c>
      <c r="F159" s="15">
        <v>1.67</v>
      </c>
      <c r="G159" s="15">
        <v>1.48</v>
      </c>
      <c r="H159" s="15">
        <v>1.3</v>
      </c>
      <c r="I159" s="14"/>
      <c r="J159" s="15">
        <v>1.76</v>
      </c>
      <c r="K159" s="15">
        <v>2.12</v>
      </c>
      <c r="L159" s="15">
        <v>2.71</v>
      </c>
      <c r="M159" s="15"/>
      <c r="N159" s="15">
        <v>60.787168915999999</v>
      </c>
      <c r="O159" s="15">
        <v>2.4661192381000001</v>
      </c>
      <c r="P159" s="16" t="s">
        <v>17</v>
      </c>
      <c r="Q159" s="39" t="s">
        <v>666</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65.099999999999994" customHeight="1" x14ac:dyDescent="0.25">
      <c r="B160" s="3"/>
      <c r="C160" s="19" t="s">
        <v>247</v>
      </c>
      <c r="D160" s="17" t="s">
        <v>248</v>
      </c>
      <c r="E160" s="17">
        <v>5</v>
      </c>
      <c r="F160" s="14">
        <v>29.53</v>
      </c>
      <c r="G160" s="14">
        <v>27.45</v>
      </c>
      <c r="H160" s="14">
        <v>25.38</v>
      </c>
      <c r="I160" s="14"/>
      <c r="J160" s="14">
        <v>30.3</v>
      </c>
      <c r="K160" s="14">
        <v>34.44</v>
      </c>
      <c r="L160" s="14">
        <v>41.16</v>
      </c>
      <c r="M160" s="14"/>
      <c r="N160" s="14">
        <v>44.213981660000002</v>
      </c>
      <c r="O160" s="33">
        <v>102.48631933</v>
      </c>
      <c r="P160" s="17" t="s">
        <v>14</v>
      </c>
      <c r="Q160" s="40" t="s">
        <v>667</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65.099999999999994" customHeight="1" x14ac:dyDescent="0.25">
      <c r="B161" s="3"/>
      <c r="C161" s="9" t="s">
        <v>249</v>
      </c>
      <c r="D161" s="16" t="s">
        <v>250</v>
      </c>
      <c r="E161" s="16">
        <v>5</v>
      </c>
      <c r="F161" s="15">
        <v>9.93</v>
      </c>
      <c r="G161" s="15">
        <v>8.93</v>
      </c>
      <c r="H161" s="15">
        <v>7.94</v>
      </c>
      <c r="I161" s="14"/>
      <c r="J161" s="15">
        <v>10.33</v>
      </c>
      <c r="K161" s="15">
        <v>12.31</v>
      </c>
      <c r="L161" s="15">
        <v>15.53</v>
      </c>
      <c r="M161" s="15"/>
      <c r="N161" s="15">
        <v>49.227021487999998</v>
      </c>
      <c r="O161" s="15">
        <v>129.79886152</v>
      </c>
      <c r="P161" s="16" t="s">
        <v>14</v>
      </c>
      <c r="Q161" s="39" t="s">
        <v>668</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65.099999999999994" customHeight="1" x14ac:dyDescent="0.25">
      <c r="B162" s="3"/>
      <c r="C162" s="19" t="s">
        <v>458</v>
      </c>
      <c r="D162" s="17" t="s">
        <v>459</v>
      </c>
      <c r="E162" s="17">
        <v>8</v>
      </c>
      <c r="F162" s="14">
        <v>32.409999999999997</v>
      </c>
      <c r="G162" s="14">
        <v>29.68</v>
      </c>
      <c r="H162" s="14">
        <v>26.95</v>
      </c>
      <c r="I162" s="14"/>
      <c r="J162" s="14">
        <v>33.72</v>
      </c>
      <c r="K162" s="14">
        <v>39.17</v>
      </c>
      <c r="L162" s="14">
        <v>48</v>
      </c>
      <c r="M162" s="14"/>
      <c r="N162" s="14">
        <v>57.524677251</v>
      </c>
      <c r="O162" s="33">
        <v>1.6115084285999999</v>
      </c>
      <c r="P162" s="17" t="s">
        <v>17</v>
      </c>
      <c r="Q162" s="40" t="s">
        <v>669</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65.099999999999994" customHeight="1" x14ac:dyDescent="0.25">
      <c r="B163" s="3"/>
      <c r="C163" s="9" t="s">
        <v>251</v>
      </c>
      <c r="D163" s="16" t="s">
        <v>252</v>
      </c>
      <c r="E163" s="16">
        <v>0</v>
      </c>
      <c r="F163" s="15">
        <v>8.6300000000000008</v>
      </c>
      <c r="G163" s="15">
        <v>7.65</v>
      </c>
      <c r="H163" s="15">
        <v>6.67</v>
      </c>
      <c r="I163" s="14"/>
      <c r="J163" s="15">
        <v>8.8699999999999992</v>
      </c>
      <c r="K163" s="15">
        <v>10.82</v>
      </c>
      <c r="L163" s="15">
        <v>13.99</v>
      </c>
      <c r="M163" s="15"/>
      <c r="N163" s="15">
        <v>39.062166601000001</v>
      </c>
      <c r="O163" s="15">
        <v>7.2935129847999995</v>
      </c>
      <c r="P163" s="16" t="s">
        <v>14</v>
      </c>
      <c r="Q163" s="39" t="s">
        <v>670</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65.099999999999994" customHeight="1" x14ac:dyDescent="0.25">
      <c r="B164" s="3"/>
      <c r="C164" s="19" t="s">
        <v>671</v>
      </c>
      <c r="D164" s="17" t="s">
        <v>672</v>
      </c>
      <c r="E164" s="17">
        <v>7</v>
      </c>
      <c r="F164" s="14">
        <v>23.1</v>
      </c>
      <c r="G164" s="14">
        <v>18.53</v>
      </c>
      <c r="H164" s="14">
        <v>13.96</v>
      </c>
      <c r="I164" s="14"/>
      <c r="J164" s="14">
        <v>35.32</v>
      </c>
      <c r="K164" s="14">
        <v>44.45</v>
      </c>
      <c r="L164" s="14">
        <v>59.24</v>
      </c>
      <c r="M164" s="14"/>
      <c r="N164" s="14">
        <v>77.373005594999995</v>
      </c>
      <c r="O164" s="33">
        <v>1.1093511005000001</v>
      </c>
      <c r="P164" s="17" t="s">
        <v>17</v>
      </c>
      <c r="Q164" s="40" t="s">
        <v>673</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65.099999999999994" customHeight="1" x14ac:dyDescent="0.25">
      <c r="B165" s="3"/>
      <c r="C165" s="9" t="s">
        <v>253</v>
      </c>
      <c r="D165" s="16" t="s">
        <v>254</v>
      </c>
      <c r="E165" s="16">
        <v>2</v>
      </c>
      <c r="F165" s="15">
        <v>10.89</v>
      </c>
      <c r="G165" s="15">
        <v>8.85</v>
      </c>
      <c r="H165" s="15">
        <v>6.81</v>
      </c>
      <c r="I165" s="14"/>
      <c r="J165" s="15">
        <v>11.17</v>
      </c>
      <c r="K165" s="15">
        <v>15.24</v>
      </c>
      <c r="L165" s="15">
        <v>21.84</v>
      </c>
      <c r="M165" s="15"/>
      <c r="N165" s="15">
        <v>49.429466136999999</v>
      </c>
      <c r="O165" s="15">
        <v>94.041649789999994</v>
      </c>
      <c r="P165" s="16" t="s">
        <v>14</v>
      </c>
      <c r="Q165" s="39" t="s">
        <v>674</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65.099999999999994" customHeight="1" x14ac:dyDescent="0.25">
      <c r="B166" s="3"/>
      <c r="C166" s="19" t="s">
        <v>255</v>
      </c>
      <c r="D166" s="17" t="s">
        <v>256</v>
      </c>
      <c r="E166" s="17">
        <v>9</v>
      </c>
      <c r="F166" s="14">
        <v>22.21</v>
      </c>
      <c r="G166" s="14">
        <v>20.170000000000002</v>
      </c>
      <c r="H166" s="14">
        <v>18.14</v>
      </c>
      <c r="I166" s="14"/>
      <c r="J166" s="14">
        <v>24.56</v>
      </c>
      <c r="K166" s="14">
        <v>28.62</v>
      </c>
      <c r="L166" s="14">
        <v>35.19</v>
      </c>
      <c r="M166" s="14"/>
      <c r="N166" s="14">
        <v>49.478171045000003</v>
      </c>
      <c r="O166" s="33">
        <v>102.96036795000001</v>
      </c>
      <c r="P166" s="17" t="s">
        <v>17</v>
      </c>
      <c r="Q166" s="40" t="s">
        <v>675</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65.099999999999994" customHeight="1" x14ac:dyDescent="0.25">
      <c r="B167" s="3"/>
      <c r="C167" s="9" t="s">
        <v>257</v>
      </c>
      <c r="D167" s="16" t="s">
        <v>258</v>
      </c>
      <c r="E167" s="16">
        <v>7</v>
      </c>
      <c r="F167" s="15">
        <v>10.43</v>
      </c>
      <c r="G167" s="15">
        <v>9.7200000000000006</v>
      </c>
      <c r="H167" s="15">
        <v>9.01</v>
      </c>
      <c r="I167" s="14"/>
      <c r="J167" s="15">
        <v>10.87</v>
      </c>
      <c r="K167" s="15">
        <v>12.28</v>
      </c>
      <c r="L167" s="15">
        <v>14.57</v>
      </c>
      <c r="M167" s="15"/>
      <c r="N167" s="15">
        <v>64.213687613000005</v>
      </c>
      <c r="O167" s="15">
        <v>4.9603678570999996</v>
      </c>
      <c r="P167" s="16" t="s">
        <v>17</v>
      </c>
      <c r="Q167" s="39" t="s">
        <v>676</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65.099999999999994" customHeight="1" x14ac:dyDescent="0.25">
      <c r="B168" s="3"/>
      <c r="C168" s="19" t="s">
        <v>259</v>
      </c>
      <c r="D168" s="17" t="s">
        <v>260</v>
      </c>
      <c r="E168" s="17">
        <v>1</v>
      </c>
      <c r="F168" s="14">
        <v>1.28</v>
      </c>
      <c r="G168" s="14">
        <v>0.65</v>
      </c>
      <c r="H168" s="14">
        <v>0.03</v>
      </c>
      <c r="I168" s="14"/>
      <c r="J168" s="14">
        <v>1.72</v>
      </c>
      <c r="K168" s="14">
        <v>2.96</v>
      </c>
      <c r="L168" s="14">
        <v>4.97</v>
      </c>
      <c r="M168" s="14"/>
      <c r="N168" s="14">
        <v>46.194518565999999</v>
      </c>
      <c r="O168" s="33">
        <v>10.784350141999999</v>
      </c>
      <c r="P168" s="17" t="s">
        <v>14</v>
      </c>
      <c r="Q168" s="40" t="s">
        <v>677</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65.099999999999994" customHeight="1" x14ac:dyDescent="0.25">
      <c r="B169" s="3"/>
      <c r="C169" s="9" t="s">
        <v>261</v>
      </c>
      <c r="D169" s="16" t="s">
        <v>262</v>
      </c>
      <c r="E169" s="16">
        <v>7</v>
      </c>
      <c r="F169" s="15">
        <v>162.28</v>
      </c>
      <c r="G169" s="15">
        <v>144.08000000000001</v>
      </c>
      <c r="H169" s="15">
        <v>125.88</v>
      </c>
      <c r="I169" s="14"/>
      <c r="J169" s="15">
        <v>171.64</v>
      </c>
      <c r="K169" s="15">
        <v>208.03</v>
      </c>
      <c r="L169" s="15">
        <v>266.92</v>
      </c>
      <c r="M169" s="15"/>
      <c r="N169" s="15">
        <v>70.883209914999995</v>
      </c>
      <c r="O169" s="15">
        <v>12.711684595000001</v>
      </c>
      <c r="P169" s="16" t="s">
        <v>17</v>
      </c>
      <c r="Q169" s="39" t="s">
        <v>678</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65.099999999999994" customHeight="1" x14ac:dyDescent="0.25">
      <c r="B170" s="3"/>
      <c r="C170" s="19" t="s">
        <v>399</v>
      </c>
      <c r="D170" s="17" t="s">
        <v>400</v>
      </c>
      <c r="E170" s="17">
        <v>1</v>
      </c>
      <c r="F170" s="14">
        <v>6.86</v>
      </c>
      <c r="G170" s="14">
        <v>6.14</v>
      </c>
      <c r="H170" s="14">
        <v>5.42</v>
      </c>
      <c r="I170" s="14"/>
      <c r="J170" s="14">
        <v>7.08</v>
      </c>
      <c r="K170" s="14">
        <v>8.51</v>
      </c>
      <c r="L170" s="14">
        <v>10.84</v>
      </c>
      <c r="M170" s="14"/>
      <c r="N170" s="14">
        <v>49.49747473</v>
      </c>
      <c r="O170" s="33">
        <v>3.6793202857000002</v>
      </c>
      <c r="P170" s="17" t="s">
        <v>14</v>
      </c>
      <c r="Q170" s="40" t="s">
        <v>679</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65.099999999999994" customHeight="1" x14ac:dyDescent="0.25">
      <c r="B171" s="3"/>
      <c r="C171" s="9" t="s">
        <v>263</v>
      </c>
      <c r="D171" s="16" t="s">
        <v>264</v>
      </c>
      <c r="E171" s="16">
        <v>5</v>
      </c>
      <c r="F171" s="15">
        <v>76.64</v>
      </c>
      <c r="G171" s="15">
        <v>69.98</v>
      </c>
      <c r="H171" s="15">
        <v>63.32</v>
      </c>
      <c r="I171" s="14"/>
      <c r="J171" s="15">
        <v>78.47</v>
      </c>
      <c r="K171" s="15">
        <v>91.78</v>
      </c>
      <c r="L171" s="15">
        <v>113.33</v>
      </c>
      <c r="M171" s="15"/>
      <c r="N171" s="15">
        <v>48.861977983000003</v>
      </c>
      <c r="O171" s="15">
        <v>56.100878475999998</v>
      </c>
      <c r="P171" s="16" t="s">
        <v>14</v>
      </c>
      <c r="Q171" s="39" t="s">
        <v>680</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65.099999999999994" customHeight="1" x14ac:dyDescent="0.25">
      <c r="B172" s="3"/>
      <c r="C172" s="19" t="s">
        <v>265</v>
      </c>
      <c r="D172" s="17" t="s">
        <v>266</v>
      </c>
      <c r="E172" s="17">
        <v>0</v>
      </c>
      <c r="F172" s="14">
        <v>1.95</v>
      </c>
      <c r="G172" s="14">
        <v>1.32</v>
      </c>
      <c r="H172" s="14">
        <v>0.69</v>
      </c>
      <c r="I172" s="14"/>
      <c r="J172" s="14">
        <v>2.0099999999999998</v>
      </c>
      <c r="K172" s="14">
        <v>3.26</v>
      </c>
      <c r="L172" s="14">
        <v>5.29</v>
      </c>
      <c r="M172" s="14"/>
      <c r="N172" s="14">
        <v>26.855571817000001</v>
      </c>
      <c r="O172" s="33">
        <v>6.2167287143000003</v>
      </c>
      <c r="P172" s="17" t="s">
        <v>14</v>
      </c>
      <c r="Q172" s="40" t="s">
        <v>681</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65.099999999999994" customHeight="1" x14ac:dyDescent="0.25">
      <c r="B173" s="3"/>
      <c r="C173" s="9" t="s">
        <v>267</v>
      </c>
      <c r="D173" s="16" t="s">
        <v>268</v>
      </c>
      <c r="E173" s="16">
        <v>0</v>
      </c>
      <c r="F173" s="15">
        <v>4.42</v>
      </c>
      <c r="G173" s="15">
        <v>3.4</v>
      </c>
      <c r="H173" s="15">
        <v>2.39</v>
      </c>
      <c r="I173" s="14"/>
      <c r="J173" s="15">
        <v>4.6100000000000003</v>
      </c>
      <c r="K173" s="15">
        <v>6.63</v>
      </c>
      <c r="L173" s="15">
        <v>9.9</v>
      </c>
      <c r="M173" s="15"/>
      <c r="N173" s="15">
        <v>30.287557134</v>
      </c>
      <c r="O173" s="15">
        <v>24.866942904999998</v>
      </c>
      <c r="P173" s="16" t="s">
        <v>14</v>
      </c>
      <c r="Q173" s="39" t="s">
        <v>682</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65.099999999999994" customHeight="1" x14ac:dyDescent="0.25">
      <c r="B174" s="3"/>
      <c r="C174" s="19" t="s">
        <v>482</v>
      </c>
      <c r="D174" s="17" t="s">
        <v>483</v>
      </c>
      <c r="E174" s="17">
        <v>5</v>
      </c>
      <c r="F174" s="14">
        <v>224.69</v>
      </c>
      <c r="G174" s="14">
        <v>194.71</v>
      </c>
      <c r="H174" s="14">
        <v>164.73</v>
      </c>
      <c r="I174" s="14"/>
      <c r="J174" s="14">
        <v>302.35000000000002</v>
      </c>
      <c r="K174" s="14">
        <v>362.3</v>
      </c>
      <c r="L174" s="14">
        <v>459.32</v>
      </c>
      <c r="M174" s="14"/>
      <c r="N174" s="14">
        <v>61.788341885000001</v>
      </c>
      <c r="O174" s="33">
        <v>5.7600868467000002</v>
      </c>
      <c r="P174" s="17" t="s">
        <v>17</v>
      </c>
      <c r="Q174" s="40" t="s">
        <v>683</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65.099999999999994" customHeight="1" x14ac:dyDescent="0.25">
      <c r="B175" s="3"/>
      <c r="C175" s="9" t="s">
        <v>468</v>
      </c>
      <c r="D175" s="16" t="s">
        <v>469</v>
      </c>
      <c r="E175" s="16">
        <v>3</v>
      </c>
      <c r="F175" s="15">
        <v>0.32</v>
      </c>
      <c r="G175" s="15">
        <v>0.08</v>
      </c>
      <c r="H175" s="15">
        <v>-0.14000000000000001</v>
      </c>
      <c r="I175" s="14"/>
      <c r="J175" s="15">
        <v>0.36</v>
      </c>
      <c r="K175" s="15">
        <v>0.82</v>
      </c>
      <c r="L175" s="15">
        <v>1.57</v>
      </c>
      <c r="M175" s="15"/>
      <c r="N175" s="15">
        <v>19.961906857999999</v>
      </c>
      <c r="O175" s="15">
        <v>1.7023789999999999</v>
      </c>
      <c r="P175" s="16" t="s">
        <v>14</v>
      </c>
      <c r="Q175" s="39" t="s">
        <v>684</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65.099999999999994" customHeight="1" x14ac:dyDescent="0.25">
      <c r="B176" s="3"/>
      <c r="C176" s="19" t="s">
        <v>269</v>
      </c>
      <c r="D176" s="17" t="s">
        <v>270</v>
      </c>
      <c r="E176" s="17">
        <v>3</v>
      </c>
      <c r="F176" s="14">
        <v>47.43</v>
      </c>
      <c r="G176" s="14">
        <v>41.53</v>
      </c>
      <c r="H176" s="14">
        <v>35.630000000000003</v>
      </c>
      <c r="I176" s="14"/>
      <c r="J176" s="14">
        <v>48.58</v>
      </c>
      <c r="K176" s="14">
        <v>60.37</v>
      </c>
      <c r="L176" s="14">
        <v>79.459999999999994</v>
      </c>
      <c r="M176" s="14"/>
      <c r="N176" s="14">
        <v>31.438335306999999</v>
      </c>
      <c r="O176" s="33">
        <v>614.55290104999995</v>
      </c>
      <c r="P176" s="17" t="s">
        <v>14</v>
      </c>
      <c r="Q176" s="40" t="s">
        <v>685</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65.099999999999994" customHeight="1" x14ac:dyDescent="0.25">
      <c r="B177" s="3"/>
      <c r="C177" s="9" t="s">
        <v>269</v>
      </c>
      <c r="D177" s="16" t="s">
        <v>272</v>
      </c>
      <c r="E177" s="16">
        <v>3</v>
      </c>
      <c r="F177" s="15">
        <v>42.24</v>
      </c>
      <c r="G177" s="15">
        <v>37.11</v>
      </c>
      <c r="H177" s="15">
        <v>31.99</v>
      </c>
      <c r="I177" s="14"/>
      <c r="J177" s="15">
        <v>43.18</v>
      </c>
      <c r="K177" s="15">
        <v>53.42</v>
      </c>
      <c r="L177" s="15">
        <v>70</v>
      </c>
      <c r="M177" s="15"/>
      <c r="N177" s="15">
        <v>27.487101582000001</v>
      </c>
      <c r="O177" s="15">
        <v>2212.9535310000001</v>
      </c>
      <c r="P177" s="16" t="s">
        <v>14</v>
      </c>
      <c r="Q177" s="39" t="s">
        <v>686</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65.099999999999994" customHeight="1" x14ac:dyDescent="0.25">
      <c r="B178" s="3"/>
      <c r="C178" s="19" t="s">
        <v>273</v>
      </c>
      <c r="D178" s="17" t="s">
        <v>274</v>
      </c>
      <c r="E178" s="17">
        <v>3</v>
      </c>
      <c r="F178" s="14">
        <v>11.53</v>
      </c>
      <c r="G178" s="14">
        <v>10.28</v>
      </c>
      <c r="H178" s="14">
        <v>9.0399999999999991</v>
      </c>
      <c r="I178" s="14"/>
      <c r="J178" s="14">
        <v>12.01</v>
      </c>
      <c r="K178" s="14">
        <v>14.49</v>
      </c>
      <c r="L178" s="14">
        <v>18.510000000000002</v>
      </c>
      <c r="M178" s="14"/>
      <c r="N178" s="14">
        <v>34.732313345999998</v>
      </c>
      <c r="O178" s="33">
        <v>29.148099951999999</v>
      </c>
      <c r="P178" s="17" t="s">
        <v>14</v>
      </c>
      <c r="Q178" s="40" t="s">
        <v>687</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65.099999999999994" customHeight="1" x14ac:dyDescent="0.25">
      <c r="B179" s="3"/>
      <c r="C179" s="9" t="s">
        <v>397</v>
      </c>
      <c r="D179" s="16" t="s">
        <v>275</v>
      </c>
      <c r="E179" s="16">
        <v>3</v>
      </c>
      <c r="F179" s="15">
        <v>61.65</v>
      </c>
      <c r="G179" s="15">
        <v>53.63</v>
      </c>
      <c r="H179" s="15">
        <v>45.62</v>
      </c>
      <c r="I179" s="14"/>
      <c r="J179" s="15">
        <v>63.96</v>
      </c>
      <c r="K179" s="15">
        <v>79.98</v>
      </c>
      <c r="L179" s="15">
        <v>105.91</v>
      </c>
      <c r="M179" s="15"/>
      <c r="N179" s="15">
        <v>34.571296122</v>
      </c>
      <c r="O179" s="15">
        <v>655.02722699999993</v>
      </c>
      <c r="P179" s="16" t="s">
        <v>14</v>
      </c>
      <c r="Q179" s="39" t="s">
        <v>688</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65.099999999999994" customHeight="1" x14ac:dyDescent="0.25">
      <c r="B180" s="3"/>
      <c r="C180" s="19" t="s">
        <v>450</v>
      </c>
      <c r="D180" s="17" t="s">
        <v>276</v>
      </c>
      <c r="E180" s="17">
        <v>4</v>
      </c>
      <c r="F180" s="14">
        <v>3.3</v>
      </c>
      <c r="G180" s="14">
        <v>2.91</v>
      </c>
      <c r="H180" s="14">
        <v>2.5299999999999998</v>
      </c>
      <c r="I180" s="14"/>
      <c r="J180" s="14">
        <v>3.41</v>
      </c>
      <c r="K180" s="14">
        <v>4.17</v>
      </c>
      <c r="L180" s="14">
        <v>5.41</v>
      </c>
      <c r="M180" s="14"/>
      <c r="N180" s="14">
        <v>43.004745364000001</v>
      </c>
      <c r="O180" s="33">
        <v>11.544934618999999</v>
      </c>
      <c r="P180" s="17" t="s">
        <v>14</v>
      </c>
      <c r="Q180" s="40" t="s">
        <v>689</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65.099999999999994" customHeight="1" x14ac:dyDescent="0.25">
      <c r="B181" s="3"/>
      <c r="C181" s="9" t="s">
        <v>422</v>
      </c>
      <c r="D181" s="16" t="s">
        <v>277</v>
      </c>
      <c r="E181" s="16">
        <v>7</v>
      </c>
      <c r="F181" s="15">
        <v>15.19</v>
      </c>
      <c r="G181" s="15">
        <v>13.45</v>
      </c>
      <c r="H181" s="15">
        <v>11.71</v>
      </c>
      <c r="I181" s="14"/>
      <c r="J181" s="15">
        <v>16.170000000000002</v>
      </c>
      <c r="K181" s="15">
        <v>19.64</v>
      </c>
      <c r="L181" s="15">
        <v>25.26</v>
      </c>
      <c r="M181" s="15"/>
      <c r="N181" s="15">
        <v>68.781552618000006</v>
      </c>
      <c r="O181" s="15">
        <v>18.404802381</v>
      </c>
      <c r="P181" s="16" t="s">
        <v>17</v>
      </c>
      <c r="Q181" s="39" t="s">
        <v>690</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65.099999999999994" customHeight="1" x14ac:dyDescent="0.25">
      <c r="B182" s="3"/>
      <c r="C182" s="19" t="s">
        <v>398</v>
      </c>
      <c r="D182" s="17" t="s">
        <v>278</v>
      </c>
      <c r="E182" s="17">
        <v>0</v>
      </c>
      <c r="F182" s="14">
        <v>8.9</v>
      </c>
      <c r="G182" s="14">
        <v>6.6</v>
      </c>
      <c r="H182" s="14">
        <v>4.3099999999999996</v>
      </c>
      <c r="I182" s="14"/>
      <c r="J182" s="14">
        <v>9.3000000000000007</v>
      </c>
      <c r="K182" s="14">
        <v>13.88</v>
      </c>
      <c r="L182" s="14">
        <v>21.3</v>
      </c>
      <c r="M182" s="14"/>
      <c r="N182" s="14">
        <v>23.978561567</v>
      </c>
      <c r="O182" s="33">
        <v>72.887190571000005</v>
      </c>
      <c r="P182" s="17" t="s">
        <v>14</v>
      </c>
      <c r="Q182" s="40" t="s">
        <v>691</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65.099999999999994" customHeight="1" x14ac:dyDescent="0.25">
      <c r="B183" s="3"/>
      <c r="C183" s="9" t="s">
        <v>405</v>
      </c>
      <c r="D183" s="16" t="s">
        <v>279</v>
      </c>
      <c r="E183" s="16">
        <v>3</v>
      </c>
      <c r="F183" s="15">
        <v>47.9</v>
      </c>
      <c r="G183" s="15">
        <v>44.59</v>
      </c>
      <c r="H183" s="15">
        <v>41.28</v>
      </c>
      <c r="I183" s="14"/>
      <c r="J183" s="15">
        <v>48.89</v>
      </c>
      <c r="K183" s="15">
        <v>55.5</v>
      </c>
      <c r="L183" s="15">
        <v>66.22</v>
      </c>
      <c r="M183" s="15"/>
      <c r="N183" s="15">
        <v>40.151596843</v>
      </c>
      <c r="O183" s="15">
        <v>79.627278951999998</v>
      </c>
      <c r="P183" s="16" t="s">
        <v>14</v>
      </c>
      <c r="Q183" s="39" t="s">
        <v>692</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65.099999999999994" customHeight="1" x14ac:dyDescent="0.25">
      <c r="B184" s="3"/>
      <c r="C184" s="19" t="s">
        <v>406</v>
      </c>
      <c r="D184" s="17" t="s">
        <v>280</v>
      </c>
      <c r="E184" s="17">
        <v>2</v>
      </c>
      <c r="F184" s="14">
        <v>4.1100000000000003</v>
      </c>
      <c r="G184" s="14">
        <v>3.79</v>
      </c>
      <c r="H184" s="14">
        <v>3.47</v>
      </c>
      <c r="I184" s="14"/>
      <c r="J184" s="14">
        <v>4.2</v>
      </c>
      <c r="K184" s="14">
        <v>4.83</v>
      </c>
      <c r="L184" s="14">
        <v>5.86</v>
      </c>
      <c r="M184" s="14"/>
      <c r="N184" s="14">
        <v>47.729819487999997</v>
      </c>
      <c r="O184" s="33">
        <v>4.2798586667</v>
      </c>
      <c r="P184" s="17" t="s">
        <v>14</v>
      </c>
      <c r="Q184" s="40" t="s">
        <v>693</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65.099999999999994" customHeight="1" x14ac:dyDescent="0.25">
      <c r="B185" s="3"/>
      <c r="C185" s="9" t="s">
        <v>457</v>
      </c>
      <c r="D185" s="16" t="s">
        <v>281</v>
      </c>
      <c r="E185" s="16">
        <v>9</v>
      </c>
      <c r="F185" s="15">
        <v>18.72</v>
      </c>
      <c r="G185" s="15">
        <v>16.95</v>
      </c>
      <c r="H185" s="15">
        <v>15.18</v>
      </c>
      <c r="I185" s="14"/>
      <c r="J185" s="15">
        <v>22.09</v>
      </c>
      <c r="K185" s="15">
        <v>25.62</v>
      </c>
      <c r="L185" s="15">
        <v>31.34</v>
      </c>
      <c r="M185" s="15"/>
      <c r="N185" s="15">
        <v>52.502527309999998</v>
      </c>
      <c r="O185" s="15">
        <v>10.364208428</v>
      </c>
      <c r="P185" s="16" t="s">
        <v>17</v>
      </c>
      <c r="Q185" s="39" t="s">
        <v>694</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65.099999999999994" customHeight="1" x14ac:dyDescent="0.25">
      <c r="B186" s="3"/>
      <c r="C186" s="19" t="s">
        <v>451</v>
      </c>
      <c r="D186" s="17" t="s">
        <v>452</v>
      </c>
      <c r="E186" s="17">
        <v>2</v>
      </c>
      <c r="F186" s="14">
        <v>6.48</v>
      </c>
      <c r="G186" s="14">
        <v>5.41</v>
      </c>
      <c r="H186" s="14">
        <v>4.34</v>
      </c>
      <c r="I186" s="14"/>
      <c r="J186" s="14">
        <v>6.75</v>
      </c>
      <c r="K186" s="14">
        <v>8.8800000000000008</v>
      </c>
      <c r="L186" s="14">
        <v>12.34</v>
      </c>
      <c r="M186" s="14"/>
      <c r="N186" s="14">
        <v>47.604152493000001</v>
      </c>
      <c r="O186" s="33">
        <v>1.7752737618999999</v>
      </c>
      <c r="P186" s="17" t="s">
        <v>14</v>
      </c>
      <c r="Q186" s="40" t="s">
        <v>695</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65.099999999999994" customHeight="1" x14ac:dyDescent="0.25">
      <c r="B187" s="3"/>
      <c r="C187" s="9" t="s">
        <v>484</v>
      </c>
      <c r="D187" s="16" t="s">
        <v>485</v>
      </c>
      <c r="E187" s="16">
        <v>10</v>
      </c>
      <c r="F187" s="15">
        <v>97.79</v>
      </c>
      <c r="G187" s="15">
        <v>80.849999999999994</v>
      </c>
      <c r="H187" s="15">
        <v>63.92</v>
      </c>
      <c r="I187" s="14"/>
      <c r="J187" s="15">
        <v>107.49</v>
      </c>
      <c r="K187" s="15">
        <v>141.35</v>
      </c>
      <c r="L187" s="15">
        <v>196.14</v>
      </c>
      <c r="M187" s="15"/>
      <c r="N187" s="15">
        <v>70.513740159999998</v>
      </c>
      <c r="O187" s="15">
        <v>4.6110779781</v>
      </c>
      <c r="P187" s="16" t="s">
        <v>17</v>
      </c>
      <c r="Q187" s="39" t="s">
        <v>696</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65.099999999999994" customHeight="1" x14ac:dyDescent="0.25">
      <c r="B188" s="3"/>
      <c r="C188" s="19" t="s">
        <v>456</v>
      </c>
      <c r="D188" s="17" t="s">
        <v>282</v>
      </c>
      <c r="E188" s="17">
        <v>0</v>
      </c>
      <c r="F188" s="14">
        <v>1.76</v>
      </c>
      <c r="G188" s="14">
        <v>1.44</v>
      </c>
      <c r="H188" s="14">
        <v>1.1200000000000001</v>
      </c>
      <c r="I188" s="14"/>
      <c r="J188" s="14">
        <v>1.84</v>
      </c>
      <c r="K188" s="14">
        <v>2.4700000000000002</v>
      </c>
      <c r="L188" s="14">
        <v>3.5</v>
      </c>
      <c r="M188" s="14"/>
      <c r="N188" s="14">
        <v>40.829536160000004</v>
      </c>
      <c r="O188" s="33">
        <v>6.9024785238000002</v>
      </c>
      <c r="P188" s="17" t="s">
        <v>14</v>
      </c>
      <c r="Q188" s="40" t="s">
        <v>697</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65.099999999999994" customHeight="1" x14ac:dyDescent="0.25">
      <c r="B189" s="3"/>
      <c r="C189" s="9" t="s">
        <v>470</v>
      </c>
      <c r="D189" s="16" t="s">
        <v>283</v>
      </c>
      <c r="E189" s="16">
        <v>2</v>
      </c>
      <c r="F189" s="15">
        <v>1.38</v>
      </c>
      <c r="G189" s="15">
        <v>0.94</v>
      </c>
      <c r="H189" s="15">
        <v>0.5</v>
      </c>
      <c r="I189" s="14"/>
      <c r="J189" s="15">
        <v>1.45</v>
      </c>
      <c r="K189" s="15">
        <v>2.3199999999999998</v>
      </c>
      <c r="L189" s="15">
        <v>3.73</v>
      </c>
      <c r="M189" s="15"/>
      <c r="N189" s="15">
        <v>37.570343756</v>
      </c>
      <c r="O189" s="15">
        <v>5.9951466667000002</v>
      </c>
      <c r="P189" s="16" t="s">
        <v>14</v>
      </c>
      <c r="Q189" s="39" t="s">
        <v>698</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65.099999999999994" customHeight="1" x14ac:dyDescent="0.25">
      <c r="B190" s="3"/>
      <c r="C190" s="19" t="s">
        <v>512</v>
      </c>
      <c r="D190" s="17" t="s">
        <v>284</v>
      </c>
      <c r="E190" s="17">
        <v>3</v>
      </c>
      <c r="F190" s="14">
        <v>18.47</v>
      </c>
      <c r="G190" s="14">
        <v>15.53</v>
      </c>
      <c r="H190" s="14">
        <v>12.6</v>
      </c>
      <c r="I190" s="14"/>
      <c r="J190" s="14">
        <v>19.43</v>
      </c>
      <c r="K190" s="14">
        <v>25.29</v>
      </c>
      <c r="L190" s="14">
        <v>34.78</v>
      </c>
      <c r="M190" s="14"/>
      <c r="N190" s="14">
        <v>42.602139205999997</v>
      </c>
      <c r="O190" s="33">
        <v>230.99448694999998</v>
      </c>
      <c r="P190" s="17" t="s">
        <v>14</v>
      </c>
      <c r="Q190" s="40" t="s">
        <v>699</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65.099999999999994" customHeight="1" x14ac:dyDescent="0.25">
      <c r="B191" s="3"/>
      <c r="C191" s="9" t="s">
        <v>700</v>
      </c>
      <c r="D191" s="16" t="s">
        <v>285</v>
      </c>
      <c r="E191" s="16">
        <v>0</v>
      </c>
      <c r="F191" s="15">
        <v>0.33</v>
      </c>
      <c r="G191" s="15">
        <v>0.08</v>
      </c>
      <c r="H191" s="15">
        <v>-0.16</v>
      </c>
      <c r="I191" s="14"/>
      <c r="J191" s="15">
        <v>0.39</v>
      </c>
      <c r="K191" s="15">
        <v>0.88</v>
      </c>
      <c r="L191" s="15">
        <v>1.68</v>
      </c>
      <c r="M191" s="15"/>
      <c r="N191" s="15">
        <v>26.805668117</v>
      </c>
      <c r="O191" s="15">
        <v>5.5069920000000003</v>
      </c>
      <c r="P191" s="16" t="s">
        <v>14</v>
      </c>
      <c r="Q191" s="39" t="s">
        <v>701</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65.099999999999994" customHeight="1" x14ac:dyDescent="0.25">
      <c r="B192" s="3"/>
      <c r="C192" s="19" t="s">
        <v>271</v>
      </c>
      <c r="D192" s="17" t="s">
        <v>286</v>
      </c>
      <c r="E192" s="17">
        <v>6</v>
      </c>
      <c r="F192" s="14">
        <v>5.0999999999999996</v>
      </c>
      <c r="G192" s="14">
        <v>4.32</v>
      </c>
      <c r="H192" s="14">
        <v>3.55</v>
      </c>
      <c r="I192" s="14"/>
      <c r="J192" s="14">
        <v>7.02</v>
      </c>
      <c r="K192" s="14">
        <v>8.56</v>
      </c>
      <c r="L192" s="14">
        <v>11.06</v>
      </c>
      <c r="M192" s="14"/>
      <c r="N192" s="14">
        <v>55.620315535000003</v>
      </c>
      <c r="O192" s="33">
        <v>14.914577285</v>
      </c>
      <c r="P192" s="17" t="s">
        <v>17</v>
      </c>
      <c r="Q192" s="40" t="s">
        <v>702</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65.099999999999994" customHeight="1" x14ac:dyDescent="0.25">
      <c r="B193" s="3"/>
      <c r="C193" s="9" t="s">
        <v>460</v>
      </c>
      <c r="D193" s="16" t="s">
        <v>461</v>
      </c>
      <c r="E193" s="16">
        <v>1</v>
      </c>
      <c r="F193" s="15">
        <v>0.5</v>
      </c>
      <c r="G193" s="15">
        <v>-0.13</v>
      </c>
      <c r="H193" s="15">
        <v>-0.76</v>
      </c>
      <c r="I193" s="14"/>
      <c r="J193" s="15">
        <v>0.55000000000000004</v>
      </c>
      <c r="K193" s="15">
        <v>1.81</v>
      </c>
      <c r="L193" s="15">
        <v>3.85</v>
      </c>
      <c r="M193" s="15"/>
      <c r="N193" s="15">
        <v>43.176578196999998</v>
      </c>
      <c r="O193" s="15">
        <v>1.9635250476000001</v>
      </c>
      <c r="P193" s="16" t="s">
        <v>14</v>
      </c>
      <c r="Q193" s="39" t="s">
        <v>703</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65.099999999999994" customHeight="1" x14ac:dyDescent="0.25">
      <c r="B194" s="3"/>
      <c r="C194" s="19" t="s">
        <v>402</v>
      </c>
      <c r="D194" s="17" t="s">
        <v>287</v>
      </c>
      <c r="E194" s="17">
        <v>2</v>
      </c>
      <c r="F194" s="14">
        <v>34.35</v>
      </c>
      <c r="G194" s="14">
        <v>30.74</v>
      </c>
      <c r="H194" s="14">
        <v>27.14</v>
      </c>
      <c r="I194" s="14"/>
      <c r="J194" s="14">
        <v>35.15</v>
      </c>
      <c r="K194" s="14">
        <v>42.35</v>
      </c>
      <c r="L194" s="14">
        <v>54.01</v>
      </c>
      <c r="M194" s="14"/>
      <c r="N194" s="14">
        <v>38.96271411</v>
      </c>
      <c r="O194" s="33">
        <v>306.85454785999997</v>
      </c>
      <c r="P194" s="17" t="s">
        <v>14</v>
      </c>
      <c r="Q194" s="40" t="s">
        <v>704</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65.099999999999994" customHeight="1" x14ac:dyDescent="0.25">
      <c r="B195" s="3"/>
      <c r="C195" s="9" t="s">
        <v>404</v>
      </c>
      <c r="D195" s="16" t="s">
        <v>288</v>
      </c>
      <c r="E195" s="16">
        <v>7</v>
      </c>
      <c r="F195" s="15">
        <v>9.06</v>
      </c>
      <c r="G195" s="15">
        <v>8.14</v>
      </c>
      <c r="H195" s="15">
        <v>7.23</v>
      </c>
      <c r="I195" s="14"/>
      <c r="J195" s="15">
        <v>10.96</v>
      </c>
      <c r="K195" s="15">
        <v>12.78</v>
      </c>
      <c r="L195" s="15">
        <v>15.75</v>
      </c>
      <c r="M195" s="15"/>
      <c r="N195" s="15">
        <v>49.470919705</v>
      </c>
      <c r="O195" s="15">
        <v>15.974972761</v>
      </c>
      <c r="P195" s="16" t="s">
        <v>17</v>
      </c>
      <c r="Q195" s="39" t="s">
        <v>705</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65.099999999999994" customHeight="1" x14ac:dyDescent="0.25">
      <c r="B196" s="3"/>
      <c r="C196" s="19" t="s">
        <v>706</v>
      </c>
      <c r="D196" s="17" t="s">
        <v>707</v>
      </c>
      <c r="E196" s="17">
        <v>10</v>
      </c>
      <c r="F196" s="14">
        <v>122.25</v>
      </c>
      <c r="G196" s="14">
        <v>99.02</v>
      </c>
      <c r="H196" s="14">
        <v>75.8</v>
      </c>
      <c r="I196" s="14"/>
      <c r="J196" s="14">
        <v>141.15</v>
      </c>
      <c r="K196" s="14">
        <v>187.59</v>
      </c>
      <c r="L196" s="14">
        <v>262.74</v>
      </c>
      <c r="M196" s="14"/>
      <c r="N196" s="14">
        <v>69.485767842000001</v>
      </c>
      <c r="O196" s="33">
        <v>1.0370052995000001</v>
      </c>
      <c r="P196" s="17" t="s">
        <v>17</v>
      </c>
      <c r="Q196" s="40" t="s">
        <v>708</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65.099999999999994" customHeight="1" x14ac:dyDescent="0.25">
      <c r="B197" s="3"/>
      <c r="C197" s="9" t="s">
        <v>408</v>
      </c>
      <c r="D197" s="16" t="s">
        <v>289</v>
      </c>
      <c r="E197" s="16">
        <v>0</v>
      </c>
      <c r="F197" s="15">
        <v>13.76</v>
      </c>
      <c r="G197" s="15">
        <v>12.67</v>
      </c>
      <c r="H197" s="15">
        <v>11.58</v>
      </c>
      <c r="I197" s="14"/>
      <c r="J197" s="15">
        <v>14.13</v>
      </c>
      <c r="K197" s="15">
        <v>16.3</v>
      </c>
      <c r="L197" s="15">
        <v>19.82</v>
      </c>
      <c r="M197" s="15"/>
      <c r="N197" s="15">
        <v>26.308753648</v>
      </c>
      <c r="O197" s="15">
        <v>209.98879448000002</v>
      </c>
      <c r="P197" s="16" t="s">
        <v>14</v>
      </c>
      <c r="Q197" s="39" t="s">
        <v>709</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65.099999999999994" customHeight="1" x14ac:dyDescent="0.25">
      <c r="B198" s="3"/>
      <c r="C198" s="19" t="s">
        <v>290</v>
      </c>
      <c r="D198" s="17" t="s">
        <v>291</v>
      </c>
      <c r="E198" s="17">
        <v>3</v>
      </c>
      <c r="F198" s="14">
        <v>28.16</v>
      </c>
      <c r="G198" s="14">
        <v>25.51</v>
      </c>
      <c r="H198" s="14">
        <v>22.86</v>
      </c>
      <c r="I198" s="14"/>
      <c r="J198" s="14">
        <v>28.93</v>
      </c>
      <c r="K198" s="14">
        <v>34.22</v>
      </c>
      <c r="L198" s="14">
        <v>42.78</v>
      </c>
      <c r="M198" s="14"/>
      <c r="N198" s="14">
        <v>29.91680161</v>
      </c>
      <c r="O198" s="33">
        <v>431.36475967000001</v>
      </c>
      <c r="P198" s="17" t="s">
        <v>14</v>
      </c>
      <c r="Q198" s="40" t="s">
        <v>710</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65.099999999999994" customHeight="1" x14ac:dyDescent="0.25">
      <c r="B199" s="3"/>
      <c r="C199" s="9" t="s">
        <v>292</v>
      </c>
      <c r="D199" s="16" t="s">
        <v>293</v>
      </c>
      <c r="E199" s="16">
        <v>3</v>
      </c>
      <c r="F199" s="15">
        <v>7.36</v>
      </c>
      <c r="G199" s="15">
        <v>6.7</v>
      </c>
      <c r="H199" s="15">
        <v>6.04</v>
      </c>
      <c r="I199" s="14"/>
      <c r="J199" s="15">
        <v>7.63</v>
      </c>
      <c r="K199" s="15">
        <v>8.94</v>
      </c>
      <c r="L199" s="15">
        <v>11.06</v>
      </c>
      <c r="M199" s="15"/>
      <c r="N199" s="15">
        <v>44.576655512999999</v>
      </c>
      <c r="O199" s="15">
        <v>8.9500895237999991</v>
      </c>
      <c r="P199" s="16" t="s">
        <v>14</v>
      </c>
      <c r="Q199" s="39" t="s">
        <v>711</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65.099999999999994" customHeight="1" x14ac:dyDescent="0.25">
      <c r="B200" s="3"/>
      <c r="C200" s="19" t="s">
        <v>292</v>
      </c>
      <c r="D200" s="17" t="s">
        <v>294</v>
      </c>
      <c r="E200" s="17">
        <v>2</v>
      </c>
      <c r="F200" s="14">
        <v>37.909999999999997</v>
      </c>
      <c r="G200" s="14">
        <v>34.15</v>
      </c>
      <c r="H200" s="14">
        <v>30.39</v>
      </c>
      <c r="I200" s="14"/>
      <c r="J200" s="14">
        <v>39.200000000000003</v>
      </c>
      <c r="K200" s="14">
        <v>46.71</v>
      </c>
      <c r="L200" s="14">
        <v>58.87</v>
      </c>
      <c r="M200" s="14"/>
      <c r="N200" s="14">
        <v>43.580877033999997</v>
      </c>
      <c r="O200" s="33">
        <v>50.862851143</v>
      </c>
      <c r="P200" s="17" t="s">
        <v>14</v>
      </c>
      <c r="Q200" s="40" t="s">
        <v>712</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65.099999999999994" customHeight="1" x14ac:dyDescent="0.25">
      <c r="B201" s="3"/>
      <c r="C201" s="9" t="s">
        <v>295</v>
      </c>
      <c r="D201" s="16" t="s">
        <v>296</v>
      </c>
      <c r="E201" s="16">
        <v>0</v>
      </c>
      <c r="F201" s="15">
        <v>27.21</v>
      </c>
      <c r="G201" s="15">
        <v>23.86</v>
      </c>
      <c r="H201" s="15">
        <v>20.52</v>
      </c>
      <c r="I201" s="14"/>
      <c r="J201" s="15">
        <v>27.69</v>
      </c>
      <c r="K201" s="15">
        <v>34.369999999999997</v>
      </c>
      <c r="L201" s="15">
        <v>45.18</v>
      </c>
      <c r="M201" s="15"/>
      <c r="N201" s="15">
        <v>40.976354379999997</v>
      </c>
      <c r="O201" s="15">
        <v>79.372475285999997</v>
      </c>
      <c r="P201" s="16" t="s">
        <v>14</v>
      </c>
      <c r="Q201" s="39" t="s">
        <v>713</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65.099999999999994" customHeight="1" x14ac:dyDescent="0.25">
      <c r="B202" s="3"/>
      <c r="C202" s="19" t="s">
        <v>297</v>
      </c>
      <c r="D202" s="17" t="s">
        <v>298</v>
      </c>
      <c r="E202" s="17">
        <v>5</v>
      </c>
      <c r="F202" s="14">
        <v>16.899999999999999</v>
      </c>
      <c r="G202" s="14">
        <v>14.62</v>
      </c>
      <c r="H202" s="14">
        <v>12.35</v>
      </c>
      <c r="I202" s="14"/>
      <c r="J202" s="14">
        <v>17.39</v>
      </c>
      <c r="K202" s="14">
        <v>21.93</v>
      </c>
      <c r="L202" s="14">
        <v>29.28</v>
      </c>
      <c r="M202" s="14"/>
      <c r="N202" s="14">
        <v>41.665999059999997</v>
      </c>
      <c r="O202" s="33">
        <v>43.814266142999998</v>
      </c>
      <c r="P202" s="17" t="s">
        <v>14</v>
      </c>
      <c r="Q202" s="40" t="s">
        <v>714</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65.099999999999994" customHeight="1" x14ac:dyDescent="0.25">
      <c r="B203" s="3"/>
      <c r="C203" s="9" t="s">
        <v>299</v>
      </c>
      <c r="D203" s="16" t="s">
        <v>300</v>
      </c>
      <c r="E203" s="16">
        <v>3</v>
      </c>
      <c r="F203" s="15">
        <v>4.87</v>
      </c>
      <c r="G203" s="15">
        <v>4.62</v>
      </c>
      <c r="H203" s="15">
        <v>4.38</v>
      </c>
      <c r="I203" s="14"/>
      <c r="J203" s="15">
        <v>4.95</v>
      </c>
      <c r="K203" s="15">
        <v>5.43</v>
      </c>
      <c r="L203" s="15">
        <v>6.22</v>
      </c>
      <c r="M203" s="15"/>
      <c r="N203" s="15">
        <v>34.794017261</v>
      </c>
      <c r="O203" s="15">
        <v>3.1927438571</v>
      </c>
      <c r="P203" s="16" t="s">
        <v>14</v>
      </c>
      <c r="Q203" s="39" t="s">
        <v>715</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65.099999999999994" customHeight="1" x14ac:dyDescent="0.25">
      <c r="B204" s="3"/>
      <c r="C204" s="19" t="s">
        <v>716</v>
      </c>
      <c r="D204" s="17" t="s">
        <v>717</v>
      </c>
      <c r="E204" s="17">
        <v>9</v>
      </c>
      <c r="F204" s="14">
        <v>4400.29</v>
      </c>
      <c r="G204" s="14">
        <v>3545.84</v>
      </c>
      <c r="H204" s="14">
        <v>2691.4</v>
      </c>
      <c r="I204" s="14"/>
      <c r="J204" s="14">
        <v>4545.7299999999996</v>
      </c>
      <c r="K204" s="14">
        <v>6254.61</v>
      </c>
      <c r="L204" s="14">
        <v>9019.7999999999993</v>
      </c>
      <c r="M204" s="14"/>
      <c r="N204" s="14">
        <v>76.687687836999999</v>
      </c>
      <c r="O204" s="33">
        <v>2.9486169243</v>
      </c>
      <c r="P204" s="17" t="s">
        <v>17</v>
      </c>
      <c r="Q204" s="40" t="s">
        <v>718</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65.099999999999994" customHeight="1" x14ac:dyDescent="0.25">
      <c r="B205" s="3"/>
      <c r="C205" s="9" t="s">
        <v>301</v>
      </c>
      <c r="D205" s="16" t="s">
        <v>302</v>
      </c>
      <c r="E205" s="16">
        <v>3</v>
      </c>
      <c r="F205" s="15">
        <v>11.3</v>
      </c>
      <c r="G205" s="15">
        <v>9.86</v>
      </c>
      <c r="H205" s="15">
        <v>8.43</v>
      </c>
      <c r="I205" s="14"/>
      <c r="J205" s="15">
        <v>11.7</v>
      </c>
      <c r="K205" s="15">
        <v>14.56</v>
      </c>
      <c r="L205" s="15">
        <v>19.18</v>
      </c>
      <c r="M205" s="15"/>
      <c r="N205" s="15">
        <v>39.408062972000003</v>
      </c>
      <c r="O205" s="15">
        <v>12.547470238000001</v>
      </c>
      <c r="P205" s="16" t="s">
        <v>14</v>
      </c>
      <c r="Q205" s="39" t="s">
        <v>719</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65.099999999999994" customHeight="1" x14ac:dyDescent="0.25">
      <c r="B206" s="3"/>
      <c r="C206" s="19" t="s">
        <v>486</v>
      </c>
      <c r="D206" s="17" t="s">
        <v>487</v>
      </c>
      <c r="E206" s="17">
        <v>7</v>
      </c>
      <c r="F206" s="14">
        <v>10.66</v>
      </c>
      <c r="G206" s="14">
        <v>8.73</v>
      </c>
      <c r="H206" s="14">
        <v>6.81</v>
      </c>
      <c r="I206" s="14"/>
      <c r="J206" s="14">
        <v>14.4</v>
      </c>
      <c r="K206" s="14">
        <v>18.239999999999998</v>
      </c>
      <c r="L206" s="14">
        <v>24.46</v>
      </c>
      <c r="M206" s="14"/>
      <c r="N206" s="14">
        <v>64.434753060000006</v>
      </c>
      <c r="O206" s="33">
        <v>1.353267129</v>
      </c>
      <c r="P206" s="17" t="s">
        <v>17</v>
      </c>
      <c r="Q206" s="40" t="s">
        <v>720</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65.099999999999994" customHeight="1" x14ac:dyDescent="0.25">
      <c r="B207" s="3"/>
      <c r="C207" s="9" t="s">
        <v>303</v>
      </c>
      <c r="D207" s="16" t="s">
        <v>304</v>
      </c>
      <c r="E207" s="16">
        <v>7</v>
      </c>
      <c r="F207" s="15">
        <v>6.4</v>
      </c>
      <c r="G207" s="15">
        <v>4.6500000000000004</v>
      </c>
      <c r="H207" s="15">
        <v>2.9</v>
      </c>
      <c r="I207" s="14"/>
      <c r="J207" s="15">
        <v>11.32</v>
      </c>
      <c r="K207" s="15">
        <v>14.81</v>
      </c>
      <c r="L207" s="15">
        <v>20.47</v>
      </c>
      <c r="M207" s="15"/>
      <c r="N207" s="15">
        <v>59.932196730999998</v>
      </c>
      <c r="O207" s="15">
        <v>68.813315619000008</v>
      </c>
      <c r="P207" s="16" t="s">
        <v>17</v>
      </c>
      <c r="Q207" s="39" t="s">
        <v>721</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65.099999999999994" customHeight="1" x14ac:dyDescent="0.25">
      <c r="B208" s="3"/>
      <c r="C208" s="19" t="s">
        <v>722</v>
      </c>
      <c r="D208" s="17" t="s">
        <v>723</v>
      </c>
      <c r="E208" s="17">
        <v>5</v>
      </c>
      <c r="F208" s="14">
        <v>25.34</v>
      </c>
      <c r="G208" s="14">
        <v>17.850000000000001</v>
      </c>
      <c r="H208" s="14">
        <v>10.37</v>
      </c>
      <c r="I208" s="14"/>
      <c r="J208" s="14">
        <v>26.95</v>
      </c>
      <c r="K208" s="14">
        <v>41.91</v>
      </c>
      <c r="L208" s="14">
        <v>66.13</v>
      </c>
      <c r="M208" s="14"/>
      <c r="N208" s="14">
        <v>43.146833770000001</v>
      </c>
      <c r="O208" s="33">
        <v>1.9983954500000001</v>
      </c>
      <c r="P208" s="17" t="s">
        <v>14</v>
      </c>
      <c r="Q208" s="40" t="s">
        <v>724</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65.099999999999994" customHeight="1" x14ac:dyDescent="0.25">
      <c r="B209" s="3"/>
      <c r="C209" s="9" t="s">
        <v>305</v>
      </c>
      <c r="D209" s="16" t="s">
        <v>306</v>
      </c>
      <c r="E209" s="16">
        <v>0</v>
      </c>
      <c r="F209" s="15">
        <v>9.09</v>
      </c>
      <c r="G209" s="15">
        <v>7.37</v>
      </c>
      <c r="H209" s="15">
        <v>5.65</v>
      </c>
      <c r="I209" s="14"/>
      <c r="J209" s="15">
        <v>9.42</v>
      </c>
      <c r="K209" s="15">
        <v>12.85</v>
      </c>
      <c r="L209" s="15">
        <v>18.399999999999999</v>
      </c>
      <c r="M209" s="15"/>
      <c r="N209" s="15">
        <v>36.137199011</v>
      </c>
      <c r="O209" s="15">
        <v>27.540581713999998</v>
      </c>
      <c r="P209" s="16" t="s">
        <v>14</v>
      </c>
      <c r="Q209" s="39" t="s">
        <v>725</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65.099999999999994" customHeight="1" x14ac:dyDescent="0.25">
      <c r="B210" s="3"/>
      <c r="C210" s="19" t="s">
        <v>307</v>
      </c>
      <c r="D210" s="17" t="s">
        <v>308</v>
      </c>
      <c r="E210" s="17">
        <v>5</v>
      </c>
      <c r="F210" s="14">
        <v>15.66</v>
      </c>
      <c r="G210" s="14">
        <v>14.42</v>
      </c>
      <c r="H210" s="14">
        <v>13.18</v>
      </c>
      <c r="I210" s="14"/>
      <c r="J210" s="14">
        <v>15.98</v>
      </c>
      <c r="K210" s="14">
        <v>18.45</v>
      </c>
      <c r="L210" s="14">
        <v>22.46</v>
      </c>
      <c r="M210" s="14"/>
      <c r="N210" s="14">
        <v>22.694811653999999</v>
      </c>
      <c r="O210" s="33">
        <v>54.185076761999994</v>
      </c>
      <c r="P210" s="17" t="s">
        <v>14</v>
      </c>
      <c r="Q210" s="40" t="s">
        <v>726</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65.099999999999994" customHeight="1" x14ac:dyDescent="0.25">
      <c r="B211" s="3"/>
      <c r="C211" s="9" t="s">
        <v>309</v>
      </c>
      <c r="D211" s="16" t="s">
        <v>310</v>
      </c>
      <c r="E211" s="16">
        <v>2</v>
      </c>
      <c r="F211" s="15">
        <v>18.440000000000001</v>
      </c>
      <c r="G211" s="15">
        <v>16.37</v>
      </c>
      <c r="H211" s="15">
        <v>14.31</v>
      </c>
      <c r="I211" s="14"/>
      <c r="J211" s="15">
        <v>19.03</v>
      </c>
      <c r="K211" s="15">
        <v>23.15</v>
      </c>
      <c r="L211" s="15">
        <v>29.83</v>
      </c>
      <c r="M211" s="15"/>
      <c r="N211" s="15">
        <v>47.492101335000001</v>
      </c>
      <c r="O211" s="15">
        <v>153.21425975999998</v>
      </c>
      <c r="P211" s="16" t="s">
        <v>14</v>
      </c>
      <c r="Q211" s="39" t="s">
        <v>727</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65.099999999999994" customHeight="1" x14ac:dyDescent="0.25">
      <c r="B212" s="3"/>
      <c r="C212" s="19" t="s">
        <v>728</v>
      </c>
      <c r="D212" s="17" t="s">
        <v>729</v>
      </c>
      <c r="E212" s="17">
        <v>10</v>
      </c>
      <c r="F212" s="14">
        <v>28.99</v>
      </c>
      <c r="G212" s="14">
        <v>24.06</v>
      </c>
      <c r="H212" s="14">
        <v>19.13</v>
      </c>
      <c r="I212" s="14"/>
      <c r="J212" s="14">
        <v>30.82</v>
      </c>
      <c r="K212" s="14">
        <v>40.67</v>
      </c>
      <c r="L212" s="14">
        <v>56.61</v>
      </c>
      <c r="M212" s="14"/>
      <c r="N212" s="14">
        <v>89.378059320000006</v>
      </c>
      <c r="O212" s="33">
        <v>1.5794921561999999</v>
      </c>
      <c r="P212" s="17" t="s">
        <v>17</v>
      </c>
      <c r="Q212" s="40" t="s">
        <v>730</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65.099999999999994" customHeight="1" x14ac:dyDescent="0.25">
      <c r="B213" s="3"/>
      <c r="C213" s="9" t="s">
        <v>311</v>
      </c>
      <c r="D213" s="16" t="s">
        <v>312</v>
      </c>
      <c r="E213" s="16">
        <v>4</v>
      </c>
      <c r="F213" s="15">
        <v>56.42</v>
      </c>
      <c r="G213" s="15">
        <v>45.29</v>
      </c>
      <c r="H213" s="15">
        <v>34.159999999999997</v>
      </c>
      <c r="I213" s="14"/>
      <c r="J213" s="15">
        <v>83.58</v>
      </c>
      <c r="K213" s="15">
        <v>105.83</v>
      </c>
      <c r="L213" s="15">
        <v>141.84</v>
      </c>
      <c r="M213" s="15"/>
      <c r="N213" s="15">
        <v>59.932478318999998</v>
      </c>
      <c r="O213" s="15">
        <v>9.8836459114000004</v>
      </c>
      <c r="P213" s="16" t="s">
        <v>17</v>
      </c>
      <c r="Q213" s="39" t="s">
        <v>731</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65.099999999999994" customHeight="1" x14ac:dyDescent="0.25">
      <c r="B214" s="3"/>
      <c r="C214" s="19" t="s">
        <v>441</v>
      </c>
      <c r="D214" s="17" t="s">
        <v>313</v>
      </c>
      <c r="E214" s="17">
        <v>0</v>
      </c>
      <c r="F214" s="14">
        <v>10.44</v>
      </c>
      <c r="G214" s="14">
        <v>8.6</v>
      </c>
      <c r="H214" s="14">
        <v>6.77</v>
      </c>
      <c r="I214" s="14"/>
      <c r="J214" s="14">
        <v>11.05</v>
      </c>
      <c r="K214" s="14">
        <v>14.71</v>
      </c>
      <c r="L214" s="14">
        <v>20.64</v>
      </c>
      <c r="M214" s="14"/>
      <c r="N214" s="14">
        <v>31.181118900000001</v>
      </c>
      <c r="O214" s="33">
        <v>30.665062065999997</v>
      </c>
      <c r="P214" s="17" t="s">
        <v>14</v>
      </c>
      <c r="Q214" s="40" t="s">
        <v>732</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65.099999999999994" customHeight="1" x14ac:dyDescent="0.25">
      <c r="B215" s="3"/>
      <c r="C215" s="9" t="s">
        <v>314</v>
      </c>
      <c r="D215" s="16" t="s">
        <v>315</v>
      </c>
      <c r="E215" s="16">
        <v>0</v>
      </c>
      <c r="F215" s="15">
        <v>41.62</v>
      </c>
      <c r="G215" s="15">
        <v>35.840000000000003</v>
      </c>
      <c r="H215" s="15">
        <v>30.07</v>
      </c>
      <c r="I215" s="14"/>
      <c r="J215" s="15">
        <v>42.49</v>
      </c>
      <c r="K215" s="15">
        <v>54.03</v>
      </c>
      <c r="L215" s="15">
        <v>72.7</v>
      </c>
      <c r="M215" s="15"/>
      <c r="N215" s="15">
        <v>38.945750140999998</v>
      </c>
      <c r="O215" s="15">
        <v>284.35768329000001</v>
      </c>
      <c r="P215" s="16" t="s">
        <v>14</v>
      </c>
      <c r="Q215" s="39" t="s">
        <v>733</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65.099999999999994" customHeight="1" x14ac:dyDescent="0.25">
      <c r="B216" s="3"/>
      <c r="C216" s="19" t="s">
        <v>316</v>
      </c>
      <c r="D216" s="17" t="s">
        <v>471</v>
      </c>
      <c r="E216" s="17">
        <v>4</v>
      </c>
      <c r="F216" s="14">
        <v>13</v>
      </c>
      <c r="G216" s="14">
        <v>12.36</v>
      </c>
      <c r="H216" s="14">
        <v>11.73</v>
      </c>
      <c r="I216" s="14"/>
      <c r="J216" s="14">
        <v>13.23</v>
      </c>
      <c r="K216" s="14">
        <v>14.49</v>
      </c>
      <c r="L216" s="14">
        <v>16.54</v>
      </c>
      <c r="M216" s="14"/>
      <c r="N216" s="14">
        <v>46.077550506999998</v>
      </c>
      <c r="O216" s="33">
        <v>1.8037190000000001</v>
      </c>
      <c r="P216" s="17" t="s">
        <v>14</v>
      </c>
      <c r="Q216" s="40" t="s">
        <v>734</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65.099999999999994" customHeight="1" x14ac:dyDescent="0.25">
      <c r="B217" s="3"/>
      <c r="C217" s="9" t="s">
        <v>316</v>
      </c>
      <c r="D217" s="16" t="s">
        <v>317</v>
      </c>
      <c r="E217" s="16">
        <v>3</v>
      </c>
      <c r="F217" s="15">
        <v>13.18</v>
      </c>
      <c r="G217" s="15">
        <v>12.49</v>
      </c>
      <c r="H217" s="15">
        <v>11.8</v>
      </c>
      <c r="I217" s="14"/>
      <c r="J217" s="15">
        <v>13.4</v>
      </c>
      <c r="K217" s="15">
        <v>14.77</v>
      </c>
      <c r="L217" s="15">
        <v>16.98</v>
      </c>
      <c r="M217" s="15"/>
      <c r="N217" s="15">
        <v>44.843290617000001</v>
      </c>
      <c r="O217" s="15">
        <v>3.0070468571000002</v>
      </c>
      <c r="P217" s="16" t="s">
        <v>14</v>
      </c>
      <c r="Q217" s="39" t="s">
        <v>735</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65.099999999999994" customHeight="1" x14ac:dyDescent="0.25">
      <c r="B218" s="3"/>
      <c r="C218" s="19" t="s">
        <v>316</v>
      </c>
      <c r="D218" s="17" t="s">
        <v>318</v>
      </c>
      <c r="E218" s="17">
        <v>3</v>
      </c>
      <c r="F218" s="14">
        <v>39.22</v>
      </c>
      <c r="G218" s="14">
        <v>37.18</v>
      </c>
      <c r="H218" s="14">
        <v>35.14</v>
      </c>
      <c r="I218" s="14"/>
      <c r="J218" s="14">
        <v>40.01</v>
      </c>
      <c r="K218" s="14">
        <v>44.08</v>
      </c>
      <c r="L218" s="14">
        <v>50.68</v>
      </c>
      <c r="M218" s="14"/>
      <c r="N218" s="14">
        <v>46.490171379000003</v>
      </c>
      <c r="O218" s="33">
        <v>80.523449571</v>
      </c>
      <c r="P218" s="17" t="s">
        <v>14</v>
      </c>
      <c r="Q218" s="40" t="s">
        <v>736</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65.099999999999994" customHeight="1" x14ac:dyDescent="0.25">
      <c r="B219" s="3"/>
      <c r="C219" s="9" t="s">
        <v>319</v>
      </c>
      <c r="D219" s="16" t="s">
        <v>320</v>
      </c>
      <c r="E219" s="16">
        <v>7</v>
      </c>
      <c r="F219" s="15">
        <v>262.64</v>
      </c>
      <c r="G219" s="15">
        <v>242.41</v>
      </c>
      <c r="H219" s="15">
        <v>222.19</v>
      </c>
      <c r="I219" s="14"/>
      <c r="J219" s="15">
        <v>271.76</v>
      </c>
      <c r="K219" s="15">
        <v>312.2</v>
      </c>
      <c r="L219" s="15">
        <v>377.65</v>
      </c>
      <c r="M219" s="15"/>
      <c r="N219" s="15">
        <v>68.387936190999994</v>
      </c>
      <c r="O219" s="15">
        <v>20.225540396</v>
      </c>
      <c r="P219" s="16" t="s">
        <v>17</v>
      </c>
      <c r="Q219" s="39" t="s">
        <v>737</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65.099999999999994" customHeight="1" x14ac:dyDescent="0.25">
      <c r="B220" s="3"/>
      <c r="C220" s="19" t="s">
        <v>453</v>
      </c>
      <c r="D220" s="17" t="s">
        <v>454</v>
      </c>
      <c r="E220" s="17">
        <v>5</v>
      </c>
      <c r="F220" s="14">
        <v>4.49</v>
      </c>
      <c r="G220" s="14">
        <v>3.92</v>
      </c>
      <c r="H220" s="14">
        <v>3.36</v>
      </c>
      <c r="I220" s="14"/>
      <c r="J220" s="14">
        <v>6.06</v>
      </c>
      <c r="K220" s="14">
        <v>7.18</v>
      </c>
      <c r="L220" s="14">
        <v>8.99</v>
      </c>
      <c r="M220" s="14"/>
      <c r="N220" s="14">
        <v>56.073655381999998</v>
      </c>
      <c r="O220" s="33">
        <v>1.5047435714000001</v>
      </c>
      <c r="P220" s="17" t="s">
        <v>17</v>
      </c>
      <c r="Q220" s="40" t="s">
        <v>738</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65.099999999999994" customHeight="1" x14ac:dyDescent="0.25">
      <c r="B221" s="3"/>
      <c r="C221" s="9" t="s">
        <v>321</v>
      </c>
      <c r="D221" s="16" t="s">
        <v>322</v>
      </c>
      <c r="E221" s="16">
        <v>4</v>
      </c>
      <c r="F221" s="15">
        <v>31.19</v>
      </c>
      <c r="G221" s="15">
        <v>26.88</v>
      </c>
      <c r="H221" s="15">
        <v>22.57</v>
      </c>
      <c r="I221" s="14"/>
      <c r="J221" s="15">
        <v>40.89</v>
      </c>
      <c r="K221" s="15">
        <v>49.5</v>
      </c>
      <c r="L221" s="15">
        <v>63.44</v>
      </c>
      <c r="M221" s="15"/>
      <c r="N221" s="15">
        <v>46.788697085999999</v>
      </c>
      <c r="O221" s="15">
        <v>7.4834740952000001</v>
      </c>
      <c r="P221" s="16" t="s">
        <v>17</v>
      </c>
      <c r="Q221" s="39" t="s">
        <v>739</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65.099999999999994" customHeight="1" x14ac:dyDescent="0.25">
      <c r="B222" s="3"/>
      <c r="C222" s="19" t="s">
        <v>323</v>
      </c>
      <c r="D222" s="17" t="s">
        <v>324</v>
      </c>
      <c r="E222" s="17">
        <v>0</v>
      </c>
      <c r="F222" s="14">
        <v>33.56</v>
      </c>
      <c r="G222" s="14">
        <v>30.93</v>
      </c>
      <c r="H222" s="14">
        <v>28.31</v>
      </c>
      <c r="I222" s="14"/>
      <c r="J222" s="14">
        <v>34.07</v>
      </c>
      <c r="K222" s="14">
        <v>39.31</v>
      </c>
      <c r="L222" s="14">
        <v>47.81</v>
      </c>
      <c r="M222" s="14"/>
      <c r="N222" s="14">
        <v>34.474266018000002</v>
      </c>
      <c r="O222" s="33">
        <v>168.37959599999999</v>
      </c>
      <c r="P222" s="17" t="s">
        <v>14</v>
      </c>
      <c r="Q222" s="40" t="s">
        <v>740</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65.099999999999994" customHeight="1" x14ac:dyDescent="0.25">
      <c r="B223" s="3"/>
      <c r="C223" s="9" t="s">
        <v>325</v>
      </c>
      <c r="D223" s="16" t="s">
        <v>326</v>
      </c>
      <c r="E223" s="16">
        <v>7</v>
      </c>
      <c r="F223" s="15">
        <v>32.22</v>
      </c>
      <c r="G223" s="15">
        <v>28.86</v>
      </c>
      <c r="H223" s="15">
        <v>25.5</v>
      </c>
      <c r="I223" s="14"/>
      <c r="J223" s="15">
        <v>34.97</v>
      </c>
      <c r="K223" s="15">
        <v>41.68</v>
      </c>
      <c r="L223" s="15">
        <v>52.55</v>
      </c>
      <c r="M223" s="15"/>
      <c r="N223" s="15">
        <v>62.498015176000003</v>
      </c>
      <c r="O223" s="15">
        <v>87.157686856999987</v>
      </c>
      <c r="P223" s="16" t="s">
        <v>17</v>
      </c>
      <c r="Q223" s="39" t="s">
        <v>741</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65.099999999999994" customHeight="1" x14ac:dyDescent="0.25">
      <c r="B224" s="3"/>
      <c r="C224" s="19" t="s">
        <v>327</v>
      </c>
      <c r="D224" s="17" t="s">
        <v>328</v>
      </c>
      <c r="E224" s="17">
        <v>7</v>
      </c>
      <c r="F224" s="14">
        <v>68.88</v>
      </c>
      <c r="G224" s="14">
        <v>62.34</v>
      </c>
      <c r="H224" s="14">
        <v>55.81</v>
      </c>
      <c r="I224" s="14"/>
      <c r="J224" s="14">
        <v>74.650000000000006</v>
      </c>
      <c r="K224" s="14">
        <v>87.71</v>
      </c>
      <c r="L224" s="14">
        <v>108.85</v>
      </c>
      <c r="M224" s="14"/>
      <c r="N224" s="14">
        <v>67.511452930999994</v>
      </c>
      <c r="O224" s="33">
        <v>61.398872648999998</v>
      </c>
      <c r="P224" s="17" t="s">
        <v>17</v>
      </c>
      <c r="Q224" s="40" t="s">
        <v>742</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65.099999999999994" customHeight="1" x14ac:dyDescent="0.25">
      <c r="B225" s="3"/>
      <c r="C225" s="9" t="s">
        <v>488</v>
      </c>
      <c r="D225" s="16" t="s">
        <v>489</v>
      </c>
      <c r="E225" s="16">
        <v>7</v>
      </c>
      <c r="F225" s="15">
        <v>165.75</v>
      </c>
      <c r="G225" s="15">
        <v>155.11000000000001</v>
      </c>
      <c r="H225" s="15">
        <v>144.47999999999999</v>
      </c>
      <c r="I225" s="14"/>
      <c r="J225" s="15">
        <v>170.42</v>
      </c>
      <c r="K225" s="15">
        <v>191.68</v>
      </c>
      <c r="L225" s="15">
        <v>226.09</v>
      </c>
      <c r="M225" s="15"/>
      <c r="N225" s="15">
        <v>64.350365628000006</v>
      </c>
      <c r="O225" s="15">
        <v>3.2379351723999998</v>
      </c>
      <c r="P225" s="16" t="s">
        <v>17</v>
      </c>
      <c r="Q225" s="39" t="s">
        <v>743</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65.099999999999994" customHeight="1" x14ac:dyDescent="0.25">
      <c r="B226" s="3"/>
      <c r="C226" s="19" t="s">
        <v>329</v>
      </c>
      <c r="D226" s="17" t="s">
        <v>330</v>
      </c>
      <c r="E226" s="17">
        <v>0</v>
      </c>
      <c r="F226" s="14">
        <v>22.33</v>
      </c>
      <c r="G226" s="14">
        <v>20.260000000000002</v>
      </c>
      <c r="H226" s="14">
        <v>18.190000000000001</v>
      </c>
      <c r="I226" s="14"/>
      <c r="J226" s="14">
        <v>22.81</v>
      </c>
      <c r="K226" s="14">
        <v>26.94</v>
      </c>
      <c r="L226" s="14">
        <v>33.619999999999997</v>
      </c>
      <c r="M226" s="14"/>
      <c r="N226" s="14">
        <v>34.652319316000003</v>
      </c>
      <c r="O226" s="33">
        <v>125.3482539</v>
      </c>
      <c r="P226" s="17" t="s">
        <v>14</v>
      </c>
      <c r="Q226" s="40" t="s">
        <v>744</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65.099999999999994" customHeight="1" x14ac:dyDescent="0.25">
      <c r="B227" s="3"/>
      <c r="C227" s="9" t="s">
        <v>331</v>
      </c>
      <c r="D227" s="16" t="s">
        <v>332</v>
      </c>
      <c r="E227" s="16">
        <v>3</v>
      </c>
      <c r="F227" s="15">
        <v>30.75</v>
      </c>
      <c r="G227" s="15">
        <v>25.35</v>
      </c>
      <c r="H227" s="15">
        <v>19.95</v>
      </c>
      <c r="I227" s="14"/>
      <c r="J227" s="15">
        <v>31.96</v>
      </c>
      <c r="K227" s="15">
        <v>42.75</v>
      </c>
      <c r="L227" s="15">
        <v>60.21</v>
      </c>
      <c r="M227" s="15"/>
      <c r="N227" s="15">
        <v>47.150111836000001</v>
      </c>
      <c r="O227" s="15">
        <v>228.36971157000002</v>
      </c>
      <c r="P227" s="16" t="s">
        <v>14</v>
      </c>
      <c r="Q227" s="39" t="s">
        <v>745</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65.099999999999994" customHeight="1" x14ac:dyDescent="0.25">
      <c r="B228" s="3"/>
      <c r="C228" s="19" t="s">
        <v>333</v>
      </c>
      <c r="D228" s="17" t="s">
        <v>334</v>
      </c>
      <c r="E228" s="17">
        <v>2</v>
      </c>
      <c r="F228" s="14">
        <v>14.1</v>
      </c>
      <c r="G228" s="14">
        <v>12.94</v>
      </c>
      <c r="H228" s="14">
        <v>11.79</v>
      </c>
      <c r="I228" s="14"/>
      <c r="J228" s="14">
        <v>14.49</v>
      </c>
      <c r="K228" s="14">
        <v>16.79</v>
      </c>
      <c r="L228" s="14">
        <v>20.52</v>
      </c>
      <c r="M228" s="14"/>
      <c r="N228" s="14">
        <v>35.894186847999997</v>
      </c>
      <c r="O228" s="33">
        <v>10.836346381</v>
      </c>
      <c r="P228" s="17" t="s">
        <v>14</v>
      </c>
      <c r="Q228" s="40" t="s">
        <v>746</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65.099999999999994" customHeight="1" x14ac:dyDescent="0.25">
      <c r="B229" s="3"/>
      <c r="C229" s="9" t="s">
        <v>335</v>
      </c>
      <c r="D229" s="16" t="s">
        <v>336</v>
      </c>
      <c r="E229" s="16">
        <v>0</v>
      </c>
      <c r="F229" s="15">
        <v>12.74</v>
      </c>
      <c r="G229" s="15">
        <v>11.05</v>
      </c>
      <c r="H229" s="15">
        <v>9.3699999999999992</v>
      </c>
      <c r="I229" s="14"/>
      <c r="J229" s="15">
        <v>13.06</v>
      </c>
      <c r="K229" s="15">
        <v>16.420000000000002</v>
      </c>
      <c r="L229" s="15">
        <v>21.86</v>
      </c>
      <c r="M229" s="15"/>
      <c r="N229" s="15">
        <v>37.670029284000002</v>
      </c>
      <c r="O229" s="15">
        <v>10.397218333000001</v>
      </c>
      <c r="P229" s="16" t="s">
        <v>14</v>
      </c>
      <c r="Q229" s="39" t="s">
        <v>747</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65.099999999999994" customHeight="1" x14ac:dyDescent="0.25">
      <c r="B230" s="3"/>
      <c r="C230" s="19" t="s">
        <v>337</v>
      </c>
      <c r="D230" s="17" t="s">
        <v>338</v>
      </c>
      <c r="E230" s="17">
        <v>3</v>
      </c>
      <c r="F230" s="14">
        <v>26.9</v>
      </c>
      <c r="G230" s="14">
        <v>24.8</v>
      </c>
      <c r="H230" s="14">
        <v>22.71</v>
      </c>
      <c r="I230" s="14"/>
      <c r="J230" s="14">
        <v>27.68</v>
      </c>
      <c r="K230" s="14">
        <v>31.86</v>
      </c>
      <c r="L230" s="14">
        <v>38.630000000000003</v>
      </c>
      <c r="M230" s="14"/>
      <c r="N230" s="14">
        <v>25.728962062000001</v>
      </c>
      <c r="O230" s="33">
        <v>202.34679662000002</v>
      </c>
      <c r="P230" s="17" t="s">
        <v>14</v>
      </c>
      <c r="Q230" s="40" t="s">
        <v>748</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65.099999999999994" customHeight="1" x14ac:dyDescent="0.25">
      <c r="B231" s="3"/>
      <c r="C231" s="9" t="s">
        <v>339</v>
      </c>
      <c r="D231" s="16" t="s">
        <v>340</v>
      </c>
      <c r="E231" s="16">
        <v>6</v>
      </c>
      <c r="F231" s="15">
        <v>6.42</v>
      </c>
      <c r="G231" s="15">
        <v>5.56</v>
      </c>
      <c r="H231" s="15">
        <v>4.7</v>
      </c>
      <c r="I231" s="14"/>
      <c r="J231" s="15">
        <v>6.72</v>
      </c>
      <c r="K231" s="15">
        <v>8.43</v>
      </c>
      <c r="L231" s="15">
        <v>11.21</v>
      </c>
      <c r="M231" s="15"/>
      <c r="N231" s="15">
        <v>48.851307783999999</v>
      </c>
      <c r="O231" s="15">
        <v>4.1866649047999998</v>
      </c>
      <c r="P231" s="16" t="s">
        <v>14</v>
      </c>
      <c r="Q231" s="39" t="s">
        <v>749</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65.099999999999994" customHeight="1" x14ac:dyDescent="0.25">
      <c r="B232" s="3"/>
      <c r="C232" s="19" t="s">
        <v>341</v>
      </c>
      <c r="D232" s="17" t="s">
        <v>342</v>
      </c>
      <c r="E232" s="17">
        <v>1</v>
      </c>
      <c r="F232" s="14">
        <v>60.87</v>
      </c>
      <c r="G232" s="14">
        <v>56.17</v>
      </c>
      <c r="H232" s="14">
        <v>51.48</v>
      </c>
      <c r="I232" s="14"/>
      <c r="J232" s="14">
        <v>61.45</v>
      </c>
      <c r="K232" s="14">
        <v>70.83</v>
      </c>
      <c r="L232" s="14">
        <v>86.01</v>
      </c>
      <c r="M232" s="14"/>
      <c r="N232" s="14">
        <v>47.748425148000003</v>
      </c>
      <c r="O232" s="33">
        <v>13.412282238</v>
      </c>
      <c r="P232" s="17" t="s">
        <v>14</v>
      </c>
      <c r="Q232" s="40" t="s">
        <v>750</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65.099999999999994" customHeight="1" x14ac:dyDescent="0.25">
      <c r="B233" s="3"/>
      <c r="C233" s="9" t="s">
        <v>343</v>
      </c>
      <c r="D233" s="16" t="s">
        <v>403</v>
      </c>
      <c r="E233" s="16">
        <v>9</v>
      </c>
      <c r="F233" s="15">
        <v>9.49</v>
      </c>
      <c r="G233" s="15">
        <v>8.25</v>
      </c>
      <c r="H233" s="15">
        <v>7.01</v>
      </c>
      <c r="I233" s="14"/>
      <c r="J233" s="15">
        <v>9.9</v>
      </c>
      <c r="K233" s="15">
        <v>12.37</v>
      </c>
      <c r="L233" s="15">
        <v>16.37</v>
      </c>
      <c r="M233" s="15"/>
      <c r="N233" s="15">
        <v>68.209780292000005</v>
      </c>
      <c r="O233" s="15">
        <v>6.1183564286000003</v>
      </c>
      <c r="P233" s="16" t="s">
        <v>17</v>
      </c>
      <c r="Q233" s="39" t="s">
        <v>751</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65.099999999999994" customHeight="1" x14ac:dyDescent="0.25">
      <c r="B234" s="3"/>
      <c r="C234" s="19" t="s">
        <v>343</v>
      </c>
      <c r="D234" s="17" t="s">
        <v>344</v>
      </c>
      <c r="E234" s="17">
        <v>10</v>
      </c>
      <c r="F234" s="14">
        <v>10.210000000000001</v>
      </c>
      <c r="G234" s="14">
        <v>8.73</v>
      </c>
      <c r="H234" s="14">
        <v>7.26</v>
      </c>
      <c r="I234" s="14"/>
      <c r="J234" s="14">
        <v>10.71</v>
      </c>
      <c r="K234" s="14">
        <v>13.65</v>
      </c>
      <c r="L234" s="14">
        <v>18.420000000000002</v>
      </c>
      <c r="M234" s="14"/>
      <c r="N234" s="14">
        <v>71.207328556999997</v>
      </c>
      <c r="O234" s="33">
        <v>163.66637186000003</v>
      </c>
      <c r="P234" s="17" t="s">
        <v>17</v>
      </c>
      <c r="Q234" s="40" t="s">
        <v>752</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65.099999999999994" customHeight="1" x14ac:dyDescent="0.25">
      <c r="B235" s="3"/>
      <c r="C235" s="9" t="s">
        <v>345</v>
      </c>
      <c r="D235" s="16" t="s">
        <v>346</v>
      </c>
      <c r="E235" s="16">
        <v>9</v>
      </c>
      <c r="F235" s="15">
        <v>82.24</v>
      </c>
      <c r="G235" s="15">
        <v>76.81</v>
      </c>
      <c r="H235" s="15">
        <v>71.38</v>
      </c>
      <c r="I235" s="14"/>
      <c r="J235" s="15">
        <v>91.62</v>
      </c>
      <c r="K235" s="15">
        <v>102.47</v>
      </c>
      <c r="L235" s="15">
        <v>120.03</v>
      </c>
      <c r="M235" s="15"/>
      <c r="N235" s="15">
        <v>57.451092355</v>
      </c>
      <c r="O235" s="15">
        <v>1618.6931824000001</v>
      </c>
      <c r="P235" s="16" t="s">
        <v>17</v>
      </c>
      <c r="Q235" s="39" t="s">
        <v>753</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65.099999999999994" customHeight="1" x14ac:dyDescent="0.25">
      <c r="B236" s="3"/>
      <c r="C236" s="19" t="s">
        <v>347</v>
      </c>
      <c r="D236" s="17" t="s">
        <v>348</v>
      </c>
      <c r="E236" s="17">
        <v>1</v>
      </c>
      <c r="F236" s="14">
        <v>17.59</v>
      </c>
      <c r="G236" s="14">
        <v>15.56</v>
      </c>
      <c r="H236" s="14">
        <v>13.53</v>
      </c>
      <c r="I236" s="14"/>
      <c r="J236" s="14">
        <v>18.010000000000002</v>
      </c>
      <c r="K236" s="14">
        <v>22.06</v>
      </c>
      <c r="L236" s="14">
        <v>28.62</v>
      </c>
      <c r="M236" s="14"/>
      <c r="N236" s="14">
        <v>50.106356189000003</v>
      </c>
      <c r="O236" s="33">
        <v>9.3120811904999989</v>
      </c>
      <c r="P236" s="17" t="s">
        <v>14</v>
      </c>
      <c r="Q236" s="40" t="s">
        <v>754</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65.099999999999994" customHeight="1" x14ac:dyDescent="0.25">
      <c r="B237" s="3"/>
      <c r="C237" s="9" t="s">
        <v>349</v>
      </c>
      <c r="D237" s="16" t="s">
        <v>350</v>
      </c>
      <c r="E237" s="16">
        <v>0</v>
      </c>
      <c r="F237" s="15">
        <v>3.14</v>
      </c>
      <c r="G237" s="15">
        <v>2.59</v>
      </c>
      <c r="H237" s="15">
        <v>2.04</v>
      </c>
      <c r="I237" s="14"/>
      <c r="J237" s="15">
        <v>3.29</v>
      </c>
      <c r="K237" s="15">
        <v>4.38</v>
      </c>
      <c r="L237" s="15">
        <v>6.16</v>
      </c>
      <c r="M237" s="15"/>
      <c r="N237" s="15">
        <v>31.960989982000001</v>
      </c>
      <c r="O237" s="15">
        <v>45.074386713999999</v>
      </c>
      <c r="P237" s="16" t="s">
        <v>14</v>
      </c>
      <c r="Q237" s="39" t="s">
        <v>755</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65.099999999999994" customHeight="1" x14ac:dyDescent="0.25">
      <c r="B238" s="3"/>
      <c r="C238" s="19" t="s">
        <v>351</v>
      </c>
      <c r="D238" s="17" t="s">
        <v>352</v>
      </c>
      <c r="E238" s="17">
        <v>3</v>
      </c>
      <c r="F238" s="14">
        <v>30.83</v>
      </c>
      <c r="G238" s="14">
        <v>28.73</v>
      </c>
      <c r="H238" s="14">
        <v>26.64</v>
      </c>
      <c r="I238" s="14"/>
      <c r="J238" s="14">
        <v>31.67</v>
      </c>
      <c r="K238" s="14">
        <v>35.85</v>
      </c>
      <c r="L238" s="14">
        <v>42.62</v>
      </c>
      <c r="M238" s="14"/>
      <c r="N238" s="14">
        <v>29.199912480999998</v>
      </c>
      <c r="O238" s="33">
        <v>252.10315986000001</v>
      </c>
      <c r="P238" s="17" t="s">
        <v>14</v>
      </c>
      <c r="Q238" s="40" t="s">
        <v>756</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65.099999999999994" customHeight="1" x14ac:dyDescent="0.25">
      <c r="B239" s="3"/>
      <c r="C239" s="9" t="s">
        <v>757</v>
      </c>
      <c r="D239" s="16" t="s">
        <v>758</v>
      </c>
      <c r="E239" s="16">
        <v>4</v>
      </c>
      <c r="F239" s="15">
        <v>80.819999999999993</v>
      </c>
      <c r="G239" s="15">
        <v>77</v>
      </c>
      <c r="H239" s="15">
        <v>73.19</v>
      </c>
      <c r="I239" s="14"/>
      <c r="J239" s="15">
        <v>87.95</v>
      </c>
      <c r="K239" s="15">
        <v>95.57</v>
      </c>
      <c r="L239" s="15">
        <v>107.91</v>
      </c>
      <c r="M239" s="15"/>
      <c r="N239" s="15">
        <v>56.608144750999998</v>
      </c>
      <c r="O239" s="15">
        <v>2.4183907875999999</v>
      </c>
      <c r="P239" s="16" t="s">
        <v>17</v>
      </c>
      <c r="Q239" s="39" t="s">
        <v>759</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65.099999999999994" customHeight="1" x14ac:dyDescent="0.25">
      <c r="B240" s="3"/>
      <c r="C240" s="19" t="s">
        <v>353</v>
      </c>
      <c r="D240" s="17" t="s">
        <v>354</v>
      </c>
      <c r="E240" s="17">
        <v>3</v>
      </c>
      <c r="F240" s="14">
        <v>13.23</v>
      </c>
      <c r="G240" s="14">
        <v>11.83</v>
      </c>
      <c r="H240" s="14">
        <v>10.44</v>
      </c>
      <c r="I240" s="14"/>
      <c r="J240" s="14">
        <v>13.72</v>
      </c>
      <c r="K240" s="14">
        <v>16.5</v>
      </c>
      <c r="L240" s="14">
        <v>21.01</v>
      </c>
      <c r="M240" s="14"/>
      <c r="N240" s="14">
        <v>44.252061101000002</v>
      </c>
      <c r="O240" s="33">
        <v>11.514055952000001</v>
      </c>
      <c r="P240" s="17" t="s">
        <v>14</v>
      </c>
      <c r="Q240" s="40" t="s">
        <v>760</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65.099999999999994" customHeight="1" x14ac:dyDescent="0.25">
      <c r="B241" s="3"/>
      <c r="C241" s="9" t="s">
        <v>761</v>
      </c>
      <c r="D241" s="16" t="s">
        <v>762</v>
      </c>
      <c r="E241" s="16">
        <v>7</v>
      </c>
      <c r="F241" s="15">
        <v>3.5</v>
      </c>
      <c r="G241" s="15">
        <v>3.12</v>
      </c>
      <c r="H241" s="15">
        <v>2.75</v>
      </c>
      <c r="I241" s="14"/>
      <c r="J241" s="15">
        <v>4.3</v>
      </c>
      <c r="K241" s="15">
        <v>5.04</v>
      </c>
      <c r="L241" s="15">
        <v>6.25</v>
      </c>
      <c r="M241" s="15"/>
      <c r="N241" s="15">
        <v>60.649694971000002</v>
      </c>
      <c r="O241" s="15">
        <v>1.1602352857</v>
      </c>
      <c r="P241" s="16" t="s">
        <v>17</v>
      </c>
      <c r="Q241" s="39" t="s">
        <v>763</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65.099999999999994" customHeight="1" x14ac:dyDescent="0.25">
      <c r="B242" s="3"/>
      <c r="C242" s="19" t="s">
        <v>355</v>
      </c>
      <c r="D242" s="17" t="s">
        <v>356</v>
      </c>
      <c r="E242" s="17">
        <v>0</v>
      </c>
      <c r="F242" s="14">
        <v>22</v>
      </c>
      <c r="G242" s="14">
        <v>18.649999999999999</v>
      </c>
      <c r="H242" s="14">
        <v>15.31</v>
      </c>
      <c r="I242" s="14"/>
      <c r="J242" s="14">
        <v>22.45</v>
      </c>
      <c r="K242" s="14">
        <v>29.13</v>
      </c>
      <c r="L242" s="14">
        <v>39.94</v>
      </c>
      <c r="M242" s="14"/>
      <c r="N242" s="14">
        <v>33.270752668</v>
      </c>
      <c r="O242" s="33">
        <v>78.19535381</v>
      </c>
      <c r="P242" s="17" t="s">
        <v>14</v>
      </c>
      <c r="Q242" s="40" t="s">
        <v>764</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65.099999999999994" customHeight="1" x14ac:dyDescent="0.25">
      <c r="B243" s="3"/>
      <c r="C243" s="9" t="s">
        <v>357</v>
      </c>
      <c r="D243" s="16" t="s">
        <v>358</v>
      </c>
      <c r="E243" s="16">
        <v>2</v>
      </c>
      <c r="F243" s="15">
        <v>15.17</v>
      </c>
      <c r="G243" s="15">
        <v>13.6</v>
      </c>
      <c r="H243" s="15">
        <v>12.03</v>
      </c>
      <c r="I243" s="14"/>
      <c r="J243" s="15">
        <v>15.6</v>
      </c>
      <c r="K243" s="15">
        <v>18.73</v>
      </c>
      <c r="L243" s="15">
        <v>23.81</v>
      </c>
      <c r="M243" s="15"/>
      <c r="N243" s="15">
        <v>48.219782893000001</v>
      </c>
      <c r="O243" s="15">
        <v>20.646987809999999</v>
      </c>
      <c r="P243" s="16" t="s">
        <v>14</v>
      </c>
      <c r="Q243" s="39" t="s">
        <v>765</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65.099999999999994" customHeight="1" x14ac:dyDescent="0.25">
      <c r="B244" s="3"/>
      <c r="C244" s="19" t="s">
        <v>766</v>
      </c>
      <c r="D244" s="17" t="s">
        <v>767</v>
      </c>
      <c r="E244" s="17">
        <v>4</v>
      </c>
      <c r="F244" s="14">
        <v>34.6</v>
      </c>
      <c r="G244" s="14">
        <v>32.14</v>
      </c>
      <c r="H244" s="14">
        <v>29.68</v>
      </c>
      <c r="I244" s="14"/>
      <c r="J244" s="14">
        <v>39.950000000000003</v>
      </c>
      <c r="K244" s="14">
        <v>44.86</v>
      </c>
      <c r="L244" s="14">
        <v>52.81</v>
      </c>
      <c r="M244" s="14"/>
      <c r="N244" s="14">
        <v>50.405035898000001</v>
      </c>
      <c r="O244" s="33">
        <v>1.3063612728999998</v>
      </c>
      <c r="P244" s="17" t="s">
        <v>17</v>
      </c>
      <c r="Q244" s="40" t="s">
        <v>768</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65.099999999999994" customHeight="1" x14ac:dyDescent="0.25">
      <c r="B245" s="3"/>
      <c r="C245" s="9" t="s">
        <v>359</v>
      </c>
      <c r="D245" s="16" t="s">
        <v>360</v>
      </c>
      <c r="E245" s="16">
        <v>5</v>
      </c>
      <c r="F245" s="15">
        <v>43.28</v>
      </c>
      <c r="G245" s="15">
        <v>39.29</v>
      </c>
      <c r="H245" s="15">
        <v>35.299999999999997</v>
      </c>
      <c r="I245" s="14"/>
      <c r="J245" s="15">
        <v>54.41</v>
      </c>
      <c r="K245" s="15">
        <v>62.38</v>
      </c>
      <c r="L245" s="15">
        <v>75.28</v>
      </c>
      <c r="M245" s="15"/>
      <c r="N245" s="15">
        <v>49.533655793000001</v>
      </c>
      <c r="O245" s="15">
        <v>304.03713043000005</v>
      </c>
      <c r="P245" s="16" t="s">
        <v>17</v>
      </c>
      <c r="Q245" s="39" t="s">
        <v>769</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65.099999999999994" customHeight="1" x14ac:dyDescent="0.25">
      <c r="B246" s="3"/>
      <c r="C246" s="19" t="s">
        <v>490</v>
      </c>
      <c r="D246" s="17" t="s">
        <v>491</v>
      </c>
      <c r="E246" s="17">
        <v>9</v>
      </c>
      <c r="F246" s="14">
        <v>2663.62</v>
      </c>
      <c r="G246" s="14">
        <v>2182.83</v>
      </c>
      <c r="H246" s="14">
        <v>1702.04</v>
      </c>
      <c r="I246" s="14"/>
      <c r="J246" s="14">
        <v>2788.21</v>
      </c>
      <c r="K246" s="14">
        <v>3749.78</v>
      </c>
      <c r="L246" s="14">
        <v>5305.72</v>
      </c>
      <c r="M246" s="14"/>
      <c r="N246" s="14">
        <v>72.512243558999998</v>
      </c>
      <c r="O246" s="33">
        <v>4.6674844261999997</v>
      </c>
      <c r="P246" s="17" t="s">
        <v>17</v>
      </c>
      <c r="Q246" s="40" t="s">
        <v>770</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65.099999999999994" customHeight="1" x14ac:dyDescent="0.25">
      <c r="B247" s="3"/>
      <c r="C247" s="9" t="s">
        <v>361</v>
      </c>
      <c r="D247" s="16" t="s">
        <v>362</v>
      </c>
      <c r="E247" s="16">
        <v>0</v>
      </c>
      <c r="F247" s="15">
        <v>7.78</v>
      </c>
      <c r="G247" s="15">
        <v>7.09</v>
      </c>
      <c r="H247" s="15">
        <v>6.4</v>
      </c>
      <c r="I247" s="14"/>
      <c r="J247" s="15">
        <v>7.89</v>
      </c>
      <c r="K247" s="15">
        <v>9.26</v>
      </c>
      <c r="L247" s="15">
        <v>11.5</v>
      </c>
      <c r="M247" s="15"/>
      <c r="N247" s="15">
        <v>29.587458297000001</v>
      </c>
      <c r="O247" s="15">
        <v>3.8311566667000001</v>
      </c>
      <c r="P247" s="16" t="s">
        <v>14</v>
      </c>
      <c r="Q247" s="39" t="s">
        <v>771</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65.099999999999994" customHeight="1" x14ac:dyDescent="0.25">
      <c r="B248" s="3"/>
      <c r="C248" s="19" t="s">
        <v>363</v>
      </c>
      <c r="D248" s="17" t="s">
        <v>364</v>
      </c>
      <c r="E248" s="17">
        <v>0</v>
      </c>
      <c r="F248" s="14" t="s">
        <v>32</v>
      </c>
      <c r="G248" s="14" t="s">
        <v>32</v>
      </c>
      <c r="H248" s="14" t="s">
        <v>32</v>
      </c>
      <c r="I248" s="14"/>
      <c r="J248" s="14" t="s">
        <v>32</v>
      </c>
      <c r="K248" s="14" t="s">
        <v>32</v>
      </c>
      <c r="L248" s="14" t="s">
        <v>32</v>
      </c>
      <c r="M248" s="14"/>
      <c r="N248" s="14" t="s">
        <v>32</v>
      </c>
      <c r="O248" s="33" t="s">
        <v>32</v>
      </c>
      <c r="P248" s="17" t="s">
        <v>32</v>
      </c>
      <c r="Q248" s="40" t="s">
        <v>33</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65.099999999999994" customHeight="1" x14ac:dyDescent="0.25">
      <c r="B249" s="3"/>
      <c r="C249" s="9" t="s">
        <v>365</v>
      </c>
      <c r="D249" s="16" t="s">
        <v>366</v>
      </c>
      <c r="E249" s="16">
        <v>0</v>
      </c>
      <c r="F249" s="15">
        <v>9.5500000000000007</v>
      </c>
      <c r="G249" s="15">
        <v>7.68</v>
      </c>
      <c r="H249" s="15">
        <v>5.81</v>
      </c>
      <c r="I249" s="14"/>
      <c r="J249" s="15">
        <v>9.8699999999999992</v>
      </c>
      <c r="K249" s="15">
        <v>13.6</v>
      </c>
      <c r="L249" s="15">
        <v>19.64</v>
      </c>
      <c r="M249" s="15"/>
      <c r="N249" s="15">
        <v>39.867487001999997</v>
      </c>
      <c r="O249" s="15">
        <v>44.686636571000001</v>
      </c>
      <c r="P249" s="16" t="s">
        <v>14</v>
      </c>
      <c r="Q249" s="39" t="s">
        <v>772</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65.099999999999994" customHeight="1" x14ac:dyDescent="0.25">
      <c r="B250" s="3"/>
      <c r="C250" s="19" t="s">
        <v>492</v>
      </c>
      <c r="D250" s="17" t="s">
        <v>493</v>
      </c>
      <c r="E250" s="17">
        <v>4</v>
      </c>
      <c r="F250" s="14">
        <v>9.85</v>
      </c>
      <c r="G250" s="14">
        <v>9.58</v>
      </c>
      <c r="H250" s="14">
        <v>9.31</v>
      </c>
      <c r="I250" s="14"/>
      <c r="J250" s="14">
        <v>10.41</v>
      </c>
      <c r="K250" s="14">
        <v>10.94</v>
      </c>
      <c r="L250" s="14">
        <v>11.81</v>
      </c>
      <c r="M250" s="14"/>
      <c r="N250" s="14">
        <v>59.030984072999999</v>
      </c>
      <c r="O250" s="33">
        <v>1.9750293524000002</v>
      </c>
      <c r="P250" s="17" t="s">
        <v>17</v>
      </c>
      <c r="Q250" s="40" t="s">
        <v>773</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65.099999999999994" customHeight="1" x14ac:dyDescent="0.25">
      <c r="B251" s="3"/>
      <c r="C251" s="9" t="s">
        <v>472</v>
      </c>
      <c r="D251" s="16" t="s">
        <v>473</v>
      </c>
      <c r="E251" s="16">
        <v>3</v>
      </c>
      <c r="F251" s="15">
        <v>91.82</v>
      </c>
      <c r="G251" s="15">
        <v>87.62</v>
      </c>
      <c r="H251" s="15">
        <v>83.43</v>
      </c>
      <c r="I251" s="14"/>
      <c r="J251" s="15">
        <v>93.28</v>
      </c>
      <c r="K251" s="15">
        <v>101.66</v>
      </c>
      <c r="L251" s="15">
        <v>115.22</v>
      </c>
      <c r="M251" s="15"/>
      <c r="N251" s="15">
        <v>35.088619801999997</v>
      </c>
      <c r="O251" s="15">
        <v>8.1119397567</v>
      </c>
      <c r="P251" s="16" t="s">
        <v>14</v>
      </c>
      <c r="Q251" s="39" t="s">
        <v>774</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65.099999999999994" customHeight="1" x14ac:dyDescent="0.25">
      <c r="B252" s="3"/>
      <c r="C252" s="19" t="s">
        <v>775</v>
      </c>
      <c r="D252" s="17" t="s">
        <v>776</v>
      </c>
      <c r="E252" s="17">
        <v>3</v>
      </c>
      <c r="F252" s="14">
        <v>109.61</v>
      </c>
      <c r="G252" s="14">
        <v>100.13</v>
      </c>
      <c r="H252" s="14">
        <v>90.66</v>
      </c>
      <c r="I252" s="14"/>
      <c r="J252" s="14">
        <v>112.04</v>
      </c>
      <c r="K252" s="14">
        <v>130.97999999999999</v>
      </c>
      <c r="L252" s="14">
        <v>161.63</v>
      </c>
      <c r="M252" s="14"/>
      <c r="N252" s="14">
        <v>43.228724686</v>
      </c>
      <c r="O252" s="33">
        <v>1.0080327838000001</v>
      </c>
      <c r="P252" s="17" t="s">
        <v>14</v>
      </c>
      <c r="Q252" s="40" t="s">
        <v>777</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65.099999999999994" customHeight="1" x14ac:dyDescent="0.25">
      <c r="B253" s="3"/>
      <c r="C253" s="9" t="s">
        <v>425</v>
      </c>
      <c r="D253" s="16" t="s">
        <v>426</v>
      </c>
      <c r="E253" s="16">
        <v>3</v>
      </c>
      <c r="F253" s="15">
        <v>179.18</v>
      </c>
      <c r="G253" s="15">
        <v>171.17</v>
      </c>
      <c r="H253" s="15">
        <v>163.16</v>
      </c>
      <c r="I253" s="14"/>
      <c r="J253" s="15">
        <v>180.64</v>
      </c>
      <c r="K253" s="15">
        <v>196.65</v>
      </c>
      <c r="L253" s="15">
        <v>222.57</v>
      </c>
      <c r="M253" s="15"/>
      <c r="N253" s="15">
        <v>33.855879450000003</v>
      </c>
      <c r="O253" s="15">
        <v>10.946929421999998</v>
      </c>
      <c r="P253" s="16" t="s">
        <v>14</v>
      </c>
      <c r="Q253" s="39" t="s">
        <v>778</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65.099999999999994" customHeight="1" x14ac:dyDescent="0.25">
      <c r="B254" s="3"/>
      <c r="C254" s="19" t="s">
        <v>367</v>
      </c>
      <c r="D254" s="17" t="s">
        <v>368</v>
      </c>
      <c r="E254" s="17">
        <v>0</v>
      </c>
      <c r="F254" s="14">
        <v>44.14</v>
      </c>
      <c r="G254" s="14">
        <v>38.64</v>
      </c>
      <c r="H254" s="14">
        <v>33.15</v>
      </c>
      <c r="I254" s="14"/>
      <c r="J254" s="14">
        <v>45.3</v>
      </c>
      <c r="K254" s="14">
        <v>56.28</v>
      </c>
      <c r="L254" s="14">
        <v>74.069999999999993</v>
      </c>
      <c r="M254" s="14"/>
      <c r="N254" s="14">
        <v>31.716935898999999</v>
      </c>
      <c r="O254" s="33">
        <v>3.1003649218999998</v>
      </c>
      <c r="P254" s="17" t="s">
        <v>14</v>
      </c>
      <c r="Q254" s="40" t="s">
        <v>779</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65.099999999999994" customHeight="1" x14ac:dyDescent="0.25">
      <c r="B255" s="3"/>
      <c r="C255" s="9" t="s">
        <v>780</v>
      </c>
      <c r="D255" s="16" t="s">
        <v>781</v>
      </c>
      <c r="E255" s="16">
        <v>7</v>
      </c>
      <c r="F255" s="15">
        <v>106.71</v>
      </c>
      <c r="G255" s="15">
        <v>103.3</v>
      </c>
      <c r="H255" s="15">
        <v>99.9</v>
      </c>
      <c r="I255" s="14"/>
      <c r="J255" s="15">
        <v>108.35</v>
      </c>
      <c r="K255" s="15">
        <v>115.15</v>
      </c>
      <c r="L255" s="15">
        <v>126.17</v>
      </c>
      <c r="M255" s="15"/>
      <c r="N255" s="15">
        <v>77.579064521999996</v>
      </c>
      <c r="O255" s="15">
        <v>1.8118414494999999</v>
      </c>
      <c r="P255" s="16" t="s">
        <v>17</v>
      </c>
      <c r="Q255" s="39" t="s">
        <v>782</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65.099999999999994" customHeight="1" x14ac:dyDescent="0.25">
      <c r="B256" s="3"/>
      <c r="C256" s="19" t="s">
        <v>494</v>
      </c>
      <c r="D256" s="17" t="s">
        <v>495</v>
      </c>
      <c r="E256" s="17">
        <v>0</v>
      </c>
      <c r="F256" s="14">
        <v>102.51</v>
      </c>
      <c r="G256" s="14">
        <v>93.88</v>
      </c>
      <c r="H256" s="14">
        <v>85.26</v>
      </c>
      <c r="I256" s="14"/>
      <c r="J256" s="14">
        <v>107.18</v>
      </c>
      <c r="K256" s="14">
        <v>124.42</v>
      </c>
      <c r="L256" s="14">
        <v>152.33000000000001</v>
      </c>
      <c r="M256" s="14"/>
      <c r="N256" s="14">
        <v>29.511673379000001</v>
      </c>
      <c r="O256" s="33">
        <v>1.1800839886000001</v>
      </c>
      <c r="P256" s="17" t="s">
        <v>14</v>
      </c>
      <c r="Q256" s="40" t="s">
        <v>783</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65.099999999999994" customHeight="1" x14ac:dyDescent="0.25">
      <c r="B257" s="3"/>
      <c r="C257" s="9" t="s">
        <v>427</v>
      </c>
      <c r="D257" s="16" t="s">
        <v>428</v>
      </c>
      <c r="E257" s="16">
        <v>10</v>
      </c>
      <c r="F257" s="15">
        <v>42.92</v>
      </c>
      <c r="G257" s="15">
        <v>38.1</v>
      </c>
      <c r="H257" s="15">
        <v>33.28</v>
      </c>
      <c r="I257" s="14"/>
      <c r="J257" s="15">
        <v>51.84</v>
      </c>
      <c r="K257" s="15">
        <v>61.47</v>
      </c>
      <c r="L257" s="15">
        <v>77.06</v>
      </c>
      <c r="M257" s="15"/>
      <c r="N257" s="15">
        <v>65.244853988000003</v>
      </c>
      <c r="O257" s="15">
        <v>2.9539076524000003</v>
      </c>
      <c r="P257" s="16" t="s">
        <v>17</v>
      </c>
      <c r="Q257" s="39" t="s">
        <v>784</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65.099999999999994" customHeight="1" x14ac:dyDescent="0.25">
      <c r="B258" s="3"/>
      <c r="C258" s="19" t="s">
        <v>785</v>
      </c>
      <c r="D258" s="17" t="s">
        <v>786</v>
      </c>
      <c r="E258" s="17">
        <v>6</v>
      </c>
      <c r="F258" s="14">
        <v>43.91</v>
      </c>
      <c r="G258" s="14">
        <v>37.15</v>
      </c>
      <c r="H258" s="14">
        <v>30.39</v>
      </c>
      <c r="I258" s="14"/>
      <c r="J258" s="14">
        <v>46.45</v>
      </c>
      <c r="K258" s="14">
        <v>59.96</v>
      </c>
      <c r="L258" s="14">
        <v>81.83</v>
      </c>
      <c r="M258" s="14"/>
      <c r="N258" s="14">
        <v>48.709937981000003</v>
      </c>
      <c r="O258" s="33">
        <v>2.0128446229000003</v>
      </c>
      <c r="P258" s="17" t="s">
        <v>14</v>
      </c>
      <c r="Q258" s="40" t="s">
        <v>787</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65.099999999999994" customHeight="1" x14ac:dyDescent="0.25">
      <c r="B259" s="3"/>
      <c r="C259" s="9" t="s">
        <v>442</v>
      </c>
      <c r="D259" s="16" t="s">
        <v>369</v>
      </c>
      <c r="E259" s="16">
        <v>0</v>
      </c>
      <c r="F259" s="15">
        <v>82.74</v>
      </c>
      <c r="G259" s="15">
        <v>71.760000000000005</v>
      </c>
      <c r="H259" s="15">
        <v>60.78</v>
      </c>
      <c r="I259" s="14"/>
      <c r="J259" s="15">
        <v>84.25</v>
      </c>
      <c r="K259" s="15">
        <v>106.2</v>
      </c>
      <c r="L259" s="15">
        <v>141.72</v>
      </c>
      <c r="M259" s="15"/>
      <c r="N259" s="15">
        <v>32.172506249999998</v>
      </c>
      <c r="O259" s="15">
        <v>8.8511750500000002</v>
      </c>
      <c r="P259" s="16" t="s">
        <v>14</v>
      </c>
      <c r="Q259" s="39" t="s">
        <v>788</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65.099999999999994" customHeight="1" x14ac:dyDescent="0.25">
      <c r="B260" s="3"/>
      <c r="C260" s="19" t="s">
        <v>443</v>
      </c>
      <c r="D260" s="17" t="s">
        <v>370</v>
      </c>
      <c r="E260" s="17">
        <v>0</v>
      </c>
      <c r="F260" s="14">
        <v>28.8</v>
      </c>
      <c r="G260" s="14">
        <v>22.88</v>
      </c>
      <c r="H260" s="14">
        <v>16.97</v>
      </c>
      <c r="I260" s="14"/>
      <c r="J260" s="14">
        <v>29.45</v>
      </c>
      <c r="K260" s="14">
        <v>41.27</v>
      </c>
      <c r="L260" s="14">
        <v>60.4</v>
      </c>
      <c r="M260" s="14"/>
      <c r="N260" s="14">
        <v>28.470024558999999</v>
      </c>
      <c r="O260" s="33">
        <v>4.5217992781000005</v>
      </c>
      <c r="P260" s="17" t="s">
        <v>14</v>
      </c>
      <c r="Q260" s="40" t="s">
        <v>789</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65.099999999999994" customHeight="1" x14ac:dyDescent="0.25">
      <c r="B261" s="3"/>
      <c r="C261" s="9" t="s">
        <v>444</v>
      </c>
      <c r="D261" s="16" t="s">
        <v>445</v>
      </c>
      <c r="E261" s="16">
        <v>0</v>
      </c>
      <c r="F261" s="15">
        <v>47.2</v>
      </c>
      <c r="G261" s="15">
        <v>40.29</v>
      </c>
      <c r="H261" s="15">
        <v>33.380000000000003</v>
      </c>
      <c r="I261" s="14"/>
      <c r="J261" s="15">
        <v>48.01</v>
      </c>
      <c r="K261" s="15">
        <v>61.82</v>
      </c>
      <c r="L261" s="15">
        <v>84.17</v>
      </c>
      <c r="M261" s="15"/>
      <c r="N261" s="15">
        <v>32.484363377999998</v>
      </c>
      <c r="O261" s="15">
        <v>13.526620221</v>
      </c>
      <c r="P261" s="16" t="s">
        <v>14</v>
      </c>
      <c r="Q261" s="39" t="s">
        <v>790</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65.099999999999994" customHeight="1" x14ac:dyDescent="0.25">
      <c r="B262" s="3"/>
      <c r="C262" s="19" t="s">
        <v>409</v>
      </c>
      <c r="D262" s="17" t="s">
        <v>410</v>
      </c>
      <c r="E262" s="17">
        <v>7</v>
      </c>
      <c r="F262" s="14">
        <v>36.56</v>
      </c>
      <c r="G262" s="14">
        <v>31.77</v>
      </c>
      <c r="H262" s="14">
        <v>26.99</v>
      </c>
      <c r="I262" s="14"/>
      <c r="J262" s="14">
        <v>38.799999999999997</v>
      </c>
      <c r="K262" s="14">
        <v>48.36</v>
      </c>
      <c r="L262" s="14">
        <v>63.83</v>
      </c>
      <c r="M262" s="14"/>
      <c r="N262" s="14">
        <v>72.608814319999993</v>
      </c>
      <c r="O262" s="33">
        <v>5.3477836543000006</v>
      </c>
      <c r="P262" s="17" t="s">
        <v>17</v>
      </c>
      <c r="Q262" s="40" t="s">
        <v>791</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65.099999999999994" customHeight="1" x14ac:dyDescent="0.25">
      <c r="B263" s="3"/>
      <c r="C263" s="9" t="s">
        <v>371</v>
      </c>
      <c r="D263" s="16" t="s">
        <v>372</v>
      </c>
      <c r="E263" s="16">
        <v>7</v>
      </c>
      <c r="F263" s="15">
        <v>142.85</v>
      </c>
      <c r="G263" s="15">
        <v>137.61000000000001</v>
      </c>
      <c r="H263" s="15">
        <v>132.38</v>
      </c>
      <c r="I263" s="14"/>
      <c r="J263" s="15">
        <v>144</v>
      </c>
      <c r="K263" s="15">
        <v>154.46</v>
      </c>
      <c r="L263" s="15">
        <v>171.4</v>
      </c>
      <c r="M263" s="15"/>
      <c r="N263" s="15">
        <v>76.085420643999996</v>
      </c>
      <c r="O263" s="15">
        <v>5.1278082914000001</v>
      </c>
      <c r="P263" s="16" t="s">
        <v>17</v>
      </c>
      <c r="Q263" s="39" t="s">
        <v>792</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65.099999999999994" customHeight="1" x14ac:dyDescent="0.25">
      <c r="B264" s="3"/>
      <c r="C264" s="19" t="s">
        <v>411</v>
      </c>
      <c r="D264" s="17" t="s">
        <v>412</v>
      </c>
      <c r="E264" s="17">
        <v>0</v>
      </c>
      <c r="F264" s="14">
        <v>120.76</v>
      </c>
      <c r="G264" s="14">
        <v>112.87</v>
      </c>
      <c r="H264" s="14">
        <v>104.99</v>
      </c>
      <c r="I264" s="14"/>
      <c r="J264" s="14">
        <v>122.86</v>
      </c>
      <c r="K264" s="14">
        <v>138.62</v>
      </c>
      <c r="L264" s="14">
        <v>164.13</v>
      </c>
      <c r="M264" s="14"/>
      <c r="N264" s="14">
        <v>30.329840384000001</v>
      </c>
      <c r="O264" s="33">
        <v>14.429890885000001</v>
      </c>
      <c r="P264" s="17" t="s">
        <v>14</v>
      </c>
      <c r="Q264" s="40" t="s">
        <v>793</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65.099999999999994" customHeight="1" x14ac:dyDescent="0.25">
      <c r="B265" s="3"/>
      <c r="C265" s="9" t="s">
        <v>446</v>
      </c>
      <c r="D265" s="16" t="s">
        <v>373</v>
      </c>
      <c r="E265" s="16">
        <v>3</v>
      </c>
      <c r="F265" s="15">
        <v>171.38</v>
      </c>
      <c r="G265" s="15">
        <v>163.52000000000001</v>
      </c>
      <c r="H265" s="15">
        <v>155.66</v>
      </c>
      <c r="I265" s="14"/>
      <c r="J265" s="15">
        <v>173.6</v>
      </c>
      <c r="K265" s="15">
        <v>189.31</v>
      </c>
      <c r="L265" s="15">
        <v>214.74</v>
      </c>
      <c r="M265" s="15"/>
      <c r="N265" s="15">
        <v>32.926052485</v>
      </c>
      <c r="O265" s="15">
        <v>558.80991541000003</v>
      </c>
      <c r="P265" s="16" t="s">
        <v>14</v>
      </c>
      <c r="Q265" s="39" t="s">
        <v>794</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65.099999999999994" customHeight="1" x14ac:dyDescent="0.25">
      <c r="B266" s="3"/>
      <c r="C266" s="19" t="s">
        <v>496</v>
      </c>
      <c r="D266" s="17" t="s">
        <v>497</v>
      </c>
      <c r="E266" s="17">
        <v>10</v>
      </c>
      <c r="F266" s="14">
        <v>95.13</v>
      </c>
      <c r="G266" s="14">
        <v>91.06</v>
      </c>
      <c r="H266" s="14">
        <v>86.99</v>
      </c>
      <c r="I266" s="14"/>
      <c r="J266" s="14">
        <v>96.38</v>
      </c>
      <c r="K266" s="14">
        <v>104.51</v>
      </c>
      <c r="L266" s="14">
        <v>117.67</v>
      </c>
      <c r="M266" s="14"/>
      <c r="N266" s="14">
        <v>72.077457101999997</v>
      </c>
      <c r="O266" s="33">
        <v>3.4872055123999997</v>
      </c>
      <c r="P266" s="17" t="s">
        <v>17</v>
      </c>
      <c r="Q266" s="40" t="s">
        <v>795</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65.099999999999994" customHeight="1" x14ac:dyDescent="0.25">
      <c r="B267" s="3"/>
      <c r="C267" s="9" t="s">
        <v>513</v>
      </c>
      <c r="D267" s="16" t="s">
        <v>514</v>
      </c>
      <c r="E267" s="16">
        <v>0</v>
      </c>
      <c r="F267" s="15">
        <v>129.66</v>
      </c>
      <c r="G267" s="15">
        <v>123.39</v>
      </c>
      <c r="H267" s="15">
        <v>117.12</v>
      </c>
      <c r="I267" s="14"/>
      <c r="J267" s="15">
        <v>130.71</v>
      </c>
      <c r="K267" s="15">
        <v>143.24</v>
      </c>
      <c r="L267" s="15">
        <v>163.52000000000001</v>
      </c>
      <c r="M267" s="15"/>
      <c r="N267" s="15">
        <v>41.442415277000002</v>
      </c>
      <c r="O267" s="15">
        <v>1.3610727309999999</v>
      </c>
      <c r="P267" s="16" t="s">
        <v>14</v>
      </c>
      <c r="Q267" s="39" t="s">
        <v>796</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65.099999999999994" customHeight="1" x14ac:dyDescent="0.25">
      <c r="B268" s="3"/>
      <c r="C268" s="19" t="s">
        <v>498</v>
      </c>
      <c r="D268" s="17" t="s">
        <v>499</v>
      </c>
      <c r="E268" s="17">
        <v>3</v>
      </c>
      <c r="F268" s="14">
        <v>104.51</v>
      </c>
      <c r="G268" s="14">
        <v>94.91</v>
      </c>
      <c r="H268" s="14">
        <v>85.31</v>
      </c>
      <c r="I268" s="14"/>
      <c r="J268" s="14">
        <v>106.85</v>
      </c>
      <c r="K268" s="14">
        <v>126.04</v>
      </c>
      <c r="L268" s="14">
        <v>157.1</v>
      </c>
      <c r="M268" s="14"/>
      <c r="N268" s="14">
        <v>44.325082758000001</v>
      </c>
      <c r="O268" s="33">
        <v>15.860149074999999</v>
      </c>
      <c r="P268" s="17" t="s">
        <v>14</v>
      </c>
      <c r="Q268" s="40" t="s">
        <v>797</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65.099999999999994" customHeight="1" x14ac:dyDescent="0.25">
      <c r="B269" s="3"/>
      <c r="C269" s="9" t="s">
        <v>500</v>
      </c>
      <c r="D269" s="16" t="s">
        <v>501</v>
      </c>
      <c r="E269" s="16">
        <v>7</v>
      </c>
      <c r="F269" s="15">
        <v>79.099999999999994</v>
      </c>
      <c r="G269" s="15">
        <v>76.12</v>
      </c>
      <c r="H269" s="15">
        <v>73.14</v>
      </c>
      <c r="I269" s="14"/>
      <c r="J269" s="15">
        <v>80.03</v>
      </c>
      <c r="K269" s="15">
        <v>85.98</v>
      </c>
      <c r="L269" s="15">
        <v>95.62</v>
      </c>
      <c r="M269" s="15"/>
      <c r="N269" s="15">
        <v>74.23419973</v>
      </c>
      <c r="O269" s="15">
        <v>6.6771200390000001</v>
      </c>
      <c r="P269" s="16" t="s">
        <v>17</v>
      </c>
      <c r="Q269" s="39" t="s">
        <v>798</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65.099999999999994" customHeight="1" x14ac:dyDescent="0.25">
      <c r="B270" s="3"/>
      <c r="C270" s="19" t="s">
        <v>502</v>
      </c>
      <c r="D270" s="17" t="s">
        <v>503</v>
      </c>
      <c r="E270" s="17">
        <v>7</v>
      </c>
      <c r="F270" s="14">
        <v>59.24</v>
      </c>
      <c r="G270" s="14">
        <v>55.53</v>
      </c>
      <c r="H270" s="14">
        <v>51.82</v>
      </c>
      <c r="I270" s="14"/>
      <c r="J270" s="14">
        <v>60.65</v>
      </c>
      <c r="K270" s="14">
        <v>68.06</v>
      </c>
      <c r="L270" s="14">
        <v>80.06</v>
      </c>
      <c r="M270" s="14"/>
      <c r="N270" s="14">
        <v>73.217855982000003</v>
      </c>
      <c r="O270" s="33">
        <v>2.3535370742999997</v>
      </c>
      <c r="P270" s="17" t="s">
        <v>17</v>
      </c>
      <c r="Q270" s="40" t="s">
        <v>799</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65.099999999999994" customHeight="1" x14ac:dyDescent="0.25">
      <c r="B271" s="3"/>
      <c r="C271" s="9" t="s">
        <v>504</v>
      </c>
      <c r="D271" s="16" t="s">
        <v>505</v>
      </c>
      <c r="E271" s="16">
        <v>7</v>
      </c>
      <c r="F271" s="15">
        <v>57.06</v>
      </c>
      <c r="G271" s="15">
        <v>53.34</v>
      </c>
      <c r="H271" s="15">
        <v>49.62</v>
      </c>
      <c r="I271" s="14"/>
      <c r="J271" s="15">
        <v>59.87</v>
      </c>
      <c r="K271" s="15">
        <v>67.3</v>
      </c>
      <c r="L271" s="15">
        <v>79.33</v>
      </c>
      <c r="M271" s="15"/>
      <c r="N271" s="15">
        <v>61.605078949000003</v>
      </c>
      <c r="O271" s="15">
        <v>3.4776975271000001</v>
      </c>
      <c r="P271" s="16" t="s">
        <v>17</v>
      </c>
      <c r="Q271" s="39" t="s">
        <v>800</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65.099999999999994" customHeight="1" x14ac:dyDescent="0.25">
      <c r="B272" s="3"/>
      <c r="C272" s="19" t="s">
        <v>801</v>
      </c>
      <c r="D272" s="17" t="s">
        <v>802</v>
      </c>
      <c r="E272" s="17">
        <v>10</v>
      </c>
      <c r="F272" s="14">
        <v>58.11</v>
      </c>
      <c r="G272" s="14">
        <v>55.26</v>
      </c>
      <c r="H272" s="14">
        <v>52.41</v>
      </c>
      <c r="I272" s="14"/>
      <c r="J272" s="14">
        <v>62.23</v>
      </c>
      <c r="K272" s="14">
        <v>67.92</v>
      </c>
      <c r="L272" s="14">
        <v>77.14</v>
      </c>
      <c r="M272" s="14"/>
      <c r="N272" s="14">
        <v>59.577668639000002</v>
      </c>
      <c r="O272" s="33">
        <v>1.4578770338</v>
      </c>
      <c r="P272" s="17" t="s">
        <v>17</v>
      </c>
      <c r="Q272" s="40" t="s">
        <v>803</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65.099999999999994" customHeight="1" x14ac:dyDescent="0.25">
      <c r="B273" s="3"/>
      <c r="C273" s="9" t="s">
        <v>447</v>
      </c>
      <c r="D273" s="16" t="s">
        <v>374</v>
      </c>
      <c r="E273" s="16">
        <v>10</v>
      </c>
      <c r="F273" s="15">
        <v>428.13</v>
      </c>
      <c r="G273" s="15">
        <v>410.84</v>
      </c>
      <c r="H273" s="15">
        <v>393.56</v>
      </c>
      <c r="I273" s="14"/>
      <c r="J273" s="15">
        <v>430.18</v>
      </c>
      <c r="K273" s="15">
        <v>464.74</v>
      </c>
      <c r="L273" s="15">
        <v>520.66999999999996</v>
      </c>
      <c r="M273" s="15"/>
      <c r="N273" s="15">
        <v>82.072061731999995</v>
      </c>
      <c r="O273" s="15">
        <v>48.876049937999994</v>
      </c>
      <c r="P273" s="16" t="s">
        <v>17</v>
      </c>
      <c r="Q273" s="39" t="s">
        <v>804</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65.099999999999994" customHeight="1" x14ac:dyDescent="0.25">
      <c r="B274" s="3"/>
      <c r="C274" s="19" t="s">
        <v>448</v>
      </c>
      <c r="D274" s="17" t="s">
        <v>375</v>
      </c>
      <c r="E274" s="17">
        <v>5</v>
      </c>
      <c r="F274" s="14">
        <v>111.77</v>
      </c>
      <c r="G274" s="14">
        <v>85.55</v>
      </c>
      <c r="H274" s="14">
        <v>59.33</v>
      </c>
      <c r="I274" s="14"/>
      <c r="J274" s="14">
        <v>115.33</v>
      </c>
      <c r="K274" s="14">
        <v>167.76</v>
      </c>
      <c r="L274" s="14">
        <v>252.61</v>
      </c>
      <c r="M274" s="14"/>
      <c r="N274" s="14">
        <v>46.438549479999999</v>
      </c>
      <c r="O274" s="33">
        <v>8.0626324043000004</v>
      </c>
      <c r="P274" s="17" t="s">
        <v>14</v>
      </c>
      <c r="Q274" s="40" t="s">
        <v>805</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65.099999999999994" customHeight="1" x14ac:dyDescent="0.25">
      <c r="B275" s="3"/>
      <c r="C275" s="9" t="s">
        <v>449</v>
      </c>
      <c r="D275" s="16" t="s">
        <v>376</v>
      </c>
      <c r="E275" s="16">
        <v>0</v>
      </c>
      <c r="F275" s="15">
        <v>111.3</v>
      </c>
      <c r="G275" s="15">
        <v>104.36</v>
      </c>
      <c r="H275" s="15">
        <v>97.43</v>
      </c>
      <c r="I275" s="14"/>
      <c r="J275" s="15">
        <v>113.59</v>
      </c>
      <c r="K275" s="15">
        <v>127.45</v>
      </c>
      <c r="L275" s="15">
        <v>149.88999999999999</v>
      </c>
      <c r="M275" s="15"/>
      <c r="N275" s="15">
        <v>44.783293182999998</v>
      </c>
      <c r="O275" s="15">
        <v>290.83917654999999</v>
      </c>
      <c r="P275" s="16" t="s">
        <v>14</v>
      </c>
      <c r="Q275" s="39" t="s">
        <v>806</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65.099999999999994" customHeight="1" x14ac:dyDescent="0.25">
      <c r="B276" s="3"/>
      <c r="C276" s="19" t="s">
        <v>807</v>
      </c>
      <c r="D276" s="17" t="s">
        <v>808</v>
      </c>
      <c r="E276" s="17">
        <v>3</v>
      </c>
      <c r="F276" s="14">
        <v>101.43</v>
      </c>
      <c r="G276" s="14">
        <v>91.95</v>
      </c>
      <c r="H276" s="14">
        <v>82.48</v>
      </c>
      <c r="I276" s="14"/>
      <c r="J276" s="14">
        <v>103.39</v>
      </c>
      <c r="K276" s="14">
        <v>122.33</v>
      </c>
      <c r="L276" s="14">
        <v>152.97</v>
      </c>
      <c r="M276" s="14"/>
      <c r="N276" s="14">
        <v>43.316625795999997</v>
      </c>
      <c r="O276" s="33">
        <v>1.7379555967</v>
      </c>
      <c r="P276" s="17" t="s">
        <v>14</v>
      </c>
      <c r="Q276" s="40" t="s">
        <v>809</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65.099999999999994" customHeight="1" x14ac:dyDescent="0.25">
      <c r="B277" s="3"/>
      <c r="C277" s="9" t="s">
        <v>377</v>
      </c>
      <c r="D277" s="16" t="s">
        <v>378</v>
      </c>
      <c r="E277" s="16">
        <v>3</v>
      </c>
      <c r="F277" s="15">
        <v>179.85</v>
      </c>
      <c r="G277" s="15">
        <v>171.6</v>
      </c>
      <c r="H277" s="15">
        <v>163.36000000000001</v>
      </c>
      <c r="I277" s="14"/>
      <c r="J277" s="15">
        <v>181.88</v>
      </c>
      <c r="K277" s="15">
        <v>198.36</v>
      </c>
      <c r="L277" s="15">
        <v>225.03</v>
      </c>
      <c r="M277" s="15"/>
      <c r="N277" s="15">
        <v>32.995096580999999</v>
      </c>
      <c r="O277" s="15">
        <v>88.283800657</v>
      </c>
      <c r="P277" s="16" t="s">
        <v>14</v>
      </c>
      <c r="Q277" s="39" t="s">
        <v>810</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65.099999999999994" customHeight="1" x14ac:dyDescent="0.25">
      <c r="B278" s="3"/>
      <c r="C278" s="19" t="s">
        <v>379</v>
      </c>
      <c r="D278" s="17" t="s">
        <v>380</v>
      </c>
      <c r="E278" s="17">
        <v>3</v>
      </c>
      <c r="F278" s="14">
        <v>123.9</v>
      </c>
      <c r="G278" s="14">
        <v>117.89</v>
      </c>
      <c r="H278" s="14">
        <v>111.89</v>
      </c>
      <c r="I278" s="14"/>
      <c r="J278" s="14">
        <v>125.2</v>
      </c>
      <c r="K278" s="14">
        <v>137.19999999999999</v>
      </c>
      <c r="L278" s="14">
        <v>156.63</v>
      </c>
      <c r="M278" s="14"/>
      <c r="N278" s="14">
        <v>33.440006236000002</v>
      </c>
      <c r="O278" s="33">
        <v>22.860024080999999</v>
      </c>
      <c r="P278" s="17" t="s">
        <v>14</v>
      </c>
      <c r="Q278" s="40" t="s">
        <v>811</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65.099999999999994" customHeight="1" x14ac:dyDescent="0.25">
      <c r="B279" s="3"/>
      <c r="C279" s="9" t="s">
        <v>812</v>
      </c>
      <c r="D279" s="16" t="s">
        <v>813</v>
      </c>
      <c r="E279" s="16">
        <v>3</v>
      </c>
      <c r="F279" s="15">
        <v>172.87</v>
      </c>
      <c r="G279" s="15">
        <v>161.34</v>
      </c>
      <c r="H279" s="15">
        <v>149.81</v>
      </c>
      <c r="I279" s="14"/>
      <c r="J279" s="15">
        <v>175.49</v>
      </c>
      <c r="K279" s="15">
        <v>198.54</v>
      </c>
      <c r="L279" s="15">
        <v>235.84</v>
      </c>
      <c r="M279" s="15"/>
      <c r="N279" s="15">
        <v>41.084892465999999</v>
      </c>
      <c r="O279" s="15">
        <v>6.3481345105000004</v>
      </c>
      <c r="P279" s="16" t="s">
        <v>14</v>
      </c>
      <c r="Q279" s="39" t="s">
        <v>814</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65.099999999999994" customHeight="1" x14ac:dyDescent="0.25">
      <c r="B280" s="3"/>
      <c r="C280" s="19" t="s">
        <v>815</v>
      </c>
      <c r="D280" s="17" t="s">
        <v>816</v>
      </c>
      <c r="E280" s="17">
        <v>10</v>
      </c>
      <c r="F280" s="14">
        <v>62.42</v>
      </c>
      <c r="G280" s="14">
        <v>58.48</v>
      </c>
      <c r="H280" s="14">
        <v>54.55</v>
      </c>
      <c r="I280" s="14"/>
      <c r="J280" s="14">
        <v>70.91</v>
      </c>
      <c r="K280" s="14">
        <v>78.77</v>
      </c>
      <c r="L280" s="14">
        <v>91.49</v>
      </c>
      <c r="M280" s="14"/>
      <c r="N280" s="14">
        <v>55.031563915</v>
      </c>
      <c r="O280" s="33">
        <v>1.9704278819000001</v>
      </c>
      <c r="P280" s="17" t="s">
        <v>17</v>
      </c>
      <c r="Q280" s="40" t="s">
        <v>817</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65.099999999999994" customHeight="1" x14ac:dyDescent="0.25">
      <c r="B281" s="3"/>
      <c r="C281" s="9" t="s">
        <v>381</v>
      </c>
      <c r="D281" s="16" t="s">
        <v>382</v>
      </c>
      <c r="E281" s="16">
        <v>9</v>
      </c>
      <c r="F281" s="15">
        <v>71.709999999999994</v>
      </c>
      <c r="G281" s="15">
        <v>67.66</v>
      </c>
      <c r="H281" s="15">
        <v>63.62</v>
      </c>
      <c r="I281" s="14"/>
      <c r="J281" s="15">
        <v>72.64</v>
      </c>
      <c r="K281" s="15">
        <v>80.72</v>
      </c>
      <c r="L281" s="15">
        <v>93.8</v>
      </c>
      <c r="M281" s="15"/>
      <c r="N281" s="15">
        <v>76.931244583999998</v>
      </c>
      <c r="O281" s="15">
        <v>14.551449236</v>
      </c>
      <c r="P281" s="16" t="s">
        <v>17</v>
      </c>
      <c r="Q281" s="39" t="s">
        <v>818</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65.099999999999994" customHeight="1" x14ac:dyDescent="0.25">
      <c r="B282" s="3"/>
      <c r="C282" s="19" t="s">
        <v>383</v>
      </c>
      <c r="D282" s="17" t="s">
        <v>384</v>
      </c>
      <c r="E282" s="17">
        <v>9</v>
      </c>
      <c r="F282" s="14">
        <v>52.05</v>
      </c>
      <c r="G282" s="14">
        <v>49.91</v>
      </c>
      <c r="H282" s="14">
        <v>47.78</v>
      </c>
      <c r="I282" s="14"/>
      <c r="J282" s="14">
        <v>52.35</v>
      </c>
      <c r="K282" s="14">
        <v>56.61</v>
      </c>
      <c r="L282" s="14">
        <v>63.51</v>
      </c>
      <c r="M282" s="14"/>
      <c r="N282" s="14">
        <v>80.409042267999993</v>
      </c>
      <c r="O282" s="33">
        <v>7.1133931800000001</v>
      </c>
      <c r="P282" s="17" t="s">
        <v>17</v>
      </c>
      <c r="Q282" s="40" t="s">
        <v>819</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65.099999999999994" customHeight="1" x14ac:dyDescent="0.25">
      <c r="B283" s="3"/>
      <c r="C283" s="9" t="s">
        <v>385</v>
      </c>
      <c r="D283" s="16" t="s">
        <v>386</v>
      </c>
      <c r="E283" s="16">
        <v>10</v>
      </c>
      <c r="F283" s="15">
        <v>116.33</v>
      </c>
      <c r="G283" s="15">
        <v>107.53</v>
      </c>
      <c r="H283" s="15">
        <v>98.74</v>
      </c>
      <c r="I283" s="14"/>
      <c r="J283" s="15">
        <v>118.15</v>
      </c>
      <c r="K283" s="15">
        <v>135.72999999999999</v>
      </c>
      <c r="L283" s="15">
        <v>164.19</v>
      </c>
      <c r="M283" s="15"/>
      <c r="N283" s="15">
        <v>78.160486469999995</v>
      </c>
      <c r="O283" s="15">
        <v>12.260517049000001</v>
      </c>
      <c r="P283" s="16" t="s">
        <v>17</v>
      </c>
      <c r="Q283" s="39" t="s">
        <v>820</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65.099999999999994" customHeight="1" x14ac:dyDescent="0.25">
      <c r="B284" s="3"/>
      <c r="C284" s="19" t="s">
        <v>821</v>
      </c>
      <c r="D284" s="17" t="s">
        <v>822</v>
      </c>
      <c r="E284" s="17">
        <v>3</v>
      </c>
      <c r="F284" s="14">
        <v>150.56</v>
      </c>
      <c r="G284" s="14">
        <v>143.87</v>
      </c>
      <c r="H284" s="14">
        <v>137.19</v>
      </c>
      <c r="I284" s="14"/>
      <c r="J284" s="14">
        <v>152.51</v>
      </c>
      <c r="K284" s="14">
        <v>165.87</v>
      </c>
      <c r="L284" s="14">
        <v>187.49</v>
      </c>
      <c r="M284" s="14"/>
      <c r="N284" s="14">
        <v>42.147203249999997</v>
      </c>
      <c r="O284" s="33">
        <v>1.1786354856999999</v>
      </c>
      <c r="P284" s="17" t="s">
        <v>14</v>
      </c>
      <c r="Q284" s="40" t="s">
        <v>823</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65.099999999999994" customHeight="1" x14ac:dyDescent="0.25">
      <c r="B285" s="3"/>
      <c r="C285" s="9" t="s">
        <v>824</v>
      </c>
      <c r="D285" s="16" t="s">
        <v>825</v>
      </c>
      <c r="E285" s="16">
        <v>3</v>
      </c>
      <c r="F285" s="15">
        <v>121.5</v>
      </c>
      <c r="G285" s="15">
        <v>116.09</v>
      </c>
      <c r="H285" s="15">
        <v>110.68</v>
      </c>
      <c r="I285" s="14"/>
      <c r="J285" s="15">
        <v>123.19</v>
      </c>
      <c r="K285" s="15">
        <v>134</v>
      </c>
      <c r="L285" s="15">
        <v>151.49</v>
      </c>
      <c r="M285" s="15"/>
      <c r="N285" s="15">
        <v>42.487538794999999</v>
      </c>
      <c r="O285" s="15">
        <v>1.0189532733</v>
      </c>
      <c r="P285" s="16" t="s">
        <v>14</v>
      </c>
      <c r="Q285" s="39" t="s">
        <v>826</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65.099999999999994" customHeight="1" x14ac:dyDescent="0.25">
      <c r="B286" s="3"/>
      <c r="C286" s="19" t="s">
        <v>515</v>
      </c>
      <c r="D286" s="17" t="s">
        <v>516</v>
      </c>
      <c r="E286" s="17">
        <v>3</v>
      </c>
      <c r="F286" s="14">
        <v>88.6</v>
      </c>
      <c r="G286" s="14">
        <v>81.67</v>
      </c>
      <c r="H286" s="14">
        <v>74.75</v>
      </c>
      <c r="I286" s="14"/>
      <c r="J286" s="14">
        <v>90.15</v>
      </c>
      <c r="K286" s="14">
        <v>103.99</v>
      </c>
      <c r="L286" s="14">
        <v>126.4</v>
      </c>
      <c r="M286" s="14"/>
      <c r="N286" s="14">
        <v>43.304088075999999</v>
      </c>
      <c r="O286" s="33">
        <v>1.49307032</v>
      </c>
      <c r="P286" s="17" t="s">
        <v>14</v>
      </c>
      <c r="Q286" s="40" t="s">
        <v>827</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65.099999999999994" customHeight="1" x14ac:dyDescent="0.25">
      <c r="B287" s="3"/>
      <c r="C287" s="9" t="s">
        <v>387</v>
      </c>
      <c r="D287" s="16" t="s">
        <v>388</v>
      </c>
      <c r="E287" s="16">
        <v>0</v>
      </c>
      <c r="F287" s="15">
        <v>22.12</v>
      </c>
      <c r="G287" s="15">
        <v>19.21</v>
      </c>
      <c r="H287" s="15">
        <v>16.3</v>
      </c>
      <c r="I287" s="14"/>
      <c r="J287" s="15">
        <v>22.48</v>
      </c>
      <c r="K287" s="15">
        <v>28.29</v>
      </c>
      <c r="L287" s="15">
        <v>37.700000000000003</v>
      </c>
      <c r="M287" s="15"/>
      <c r="N287" s="15">
        <v>32.262338391999997</v>
      </c>
      <c r="O287" s="15">
        <v>3.7156206956999998</v>
      </c>
      <c r="P287" s="16" t="s">
        <v>14</v>
      </c>
      <c r="Q287" s="39" t="s">
        <v>828</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65.099999999999994" customHeight="1" x14ac:dyDescent="0.25">
      <c r="B288" s="3"/>
      <c r="C288" s="19" t="s">
        <v>829</v>
      </c>
      <c r="D288" s="17" t="s">
        <v>830</v>
      </c>
      <c r="E288" s="17">
        <v>7</v>
      </c>
      <c r="F288" s="14">
        <v>16.68</v>
      </c>
      <c r="G288" s="14">
        <v>16.04</v>
      </c>
      <c r="H288" s="14">
        <v>15.41</v>
      </c>
      <c r="I288" s="14"/>
      <c r="J288" s="14">
        <v>16.809999999999999</v>
      </c>
      <c r="K288" s="14">
        <v>18.07</v>
      </c>
      <c r="L288" s="14">
        <v>20.11</v>
      </c>
      <c r="M288" s="14"/>
      <c r="N288" s="14">
        <v>76.196483361999995</v>
      </c>
      <c r="O288" s="33">
        <v>1.6505200976000001</v>
      </c>
      <c r="P288" s="17" t="s">
        <v>17</v>
      </c>
      <c r="Q288" s="40" t="s">
        <v>831</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65.099999999999994" customHeight="1" x14ac:dyDescent="0.25">
      <c r="B289" s="3"/>
      <c r="C289" s="9" t="s">
        <v>389</v>
      </c>
      <c r="D289" s="16" t="s">
        <v>390</v>
      </c>
      <c r="E289" s="16">
        <v>7</v>
      </c>
      <c r="F289" s="15" t="s">
        <v>32</v>
      </c>
      <c r="G289" s="15" t="s">
        <v>32</v>
      </c>
      <c r="H289" s="15" t="s">
        <v>32</v>
      </c>
      <c r="I289" s="14"/>
      <c r="J289" s="15" t="s">
        <v>32</v>
      </c>
      <c r="K289" s="15" t="s">
        <v>32</v>
      </c>
      <c r="L289" s="15" t="s">
        <v>32</v>
      </c>
      <c r="M289" s="15"/>
      <c r="N289" s="15" t="s">
        <v>32</v>
      </c>
      <c r="O289" s="15" t="s">
        <v>32</v>
      </c>
      <c r="P289" s="16" t="s">
        <v>32</v>
      </c>
      <c r="Q289" s="39" t="s">
        <v>33</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65.099999999999994" customHeight="1" x14ac:dyDescent="0.25">
      <c r="B290" s="3"/>
      <c r="C290" s="19" t="s">
        <v>391</v>
      </c>
      <c r="D290" s="17" t="s">
        <v>392</v>
      </c>
      <c r="E290" s="17">
        <v>3</v>
      </c>
      <c r="F290" s="14">
        <v>17.89</v>
      </c>
      <c r="G290" s="14">
        <v>17.05</v>
      </c>
      <c r="H290" s="14">
        <v>16.22</v>
      </c>
      <c r="I290" s="14"/>
      <c r="J290" s="14">
        <v>18.13</v>
      </c>
      <c r="K290" s="14">
        <v>19.79</v>
      </c>
      <c r="L290" s="14">
        <v>22.49</v>
      </c>
      <c r="M290" s="14"/>
      <c r="N290" s="14">
        <v>34.359936670000003</v>
      </c>
      <c r="O290" s="33">
        <v>13.494393754000001</v>
      </c>
      <c r="P290" s="17" t="s">
        <v>14</v>
      </c>
      <c r="Q290" s="40" t="s">
        <v>832</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65.099999999999994" customHeight="1" x14ac:dyDescent="0.25">
      <c r="B291" s="3"/>
      <c r="C291" s="9" t="s">
        <v>393</v>
      </c>
      <c r="D291" s="16" t="s">
        <v>394</v>
      </c>
      <c r="E291" s="16">
        <v>9</v>
      </c>
      <c r="F291" s="15">
        <v>21.05</v>
      </c>
      <c r="G291" s="15">
        <v>19.48</v>
      </c>
      <c r="H291" s="15">
        <v>17.920000000000002</v>
      </c>
      <c r="I291" s="14"/>
      <c r="J291" s="15">
        <v>21.8</v>
      </c>
      <c r="K291" s="15">
        <v>24.92</v>
      </c>
      <c r="L291" s="15">
        <v>29.98</v>
      </c>
      <c r="M291" s="15"/>
      <c r="N291" s="15">
        <v>78.918343950999997</v>
      </c>
      <c r="O291" s="15">
        <v>20.429241095000002</v>
      </c>
      <c r="P291" s="16" t="s">
        <v>17</v>
      </c>
      <c r="Q291" s="39" t="s">
        <v>833</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65.099999999999994" customHeight="1" x14ac:dyDescent="0.25">
      <c r="B292" s="3"/>
      <c r="C292" s="19" t="s">
        <v>395</v>
      </c>
      <c r="D292" s="17" t="s">
        <v>396</v>
      </c>
      <c r="E292" s="17">
        <v>3</v>
      </c>
      <c r="F292" s="14">
        <v>23.26</v>
      </c>
      <c r="G292" s="14">
        <v>21.09</v>
      </c>
      <c r="H292" s="14">
        <v>18.93</v>
      </c>
      <c r="I292" s="14"/>
      <c r="J292" s="14">
        <v>23.64</v>
      </c>
      <c r="K292" s="14">
        <v>27.96</v>
      </c>
      <c r="L292" s="14">
        <v>34.96</v>
      </c>
      <c r="M292" s="14"/>
      <c r="N292" s="14">
        <v>40.535760205000003</v>
      </c>
      <c r="O292" s="33">
        <v>27.117173310999998</v>
      </c>
      <c r="P292" s="17" t="s">
        <v>14</v>
      </c>
      <c r="Q292" s="40" t="s">
        <v>834</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65.099999999999994" customHeight="1" x14ac:dyDescent="0.25">
      <c r="B293" s="3"/>
      <c r="C293" s="9" t="s">
        <v>517</v>
      </c>
      <c r="D293" s="16" t="s">
        <v>518</v>
      </c>
      <c r="E293" s="16">
        <v>9</v>
      </c>
      <c r="F293" s="15">
        <v>16.25</v>
      </c>
      <c r="G293" s="15">
        <v>15.58</v>
      </c>
      <c r="H293" s="15">
        <v>14.92</v>
      </c>
      <c r="I293" s="14"/>
      <c r="J293" s="15">
        <v>16.399999999999999</v>
      </c>
      <c r="K293" s="15">
        <v>17.72</v>
      </c>
      <c r="L293" s="15">
        <v>19.86</v>
      </c>
      <c r="M293" s="15"/>
      <c r="N293" s="15">
        <v>74.647940550000001</v>
      </c>
      <c r="O293" s="15">
        <v>4.0868653495</v>
      </c>
      <c r="P293" s="16" t="s">
        <v>17</v>
      </c>
      <c r="Q293" s="39" t="s">
        <v>835</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65.099999999999994" customHeight="1" x14ac:dyDescent="0.25">
      <c r="B294" s="3"/>
      <c r="C294" s="19" t="s">
        <v>506</v>
      </c>
      <c r="D294" s="17" t="s">
        <v>507</v>
      </c>
      <c r="E294" s="17">
        <v>10</v>
      </c>
      <c r="F294" s="14">
        <v>28.24</v>
      </c>
      <c r="G294" s="14">
        <v>25.85</v>
      </c>
      <c r="H294" s="14">
        <v>23.47</v>
      </c>
      <c r="I294" s="14"/>
      <c r="J294" s="14">
        <v>28.48</v>
      </c>
      <c r="K294" s="14">
        <v>33.24</v>
      </c>
      <c r="L294" s="14">
        <v>40.950000000000003</v>
      </c>
      <c r="M294" s="14"/>
      <c r="N294" s="14">
        <v>82.951751293000001</v>
      </c>
      <c r="O294" s="33">
        <v>2.6618091967000002</v>
      </c>
      <c r="P294" s="17" t="s">
        <v>17</v>
      </c>
      <c r="Q294" s="40" t="s">
        <v>836</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65.099999999999994" customHeight="1" x14ac:dyDescent="0.25">
      <c r="B295" s="3"/>
      <c r="C295" s="9"/>
      <c r="D295" s="16"/>
      <c r="E295" s="16"/>
      <c r="F295" s="15"/>
      <c r="G295" s="15"/>
      <c r="H295" s="15"/>
      <c r="I295" s="14"/>
      <c r="J295" s="15"/>
      <c r="K295" s="15"/>
      <c r="L295" s="15"/>
      <c r="M295" s="15"/>
      <c r="N295" s="15"/>
      <c r="O295" s="15"/>
      <c r="P295" s="16"/>
      <c r="Q295" s="39"/>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65.099999999999994" customHeight="1" x14ac:dyDescent="0.25">
      <c r="B296" s="3"/>
      <c r="C296" s="19"/>
      <c r="D296" s="17"/>
      <c r="E296" s="17"/>
      <c r="F296" s="14"/>
      <c r="G296" s="14"/>
      <c r="H296" s="14"/>
      <c r="I296" s="14"/>
      <c r="J296" s="14"/>
      <c r="K296" s="14"/>
      <c r="L296" s="14"/>
      <c r="M296" s="14"/>
      <c r="N296" s="14"/>
      <c r="O296" s="33"/>
      <c r="P296" s="17"/>
      <c r="Q296" s="40"/>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65.099999999999994" customHeight="1" x14ac:dyDescent="0.25">
      <c r="B297" s="3"/>
      <c r="C297" s="9"/>
      <c r="D297" s="16"/>
      <c r="E297" s="16"/>
      <c r="F297" s="15"/>
      <c r="G297" s="15"/>
      <c r="H297" s="15"/>
      <c r="I297" s="14"/>
      <c r="J297" s="15"/>
      <c r="K297" s="15"/>
      <c r="L297" s="15"/>
      <c r="M297" s="15"/>
      <c r="N297" s="15"/>
      <c r="O297" s="15"/>
      <c r="P297" s="16"/>
      <c r="Q297" s="39"/>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65.099999999999994" customHeight="1" x14ac:dyDescent="0.25">
      <c r="B298" s="3"/>
      <c r="C298" s="19"/>
      <c r="D298" s="17"/>
      <c r="E298" s="17"/>
      <c r="F298" s="14"/>
      <c r="G298" s="14"/>
      <c r="H298" s="14"/>
      <c r="I298" s="14"/>
      <c r="J298" s="14"/>
      <c r="K298" s="14"/>
      <c r="L298" s="14"/>
      <c r="M298" s="14"/>
      <c r="N298" s="14"/>
      <c r="O298" s="33"/>
      <c r="P298" s="17"/>
      <c r="Q298" s="40"/>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65.099999999999994" customHeight="1" x14ac:dyDescent="0.25">
      <c r="B299" s="3"/>
      <c r="C299" s="9"/>
      <c r="D299" s="16"/>
      <c r="E299" s="16"/>
      <c r="F299" s="15"/>
      <c r="G299" s="15"/>
      <c r="H299" s="15"/>
      <c r="I299" s="14"/>
      <c r="J299" s="15"/>
      <c r="K299" s="15"/>
      <c r="L299" s="15"/>
      <c r="M299" s="15"/>
      <c r="N299" s="15"/>
      <c r="O299" s="15"/>
      <c r="P299" s="16"/>
      <c r="Q299" s="39"/>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65.099999999999994" customHeight="1" x14ac:dyDescent="0.25">
      <c r="B300" s="3"/>
      <c r="C300" s="19"/>
      <c r="D300" s="17"/>
      <c r="E300" s="17"/>
      <c r="F300" s="14"/>
      <c r="G300" s="14"/>
      <c r="H300" s="14"/>
      <c r="I300" s="14"/>
      <c r="J300" s="14"/>
      <c r="K300" s="14"/>
      <c r="L300" s="14"/>
      <c r="M300" s="14"/>
      <c r="N300" s="14"/>
      <c r="O300" s="33"/>
      <c r="P300" s="17"/>
      <c r="Q300" s="40"/>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65.099999999999994" customHeight="1" x14ac:dyDescent="0.25">
      <c r="B301" s="3"/>
      <c r="C301" s="9"/>
      <c r="D301" s="16"/>
      <c r="E301" s="16"/>
      <c r="F301" s="15"/>
      <c r="G301" s="15"/>
      <c r="H301" s="15"/>
      <c r="I301" s="14"/>
      <c r="J301" s="15"/>
      <c r="K301" s="15"/>
      <c r="L301" s="15"/>
      <c r="M301" s="15"/>
      <c r="N301" s="15"/>
      <c r="O301" s="15"/>
      <c r="P301" s="16"/>
      <c r="Q301" s="39"/>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65.099999999999994" customHeight="1" x14ac:dyDescent="0.25">
      <c r="B302" s="11"/>
      <c r="C302" s="19"/>
      <c r="D302" s="17"/>
      <c r="E302" s="17"/>
      <c r="F302" s="14"/>
      <c r="G302" s="14"/>
      <c r="H302" s="14"/>
      <c r="I302" s="14"/>
      <c r="J302" s="14"/>
      <c r="K302" s="14"/>
      <c r="L302" s="14"/>
      <c r="M302" s="14"/>
      <c r="N302" s="14"/>
      <c r="O302" s="33"/>
      <c r="P302" s="17"/>
      <c r="Q302" s="40"/>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65.099999999999994" customHeight="1" x14ac:dyDescent="0.25">
      <c r="B303" s="11"/>
      <c r="C303" s="9"/>
      <c r="D303" s="16"/>
      <c r="E303" s="16"/>
      <c r="F303" s="15"/>
      <c r="G303" s="15"/>
      <c r="H303" s="15"/>
      <c r="I303" s="14"/>
      <c r="J303" s="15"/>
      <c r="K303" s="15"/>
      <c r="L303" s="15"/>
      <c r="M303" s="15"/>
      <c r="N303" s="15"/>
      <c r="O303" s="15"/>
      <c r="P303" s="16"/>
      <c r="Q303" s="39"/>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65.099999999999994" customHeight="1" x14ac:dyDescent="0.25">
      <c r="B304" s="11"/>
      <c r="C304" s="19"/>
      <c r="D304" s="17"/>
      <c r="E304" s="17"/>
      <c r="F304" s="14"/>
      <c r="G304" s="14"/>
      <c r="H304" s="14"/>
      <c r="I304" s="14"/>
      <c r="J304" s="14"/>
      <c r="K304" s="14"/>
      <c r="L304" s="14"/>
      <c r="M304" s="14"/>
      <c r="N304" s="14"/>
      <c r="O304" s="33"/>
      <c r="P304" s="17"/>
      <c r="Q304" s="40"/>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65.099999999999994" customHeight="1" x14ac:dyDescent="0.25">
      <c r="B305" s="11"/>
      <c r="C305" s="9"/>
      <c r="D305" s="16"/>
      <c r="E305" s="16"/>
      <c r="F305" s="15"/>
      <c r="G305" s="15"/>
      <c r="H305" s="15"/>
      <c r="I305" s="14"/>
      <c r="J305" s="15"/>
      <c r="K305" s="15"/>
      <c r="L305" s="15"/>
      <c r="M305" s="15"/>
      <c r="N305" s="15"/>
      <c r="O305" s="15"/>
      <c r="P305" s="16"/>
      <c r="Q305" s="39"/>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65.099999999999994" customHeight="1" x14ac:dyDescent="0.25">
      <c r="B306" s="11"/>
      <c r="C306" s="19"/>
      <c r="D306" s="17"/>
      <c r="E306" s="17"/>
      <c r="F306" s="14"/>
      <c r="G306" s="14"/>
      <c r="H306" s="14"/>
      <c r="I306" s="14"/>
      <c r="J306" s="14"/>
      <c r="K306" s="14"/>
      <c r="L306" s="14"/>
      <c r="M306" s="14"/>
      <c r="N306" s="14"/>
      <c r="O306" s="33"/>
      <c r="P306" s="17"/>
      <c r="Q306" s="40"/>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65.099999999999994" customHeight="1" x14ac:dyDescent="0.25">
      <c r="B307" s="11"/>
      <c r="C307" s="9"/>
      <c r="D307" s="16"/>
      <c r="E307" s="16"/>
      <c r="F307" s="15"/>
      <c r="G307" s="15"/>
      <c r="H307" s="15"/>
      <c r="I307" s="14"/>
      <c r="J307" s="15"/>
      <c r="K307" s="15"/>
      <c r="L307" s="15"/>
      <c r="M307" s="15"/>
      <c r="N307" s="15"/>
      <c r="O307" s="15"/>
      <c r="P307" s="16"/>
      <c r="Q307" s="39"/>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65.099999999999994" customHeight="1" x14ac:dyDescent="0.25">
      <c r="B308" s="11"/>
      <c r="C308" s="19"/>
      <c r="D308" s="17"/>
      <c r="E308" s="17"/>
      <c r="F308" s="14"/>
      <c r="G308" s="14"/>
      <c r="H308" s="14"/>
      <c r="I308" s="14"/>
      <c r="J308" s="14"/>
      <c r="K308" s="14"/>
      <c r="L308" s="14"/>
      <c r="M308" s="14"/>
      <c r="N308" s="14"/>
      <c r="O308" s="33"/>
      <c r="P308" s="17"/>
      <c r="Q308" s="40"/>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65.099999999999994" customHeight="1" x14ac:dyDescent="0.25">
      <c r="B309" s="11"/>
      <c r="C309" s="9"/>
      <c r="D309" s="16"/>
      <c r="E309" s="16"/>
      <c r="F309" s="15"/>
      <c r="G309" s="15"/>
      <c r="H309" s="15"/>
      <c r="I309" s="14"/>
      <c r="J309" s="15"/>
      <c r="K309" s="15"/>
      <c r="L309" s="15"/>
      <c r="M309" s="15"/>
      <c r="N309" s="15"/>
      <c r="O309" s="15"/>
      <c r="P309" s="16"/>
      <c r="Q309" s="39"/>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65.099999999999994" customHeight="1" x14ac:dyDescent="0.25">
      <c r="B310" s="11"/>
      <c r="C310" s="19"/>
      <c r="D310" s="17"/>
      <c r="E310" s="17"/>
      <c r="F310" s="14"/>
      <c r="G310" s="14"/>
      <c r="H310" s="14"/>
      <c r="I310" s="14"/>
      <c r="J310" s="14"/>
      <c r="K310" s="14"/>
      <c r="L310" s="14"/>
      <c r="M310" s="14"/>
      <c r="N310" s="14"/>
      <c r="O310" s="33"/>
      <c r="P310" s="17"/>
      <c r="Q310" s="40"/>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65.099999999999994" customHeight="1" x14ac:dyDescent="0.25">
      <c r="B311" s="11"/>
      <c r="C311" s="9"/>
      <c r="D311" s="16"/>
      <c r="E311" s="16"/>
      <c r="F311" s="15"/>
      <c r="G311" s="15"/>
      <c r="H311" s="15"/>
      <c r="I311" s="14"/>
      <c r="J311" s="15"/>
      <c r="K311" s="15"/>
      <c r="L311" s="15"/>
      <c r="M311" s="15"/>
      <c r="N311" s="15"/>
      <c r="O311" s="15"/>
      <c r="P311" s="16"/>
      <c r="Q311" s="39"/>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65.099999999999994" customHeight="1" x14ac:dyDescent="0.25">
      <c r="B312" s="11"/>
      <c r="C312" s="19"/>
      <c r="D312" s="17"/>
      <c r="E312" s="17"/>
      <c r="F312" s="14"/>
      <c r="G312" s="14"/>
      <c r="H312" s="14"/>
      <c r="I312" s="14"/>
      <c r="J312" s="14"/>
      <c r="K312" s="14"/>
      <c r="L312" s="14"/>
      <c r="M312" s="14"/>
      <c r="N312" s="14"/>
      <c r="O312" s="33"/>
      <c r="P312" s="17"/>
      <c r="Q312" s="40"/>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65.099999999999994" customHeight="1" x14ac:dyDescent="0.25">
      <c r="B313" s="11"/>
      <c r="C313" s="9"/>
      <c r="D313" s="16"/>
      <c r="E313" s="16"/>
      <c r="F313" s="15"/>
      <c r="G313" s="15"/>
      <c r="H313" s="15"/>
      <c r="I313" s="14"/>
      <c r="J313" s="15"/>
      <c r="K313" s="15"/>
      <c r="L313" s="15"/>
      <c r="M313" s="15"/>
      <c r="N313" s="15"/>
      <c r="O313" s="15"/>
      <c r="P313" s="16"/>
      <c r="Q313" s="39"/>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65.099999999999994" customHeight="1" x14ac:dyDescent="0.25">
      <c r="B314" s="11"/>
      <c r="C314" s="19"/>
      <c r="D314" s="17"/>
      <c r="E314" s="17"/>
      <c r="F314" s="14"/>
      <c r="G314" s="14"/>
      <c r="H314" s="14"/>
      <c r="I314" s="14"/>
      <c r="J314" s="14"/>
      <c r="K314" s="14"/>
      <c r="L314" s="14"/>
      <c r="M314" s="14"/>
      <c r="N314" s="14"/>
      <c r="O314" s="33"/>
      <c r="P314" s="17"/>
      <c r="Q314" s="40"/>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65.099999999999994" customHeight="1" x14ac:dyDescent="0.25">
      <c r="B315" s="11"/>
      <c r="C315" s="9"/>
      <c r="D315" s="16"/>
      <c r="E315" s="16"/>
      <c r="F315" s="15"/>
      <c r="G315" s="15"/>
      <c r="H315" s="15"/>
      <c r="I315" s="14"/>
      <c r="J315" s="15"/>
      <c r="K315" s="15"/>
      <c r="L315" s="15"/>
      <c r="M315" s="15"/>
      <c r="N315" s="15"/>
      <c r="O315" s="15"/>
      <c r="P315" s="16"/>
      <c r="Q315" s="39"/>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65.099999999999994" customHeight="1" x14ac:dyDescent="0.25">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65.099999999999994" customHeight="1" x14ac:dyDescent="0.25">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65.099999999999994" customHeight="1" x14ac:dyDescent="0.25">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65.099999999999994" customHeight="1" x14ac:dyDescent="0.25">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65.099999999999994" customHeight="1" x14ac:dyDescent="0.25">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65.099999999999994" customHeight="1" x14ac:dyDescent="0.25">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65.099999999999994" customHeight="1" x14ac:dyDescent="0.25">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65.099999999999994" customHeight="1" x14ac:dyDescent="0.25">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65.099999999999994" customHeight="1" x14ac:dyDescent="0.25">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65.099999999999994" customHeight="1" x14ac:dyDescent="0.25">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65.099999999999994" customHeight="1" x14ac:dyDescent="0.25">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65.099999999999994" customHeight="1" x14ac:dyDescent="0.25">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65.099999999999994" customHeight="1" x14ac:dyDescent="0.25">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65.099999999999994" customHeight="1" x14ac:dyDescent="0.25">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65.099999999999994" customHeight="1" x14ac:dyDescent="0.25">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65.099999999999994" customHeight="1" x14ac:dyDescent="0.25">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65.099999999999994" customHeight="1" x14ac:dyDescent="0.25">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65.099999999999994" customHeight="1" x14ac:dyDescent="0.25">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65.099999999999994" customHeight="1" x14ac:dyDescent="0.25">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65.099999999999994" customHeight="1" x14ac:dyDescent="0.25">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65.099999999999994" customHeight="1" x14ac:dyDescent="0.25">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65.099999999999994" customHeight="1" x14ac:dyDescent="0.25">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65.099999999999994" customHeight="1" x14ac:dyDescent="0.25">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65.099999999999994" customHeight="1" x14ac:dyDescent="0.25">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65.099999999999994" customHeight="1" x14ac:dyDescent="0.25">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65.099999999999994" customHeight="1" x14ac:dyDescent="0.25">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65.099999999999994" customHeight="1" x14ac:dyDescent="0.25">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65.099999999999994" customHeight="1" x14ac:dyDescent="0.25">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65.099999999999994" customHeight="1" x14ac:dyDescent="0.25">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65.099999999999994" customHeight="1" x14ac:dyDescent="0.25">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65.099999999999994" customHeight="1" x14ac:dyDescent="0.25">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65.099999999999994" customHeight="1" x14ac:dyDescent="0.25">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65.099999999999994" customHeight="1" x14ac:dyDescent="0.25">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65.099999999999994" customHeight="1" x14ac:dyDescent="0.25">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65.099999999999994" customHeight="1" x14ac:dyDescent="0.25">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65.099999999999994" customHeight="1" x14ac:dyDescent="0.25">
      <c r="B351" s="11"/>
      <c r="C351" s="9"/>
      <c r="D351" s="16"/>
      <c r="E351" s="16"/>
      <c r="F351" s="15"/>
      <c r="G351" s="15"/>
      <c r="H351" s="15"/>
      <c r="I351" s="14"/>
      <c r="J351" s="15"/>
      <c r="K351" s="15"/>
      <c r="L351" s="15"/>
      <c r="M351" s="15"/>
      <c r="N351" s="15"/>
      <c r="O351" s="15"/>
      <c r="P351" s="16"/>
      <c r="Q351" s="39"/>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65.099999999999994" customHeight="1" x14ac:dyDescent="0.25">
      <c r="B352" s="11"/>
      <c r="C352" s="19"/>
      <c r="D352" s="17"/>
      <c r="E352" s="17"/>
      <c r="F352" s="14"/>
      <c r="G352" s="14"/>
      <c r="H352" s="14"/>
      <c r="I352" s="14"/>
      <c r="J352" s="14"/>
      <c r="K352" s="14"/>
      <c r="L352" s="14"/>
      <c r="M352" s="14"/>
      <c r="N352" s="14"/>
      <c r="O352" s="33"/>
      <c r="P352" s="17"/>
      <c r="Q352" s="40"/>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row r="395" spans="2:259" s="12" customFormat="1" ht="15" customHeight="1" x14ac:dyDescent="0.25">
      <c r="B395" s="11"/>
      <c r="C395" s="1"/>
      <c r="D395" s="1"/>
      <c r="E395" s="1"/>
      <c r="F395" s="1"/>
      <c r="G395" s="1"/>
      <c r="H395" s="1"/>
      <c r="I395" s="1"/>
      <c r="J395" s="1"/>
      <c r="K395" s="1"/>
      <c r="L395" s="1"/>
      <c r="M395" s="1"/>
      <c r="N395" s="1"/>
      <c r="O395" s="18"/>
      <c r="P395" s="1"/>
      <c r="Q395" s="1"/>
      <c r="R395" s="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row>
    <row r="396" spans="2:259" s="12" customFormat="1" ht="15" customHeight="1" x14ac:dyDescent="0.25">
      <c r="B396" s="11"/>
      <c r="C396" s="1"/>
      <c r="D396" s="1"/>
      <c r="E396" s="1"/>
      <c r="F396" s="1"/>
      <c r="G396" s="1"/>
      <c r="H396" s="1"/>
      <c r="I396" s="1"/>
      <c r="J396" s="1"/>
      <c r="K396" s="1"/>
      <c r="L396" s="1"/>
      <c r="M396" s="1"/>
      <c r="N396" s="1"/>
      <c r="O396" s="18"/>
      <c r="P396" s="1"/>
      <c r="Q396" s="1"/>
      <c r="R396" s="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row>
  </sheetData>
  <sheetProtection selectLockedCells="1" selectUnlockedCells="1"/>
  <sortState xmlns:xlrd2="http://schemas.microsoft.com/office/spreadsheetml/2017/richdata2" ref="C17:Q290">
    <sortCondition ref="C17:C290"/>
  </sortState>
  <mergeCells count="5">
    <mergeCell ref="F16:H16"/>
    <mergeCell ref="J16:L16"/>
    <mergeCell ref="C16:D16"/>
    <mergeCell ref="C12:O12"/>
    <mergeCell ref="C11:Q11"/>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2026-05-28T22:48:45Z</cp:lastPrinted>
  <dcterms:created xsi:type="dcterms:W3CDTF">2020-05-21T15:06:06Z</dcterms:created>
  <dcterms:modified xsi:type="dcterms:W3CDTF">2026-05-28T22:48:57Z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1463092680</vt:lpwstr>
  </property>
  <property fmtid="{D5CDD505-2E9C-101B-9397-08002B2CF9AE}" pid="3" name="EcoUpdateMessage">
    <vt:lpwstr>2026/05/12-22:38:00</vt:lpwstr>
  </property>
  <property fmtid="{D5CDD505-2E9C-101B-9397-08002B2CF9AE}" pid="4" name="EcoUpdateStatus">
    <vt:lpwstr>2026-05-12=BRA:St,ME,Fd,TP;USA:St,ME;ARG:St,ME,TP;MEX:St,ME,Fd;CHL:St,ME;PER:St,ME,Fd;SAU:St|2022-10-17=USA:TP|2026-05-11=ARG:Fd;MEX:TP;CHL:Fd|2021-11-17=CHL:TP|2014-02-26=VEN:St|2002-11-08=JPN:St|2026-05-01=GBR:St,ME|2016-08-18=NNN:St|2026-05-08=COL:St,ME|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