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3" documentId="8_{2483C949-FFEE-407D-B1DA-A5E1028E5C15}" xr6:coauthVersionLast="47" xr6:coauthVersionMax="47" xr10:uidLastSave="{56F0C928-4E0E-40F6-9650-52261E1C6105}"/>
  <bookViews>
    <workbookView xWindow="-27780" yWindow="3870" windowWidth="23715" windowHeight="11940" xr2:uid="{00000000-000D-0000-FFFF-FFFF00000000}"/>
  </bookViews>
  <sheets>
    <sheet name="Tendencias" sheetId="1" r:id="rId1"/>
  </sheets>
  <definedNames>
    <definedName name="_xlnm.Print_Area" localSheetId="0">Tendencias!$C$11:$Q$422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1" l="1"/>
  <c r="T9" i="1"/>
  <c r="W18" i="1"/>
  <c r="V18" i="1" s="1"/>
  <c r="W7" i="1"/>
  <c r="V7" i="1"/>
  <c r="T10" i="1" l="1"/>
  <c r="W10" i="1"/>
  <c r="V9" i="1"/>
  <c r="Y7" i="1"/>
  <c r="V8" i="1" s="1"/>
  <c r="W8" i="1" l="1"/>
</calcChain>
</file>

<file path=xl/sharedStrings.xml><?xml version="1.0" encoding="utf-8"?>
<sst xmlns="http://schemas.openxmlformats.org/spreadsheetml/2006/main" count="1115" uniqueCount="807">
  <si>
    <t>Ativos</t>
  </si>
  <si>
    <t>Suportes</t>
  </si>
  <si>
    <t>Suportes e Resistências</t>
  </si>
  <si>
    <t>Atualizado em 08junho2020</t>
  </si>
  <si>
    <t>Resistências</t>
  </si>
  <si>
    <t>IFR</t>
  </si>
  <si>
    <t>Vol$m</t>
  </si>
  <si>
    <t>Tend.</t>
  </si>
  <si>
    <t xml:space="preserve">Disclaimer: </t>
  </si>
  <si>
    <t>Análise do Ativo</t>
  </si>
  <si>
    <t>Altas</t>
  </si>
  <si>
    <t>Baixas</t>
  </si>
  <si>
    <t>3tentos</t>
  </si>
  <si>
    <t>TTEN3</t>
  </si>
  <si>
    <t>Baixa</t>
  </si>
  <si>
    <t>Abc Brasil</t>
  </si>
  <si>
    <t>ABCB4</t>
  </si>
  <si>
    <t>Alta</t>
  </si>
  <si>
    <t>A1MD34</t>
  </si>
  <si>
    <t>Alibaba Group Holding Ltd</t>
  </si>
  <si>
    <t>BABA34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</si>
  <si>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</si>
  <si>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</si>
  <si>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</si>
  <si>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</si>
  <si>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</si>
  <si>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</si>
  <si>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</si>
  <si>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</si>
  <si>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</si>
  <si>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</si>
  <si>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</si>
  <si>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</si>
  <si>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</si>
  <si>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</si>
  <si>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</si>
  <si>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</si>
  <si>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</si>
  <si>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</si>
  <si>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</si>
  <si>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</si>
  <si>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</si>
  <si>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</si>
  <si>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</si>
  <si>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</si>
  <si>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</si>
  <si>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</si>
  <si>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</si>
  <si>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</si>
  <si>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</si>
  <si>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</si>
  <si>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</si>
  <si>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</si>
  <si>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</si>
  <si>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</si>
  <si>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</si>
  <si>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</si>
  <si>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</si>
  <si>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</si>
  <si>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</si>
  <si>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</si>
  <si>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</si>
  <si>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</si>
  <si>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</si>
  <si>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BERK34</t>
  </si>
  <si>
    <t>Blau</t>
  </si>
  <si>
    <t>BLAU3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</si>
  <si>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</si>
  <si>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</si>
  <si>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</si>
  <si>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</si>
  <si>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</si>
  <si>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</si>
  <si>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</si>
  <si>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</si>
  <si>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</si>
  <si>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</si>
  <si>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</si>
  <si>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</si>
  <si>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</si>
  <si>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</si>
  <si>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</si>
  <si>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</si>
  <si>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</si>
  <si>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</si>
  <si>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</si>
  <si>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</si>
  <si>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</si>
  <si>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</si>
  <si>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</si>
  <si>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</si>
  <si>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</si>
  <si>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</si>
  <si>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</si>
  <si>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</si>
  <si>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</si>
  <si>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</si>
  <si>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</si>
  <si>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</si>
  <si>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</si>
  <si>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</si>
  <si>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</si>
  <si>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</si>
  <si>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</si>
  <si>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</si>
  <si>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</si>
  <si>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</si>
  <si>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</si>
  <si>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</si>
  <si>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</si>
  <si>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</si>
  <si>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</si>
  <si>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</si>
  <si>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</si>
  <si>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</si>
  <si>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</si>
  <si>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</si>
  <si>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</si>
  <si>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</si>
  <si>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</si>
  <si>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</si>
  <si>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</si>
  <si>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</si>
  <si>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</si>
  <si>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</si>
  <si>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</si>
  <si>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</si>
  <si>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</si>
  <si>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</si>
  <si>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</si>
  <si>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</si>
  <si>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</si>
  <si>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</si>
  <si>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</si>
  <si>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</si>
  <si>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</si>
  <si>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</si>
  <si>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</si>
  <si>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</si>
  <si>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</si>
  <si>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</si>
  <si>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</si>
  <si>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</si>
  <si>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</si>
  <si>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</si>
  <si>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</si>
  <si>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</si>
  <si>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</si>
  <si>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</si>
  <si>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</si>
  <si>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</si>
  <si>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</si>
  <si>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</si>
  <si>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</si>
  <si>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</si>
  <si>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</si>
  <si>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</si>
  <si>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</si>
  <si>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</si>
  <si>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</si>
  <si>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</si>
  <si>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</si>
  <si>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</si>
  <si>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</si>
  <si>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</si>
  <si>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</si>
  <si>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</si>
  <si>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</si>
  <si>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</si>
  <si>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</si>
  <si>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</si>
  <si>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</si>
  <si>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</si>
  <si>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</si>
  <si>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</si>
  <si>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</si>
  <si>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</si>
  <si>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</si>
  <si>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</si>
  <si>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</si>
  <si>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</si>
  <si>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</si>
  <si>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</si>
  <si>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</si>
  <si>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</si>
  <si>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</si>
  <si>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</si>
  <si>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</si>
  <si>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</si>
  <si>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</si>
  <si>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</si>
  <si>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</si>
  <si>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</si>
  <si>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</si>
  <si>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</si>
  <si>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</si>
  <si>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</si>
  <si>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</si>
  <si>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</si>
  <si>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</si>
  <si>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</si>
  <si>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</si>
  <si>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</si>
  <si>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</si>
  <si>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</si>
  <si>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</si>
  <si>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</si>
  <si>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</si>
  <si>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</si>
  <si>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</si>
  <si>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</si>
  <si>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</si>
  <si>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</si>
  <si>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</si>
  <si>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</si>
  <si>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</si>
  <si>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</si>
  <si>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</si>
  <si>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</si>
  <si>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</si>
  <si>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</si>
  <si>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</si>
  <si>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</si>
  <si>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</si>
  <si>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</si>
  <si>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</si>
  <si>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</si>
  <si>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</si>
  <si>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</si>
  <si>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</si>
  <si>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</si>
  <si>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</si>
  <si>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</si>
  <si>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</si>
  <si>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</si>
  <si>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</si>
  <si>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</si>
  <si>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</si>
  <si>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</si>
  <si>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</si>
  <si>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</si>
  <si>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</si>
  <si>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</si>
  <si>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</si>
  <si>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</si>
  <si>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</si>
  <si>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</si>
  <si>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</si>
  <si>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</si>
  <si>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</si>
  <si>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</si>
  <si>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</si>
  <si>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</si>
  <si>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</si>
  <si>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</si>
  <si>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</si>
  <si>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</si>
  <si>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</si>
  <si>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</si>
  <si>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</si>
  <si>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</si>
  <si>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</si>
  <si>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</si>
  <si>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</si>
  <si>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</si>
  <si>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</si>
  <si>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</si>
  <si>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</si>
  <si>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</si>
  <si>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</si>
  <si>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</si>
  <si>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</si>
  <si>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</si>
  <si>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</si>
  <si>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</si>
  <si>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</si>
  <si>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</si>
  <si>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</si>
  <si>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</si>
  <si>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</si>
  <si>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</si>
  <si>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</si>
  <si>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</si>
  <si>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</si>
  <si>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</si>
  <si>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</si>
  <si>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</si>
  <si>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</si>
  <si>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</si>
  <si>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</si>
  <si>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</si>
  <si>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</si>
  <si>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</si>
  <si>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</si>
  <si>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</si>
  <si>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</si>
  <si>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</si>
  <si>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</si>
  <si>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</si>
  <si>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</si>
  <si>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</si>
  <si>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</si>
  <si>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</si>
  <si>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</si>
  <si>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</si>
  <si>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</si>
  <si>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</si>
  <si>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 Agricola</t>
  </si>
  <si>
    <t>SLCE3</t>
  </si>
  <si>
    <t>Smart Fit</t>
  </si>
  <si>
    <t>SMFT3</t>
  </si>
  <si>
    <t>Stoneco Ltd.</t>
  </si>
  <si>
    <t>STOC34</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</si>
  <si>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</si>
  <si>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</si>
  <si>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</si>
  <si>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</si>
  <si>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</si>
  <si>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</si>
  <si>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</si>
  <si>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</si>
  <si>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</si>
  <si>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</si>
  <si>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</si>
  <si>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</si>
  <si>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</si>
  <si>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</si>
  <si>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</si>
  <si>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</si>
  <si>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</si>
  <si>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</si>
  <si>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</si>
  <si>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</si>
  <si>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</si>
  <si>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</si>
  <si>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</si>
  <si>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</si>
  <si>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</si>
  <si>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</si>
  <si>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</si>
  <si>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</si>
  <si>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</si>
  <si>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</si>
  <si>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</si>
  <si>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</si>
  <si>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</si>
  <si>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</si>
  <si>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</si>
  <si>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</si>
  <si>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</si>
  <si>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</si>
  <si>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</si>
  <si>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</si>
  <si>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</si>
  <si>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</si>
  <si>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</si>
  <si>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</si>
  <si>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</si>
  <si>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</si>
  <si>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</si>
  <si>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</si>
  <si>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</si>
  <si>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</si>
  <si>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</si>
  <si>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</si>
  <si>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</si>
  <si>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</si>
  <si>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</si>
  <si>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</si>
  <si>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BITH11</t>
  </si>
  <si>
    <t>ETHE11</t>
  </si>
  <si>
    <t>Investo Wrld</t>
  </si>
  <si>
    <t>WRLD11</t>
  </si>
  <si>
    <t>BOVA11</t>
  </si>
  <si>
    <t>IVVB11</t>
  </si>
  <si>
    <t>BSLV39</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</si>
  <si>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</si>
  <si>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</si>
  <si>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</si>
  <si>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</si>
  <si>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</si>
  <si>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</si>
  <si>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</si>
  <si>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</si>
  <si>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</si>
  <si>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</si>
  <si>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</si>
  <si>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</si>
  <si>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</si>
  <si>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</si>
  <si>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</si>
  <si>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</si>
  <si>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</si>
  <si>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</si>
  <si>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</si>
  <si>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</si>
  <si>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</si>
  <si>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</si>
  <si>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Planoeplano</t>
  </si>
  <si>
    <t>Oranjebtc</t>
  </si>
  <si>
    <t>OBTC3</t>
  </si>
  <si>
    <t>Nota Téc.</t>
  </si>
  <si>
    <t>Rede D Or</t>
  </si>
  <si>
    <t>USIM3</t>
  </si>
  <si>
    <t>Riachuelo</t>
  </si>
  <si>
    <t>Porto Seguro</t>
  </si>
  <si>
    <t>Positivo Tec</t>
  </si>
  <si>
    <t>Nota media</t>
  </si>
  <si>
    <t>Cruzeiro Edu</t>
  </si>
  <si>
    <t>CSED3</t>
  </si>
  <si>
    <t>Rumo S.A.</t>
  </si>
  <si>
    <t>Investo Chip</t>
  </si>
  <si>
    <t>CHIP11</t>
  </si>
  <si>
    <t>Investoutil</t>
  </si>
  <si>
    <t>UTLL11</t>
  </si>
  <si>
    <t>Mercantil</t>
  </si>
  <si>
    <t>BMEB4</t>
  </si>
  <si>
    <t>Azul</t>
  </si>
  <si>
    <t>AZUL3</t>
  </si>
  <si>
    <t>Eli Lilly And Company</t>
  </si>
  <si>
    <t>LILY34</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</si>
  <si>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</si>
  <si>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Bradsaude</t>
  </si>
  <si>
    <t>SAUD3</t>
  </si>
  <si>
    <t>Pine</t>
  </si>
  <si>
    <t>Melnick</t>
  </si>
  <si>
    <t>MELK3</t>
  </si>
  <si>
    <t>Etf Brad Bov</t>
  </si>
  <si>
    <t>BOVB11</t>
  </si>
  <si>
    <t>Global X Copper Miners</t>
  </si>
  <si>
    <t>BCPX39</t>
  </si>
  <si>
    <t>Advanced Micro Devices Inc</t>
  </si>
  <si>
    <t>Eucatex</t>
  </si>
  <si>
    <t>EUCA4</t>
  </si>
  <si>
    <t>Mitre Realty</t>
  </si>
  <si>
    <t>MTRE3</t>
  </si>
  <si>
    <t>Alphabet Inc</t>
  </si>
  <si>
    <t>Berkshire Hathaway Inc</t>
  </si>
  <si>
    <t>Hapvida</t>
  </si>
  <si>
    <t>HAPV3</t>
  </si>
  <si>
    <t>Jallesmachad</t>
  </si>
  <si>
    <t>Jpmorgan Chase &amp; Co</t>
  </si>
  <si>
    <t>Micron Technology, Inc</t>
  </si>
  <si>
    <t>Strategy Inc</t>
  </si>
  <si>
    <t>Hashdex Btcn</t>
  </si>
  <si>
    <t>Hashdex Eth</t>
  </si>
  <si>
    <t>Hashdex Nci</t>
  </si>
  <si>
    <t>HASH11</t>
  </si>
  <si>
    <t>Ishares Bova Ci</t>
  </si>
  <si>
    <t>Ishares S&amp;P 500</t>
  </si>
  <si>
    <t>iShares Silver Trust</t>
  </si>
  <si>
    <t>Ishares Smal Ci</t>
  </si>
  <si>
    <t>Petzcobasi</t>
  </si>
  <si>
    <t>Profarma</t>
  </si>
  <si>
    <t>PFRM3</t>
  </si>
  <si>
    <t>Randon Part</t>
  </si>
  <si>
    <t>Taurus Armas</t>
  </si>
  <si>
    <t>TASA4</t>
  </si>
  <si>
    <t>NotaBDR</t>
  </si>
  <si>
    <t>Qualicorp</t>
  </si>
  <si>
    <t>Priner</t>
  </si>
  <si>
    <t>Neogrid</t>
  </si>
  <si>
    <t>NGRD3</t>
  </si>
  <si>
    <t>Recrusul</t>
  </si>
  <si>
    <t>RCSL4</t>
  </si>
  <si>
    <t>Allied</t>
  </si>
  <si>
    <t>ALLD3</t>
  </si>
  <si>
    <t>Helbor</t>
  </si>
  <si>
    <t>HBOR3</t>
  </si>
  <si>
    <t>Multilaser</t>
  </si>
  <si>
    <t>MLAS3</t>
  </si>
  <si>
    <t>Paranapanema</t>
  </si>
  <si>
    <t>PMAM3</t>
  </si>
  <si>
    <t>Quero-Quero</t>
  </si>
  <si>
    <t>TAEE3</t>
  </si>
  <si>
    <t>Viveo</t>
  </si>
  <si>
    <t>VVEO3</t>
  </si>
  <si>
    <t>BB Etf Ibov</t>
  </si>
  <si>
    <t>BBOV11</t>
  </si>
  <si>
    <t>Asml Holding Nv</t>
  </si>
  <si>
    <t>ASML34</t>
  </si>
  <si>
    <t>BRBI11 está em clara tendência de baixa pelas médias de 21 e 200 dias e segue em movimento de baixa. Abaixo dos 15,89 pode buscar suportes 14,87 ou 13,85. Teria sinal de repique altista fechando acima dos 16,58 mirando resistências em 19,18 ou 21,21.</t>
  </si>
  <si>
    <t>Broadcom Inc</t>
  </si>
  <si>
    <t>AVGO34</t>
  </si>
  <si>
    <t>Coca Cola Co</t>
  </si>
  <si>
    <t>COCA34</t>
  </si>
  <si>
    <t>Dell Inc</t>
  </si>
  <si>
    <t>D1EL34</t>
  </si>
  <si>
    <t>Marvell Technology Group Ltd</t>
  </si>
  <si>
    <t>M2RV34</t>
  </si>
  <si>
    <t>Palantir Technologies Inc</t>
  </si>
  <si>
    <t>P2LT34</t>
  </si>
  <si>
    <t>Qualcomm Inc</t>
  </si>
  <si>
    <t>QCOM34</t>
  </si>
  <si>
    <t>RIAA3 está em tendência de alta pelas médias de 21 e 200 dias, mas começa a dar sinal de possível realização. Abaixo dos 9,17 poderia realizar na direção dos suportes 8 ou 7,28. Caso supere os 9,48 retomaria sinal de alta com projeções nos 10,31 ou 11,73.</t>
  </si>
  <si>
    <t>Servicenow, Inc</t>
  </si>
  <si>
    <t>N1OW34</t>
  </si>
  <si>
    <t>The Goldman Sachs Group, Inc</t>
  </si>
  <si>
    <t>GSGI34</t>
  </si>
  <si>
    <t>Western Digital Corp</t>
  </si>
  <si>
    <t>W1DC34</t>
  </si>
  <si>
    <t>BB Etf Dolar</t>
  </si>
  <si>
    <t>DOLA11</t>
  </si>
  <si>
    <t>Btc iShares Core MSCI Europe ETF</t>
  </si>
  <si>
    <t>BIEU39</t>
  </si>
  <si>
    <t>Etf BV Xbci</t>
  </si>
  <si>
    <t>XBCI11</t>
  </si>
  <si>
    <t>iShares Core S&amp;P 500 Index</t>
  </si>
  <si>
    <t>BIVB39</t>
  </si>
  <si>
    <t>iShares Gold Trust</t>
  </si>
  <si>
    <t>BIAU39</t>
  </si>
  <si>
    <t>iShares MSCI Acwi (All Country World Index)</t>
  </si>
  <si>
    <t>BACW39</t>
  </si>
  <si>
    <t>iShares MSCI All Country Asia Ex Japan Index Fund</t>
  </si>
  <si>
    <t>BAAX39</t>
  </si>
  <si>
    <t>iShares MSCI Emerging Markets Index</t>
  </si>
  <si>
    <t>BEEM39</t>
  </si>
  <si>
    <t>iShares MSCI South Korea Capped ETF</t>
  </si>
  <si>
    <t>BEWY39</t>
  </si>
  <si>
    <t>Pibb Ind Brasil 50</t>
  </si>
  <si>
    <t>PIBB11</t>
  </si>
  <si>
    <t>Trend Us Tec</t>
  </si>
  <si>
    <t>UTEC11</t>
  </si>
  <si>
    <t>TTEN3 apesar de estar em tendência de alta no longo prazo pela média de 200 dias, no curto prazo está em realização. Abaixo dos 15,12 pode seguir em baixa no curto prazo mirando suportes em 14,4 ou 13,68. Teria sinal de retomada altista fechando acima dos 15,98 mirando resistências em 17,45 ou 18,88.</t>
  </si>
  <si>
    <t>ABCB4 está em tendência de alta pelas médias de 21 e 200 dias, mas começa a dar sinal de possível realização. Abaixo dos 24,46 poderia realizar na direção dos suportes 23,32 ou 22,67. Caso supere os 24,87 retomaria sinal de alta com projeções nos 25,41 ou 26,7.</t>
  </si>
  <si>
    <t>A1MD34 está em tendência de alta pelas médias de 21 e 200 dias, mas começa a dar sinal de possível realização. Abaixo dos 308 poderia realizar na direção dos suportes 199,9 ou 162,17. Caso supere os 322 retomaria sinal de alta com projeções nos 397,45 ou 519,55. O IFR sobrecomprado alerta realizações se perder 308.</t>
  </si>
  <si>
    <t>BABA34 está em clara tendência de baixa pelas médias de 21 e 200 dias e segue em movimento de baixa. Abaixo dos 22,69 pode buscar suportes 21,59 ou 20,49. Teria sinal de repique altista fechando acima dos 23,33 mirando resistências em 26,24 ou 28,43.</t>
  </si>
  <si>
    <t>ALLD3 está em clara tendência de baixa pelas médias de 21 e 200 dias e segue em movimento de baixa. Abaixo dos 5,88 pode buscar suportes 5,73 ou 5,49. Teria sinal de repique altista fechando acima dos 5,99 mirando resistências em 6,48 ou 6,94.</t>
  </si>
  <si>
    <t>ALOS3 apesar de estar em tendência de alta no longo prazo pela média de 200 dias, no curto prazo está em realização. Abaixo dos 28,4 pode seguir em baixa no curto prazo mirando suportes em 27,54 ou 26,47. Teria sinal de retomada altista fechando acima dos 29,11 mirando resistências em 30,99 ou 33,12.</t>
  </si>
  <si>
    <t>ALPA4 está em tendência de alta pelas médias de 21 e 200 dias e vai mantendo sinal de força altista. Acima dos 13,16 pode buscar projeções nos 14,59 ou 16,92. Teria sinal de realização na perda dos 12,55 mirando os 10,83 ou 10,11.</t>
  </si>
  <si>
    <t>GOGL34 está em tendência de alta pelas médias de 21 e 200 dias e vai mantendo sinal de força altista. Acima dos 166,14 pode buscar projeções nos 170,64 ou 187,52. Teria sinal de realização na perda dos 162,2 mirando os 143,31 ou 134,86.</t>
  </si>
  <si>
    <t>ALUP11 está em tendência de alta no longo prazo, teve uma correção no curto prazo, mas pode estar retomando sinal de altas. Acima dos 33,22 pode buscar 35,6 ou 38,28. Abaixo dos 32,43 retomaria sinal de realização mirando suportes em 31,26 ou 29,91.</t>
  </si>
  <si>
    <t>AMZO34 está em tendência de alta pelas médias de 21 e 200 dias e vai mantendo sinal de força altista. Acima dos 68,85 pode buscar projeções nos 72,02 ou 77,16. Teria sinal de realização na perda dos 66,64 mirando os 63,71 ou 62,12. O padrão de volume favorece a alta.</t>
  </si>
  <si>
    <t>ABEV3 está em tendência de alta pelas médias de 21 e 200 dias e vai mantendo sinal de força altista. Acima dos 17,04 pode buscar projeções nos 18,72 ou 21,44. Teria sinal de realização na perda dos 16,57 mirando os 14,32 ou 13,47. O padrão de volume favorece a alta.</t>
  </si>
  <si>
    <t>AMER3 está em tendência de baixa pelas médias de 21 e 200 dias, mas começa a dar sinais de repiques de alta. Acima dos 5,28 teria sinal de repique altista mirando resistências nos 5,96 ou 6,67. Já uma perda dos 4,81 traria de volta o sinal de baixa projetando de 4,45 a 4,09.</t>
  </si>
  <si>
    <t>ANIM3 está em clara tendência de baixa pelas médias de 21 e 200 dias e segue em movimento de baixa. Abaixo dos 3,29 pode buscar suportes 3,09 ou 2,72. Teria sinal de repique altista fechando acima dos 3,43 mirando resistências em 4,28 ou 5,01.</t>
  </si>
  <si>
    <t>AAPL34 está em tendência de alta pelas médias de 21 e 200 dias e vai mantendo sinal de força altista. Acima dos 79,26 pode buscar projeções nos 87,04 ou 99,63. Teria sinal de realização na perda dos 77,61 mirando os 66,67 ou 62,77. O IFR sobrecomprado alerta realizações se perder 77,61.</t>
  </si>
  <si>
    <t>ARML3 está em clara tendência de baixa pelas médias de 21 e 200 dias e segue em movimento de baixa. Abaixo dos 3,7 pode buscar suportes 3,2 ou 2,64. Teria sinal de repique altista fechando acima dos 3,84 mirando resistências em 5 ou 6,11.</t>
  </si>
  <si>
    <t>ASML34 está em tendência de alta pelas médias de 21 e 200 dias, mas começa a dar sinal de possível realização. Abaixo dos 146,48 poderia realizar na direção dos suportes 123,9 ou 115,01. Caso supere os 152,67 retomaria sinal de alta com projeções nos 170,44 ou 199,21.</t>
  </si>
  <si>
    <t>ASAI3 está em tendência de alta pelas médias de 21 e 200 dias e vai mantendo sinal de força altista. Acima dos 9,48 pode buscar projeções nos 10,33 ou 11,72. Teria sinal de realização na perda dos 9,1 mirando os 8,09 ou 7,66. O padrão de volume favorece a alta.</t>
  </si>
  <si>
    <t>AURA33 apesar de estar em tendência de alta no longo prazo pela média de 200 dias, no curto prazo está em realização. Abaixo dos 118,09 pode seguir em baixa no curto prazo mirando suportes em 108,42 ou 98,75. Teria sinal de retomada altista fechando acima dos 127,9 mirando resistências em 149,38 ou 168,71.</t>
  </si>
  <si>
    <t>AURE3 apesar de estar em tendência de alta no longo prazo pela média de 200 dias, no curto prazo está em realização. Abaixo dos 12,09 pode seguir em baixa no curto prazo mirando suportes em 11,43 ou 10,78. Teria sinal de retomada altista fechando acima dos 12,68 mirando resistências em 14,2 ou 15,5.</t>
  </si>
  <si>
    <t>AXIA3 apesar de estar em tendência de alta no longo prazo pela média de 200 dias, no curto prazo está em realização. Abaixo dos 52,53 pode seguir em baixa no curto prazo mirando suportes em 49,21 ou 45,89. Teria sinal de retomada altista fechando acima dos 53,72 mirando resistências em 63,27 ou 69,9. O IFR sobrevendido alerta para recuperações se superar 53,72</t>
  </si>
  <si>
    <t>AXIA6 apesar de estar em tendência de alta no longo prazo pela média de 200 dias, no curto prazo está em realização. Abaixo dos 57,77 pode seguir em baixa no curto prazo mirando suportes em 54,18 ou 50,6. Teria sinal de retomada altista fechando acima dos 59 mirando resistências em 69,36 ou 76,52. O IFR sobrevendido alerta para recuperações se superar 59</t>
  </si>
  <si>
    <t>AXIA7 está em clara tendência de baixa pelas médias de 21 e 200 dias e segue em movimento de baixa. Abaixo dos 50,62 pode buscar suportes 47,65 ou 44,69. Teria sinal de repique altista fechando acima dos 52,32 mirando resistências em 60,21 ou 66,13. O IFR sobrevendido alerta para recuperações se superar 52,32</t>
  </si>
  <si>
    <t>AZUL3 está em tendência de baixa pelas médias de 21 e 200 dias, mas começa a dar sinais de repiques de alta. Acima dos 24 teria sinal de repique altista mirando resistências nos 53,41 ou 72,86. Já uma perda dos 21,93 traria de volta o sinal de baixa projetando de 12,2 a 2,47.</t>
  </si>
  <si>
    <t>AZZA3 apesar de estar em tendência de baixa no longo prazo pela média de 200 dias, no curto prazo está com sinal de recuperação favorecendo repiques de alta. Acima dos 21,01 pode seguir repique altista na direção resistências nos 23,38 ou 26,5. Caso perca os 20,21 teria sinal de baixa projetando de 18,32 a 16,75.</t>
  </si>
  <si>
    <t>B3SA3 apesar de estar em tendência de alta no longo prazo pela média de 200 dias, no curto prazo está em realização. Abaixo dos 16,48 pode seguir em baixa no curto prazo mirando suportes em 15,81 ou 14,95. Teria sinal de retomada altista fechando acima dos 17,28 mirando resistências em 18,59 ou 20,3.</t>
  </si>
  <si>
    <t>BMGB4 apesar de estar em tendência de alta no longo prazo pela média de 200 dias, no curto prazo está em realização. Abaixo dos 5,17 pode seguir em baixa no curto prazo mirando suportes em 5 ou 4,83. Teria sinal de retomada altista fechando acima dos 5,34 mirando resistências em 5,52 ou 5,84.</t>
  </si>
  <si>
    <t>Bank Of America Corp</t>
  </si>
  <si>
    <t>BOAC34</t>
  </si>
  <si>
    <t>BOAC34 está em tendência de baixa pela média de 200 dias, a parece ter completado movimento de repique de alta de curto prazo e pode estar retomando o movimento baixista. Abaixo dos 64,09 pode seguir em queda na direção dos suportes 61,06 ou 59,28. Teria sinal de repique altista fechando acima dos 66,79 mirando resistências em 70,33 ou 76,06.</t>
  </si>
  <si>
    <t>BRSR6 apesar de estar em tendência de alta no longo prazo pela média de 200 dias, no curto prazo está em realização. Abaixo dos 14,74 pode seguir em baixa no curto prazo mirando suportes em 14,08 ou 13,56. Teria sinal de retomada altista fechando acima dos 15,09 mirando resistências em 15,74 ou 16,76.</t>
  </si>
  <si>
    <t>BBSE3 está em tendência de alta pelas médias de 21 e 200 dias e vai mantendo sinal de força altista. Acima dos 35,39 pode buscar projeções nos 36,51 ou 38,33. Teria sinal de realização na perda dos 34,76 mirando os 33,57 ou 33. O padrão de volume favorece a alta.</t>
  </si>
  <si>
    <t>BMOB3 apesar de estar em tendência de alta no longo prazo pela média de 200 dias, no curto prazo está em realização. Abaixo dos 23,83 pode seguir em baixa no curto prazo mirando suportes em 22,8 ou 21,77. Teria sinal de retomada altista fechando acima dos 25,91 mirando resistências em 27,16 ou 29,21.</t>
  </si>
  <si>
    <t>BERK34 está em tendência de baixa pela média de 200 dias, a parece ter completado movimento de repique de alta de curto prazo e pode estar retomando o movimento baixista. Abaixo dos 120,98 pode seguir em queda na direção dos suportes 114,15 ou 111,12. Teria sinal de repique altista fechando acima dos 123,95 mirando resistências em 130 ou 139,8.</t>
  </si>
  <si>
    <t>Biomm</t>
  </si>
  <si>
    <t>BIOM3</t>
  </si>
  <si>
    <t>BIOM3 está em clara tendência de baixa pelas médias de 21 e 200 dias e segue em movimento de baixa. Abaixo dos 6,75 pode buscar suportes 6,37 ou 6. Teria sinal de repique altista fechando acima dos 7,29 mirando resistências em 7,95 ou 8,69.</t>
  </si>
  <si>
    <t>BLAU3 está em tendência de alta pelas médias de 21 e 200 dias, mas começa a dar sinal de possível realização. Abaixo dos 10,4 poderia realizar na direção dos suportes 9,87 ou 9,39. Caso supere os 11,42 retomaria sinal de alta com projeções nos 12,37 ou 13,92.</t>
  </si>
  <si>
    <t>SOJA3 está em clara tendência de baixa pelas médias de 21 e 200 dias e segue em movimento de baixa. Abaixo dos 6,21 pode buscar suportes 5,92 ou 5,63. Teria sinal de repique altista fechando acima dos 6,59 mirando resistências em 7,14 ou 7,71.</t>
  </si>
  <si>
    <t>BBDC3 está em tendência de alta no longo prazo, teve uma correção no curto prazo, mas pode estar retomando sinal de altas. Acima dos 15,85 pode buscar 16,94 ou 18,12. Abaixo dos 15,57 retomaria sinal de realização mirando suportes em 15,02 ou 14,42.</t>
  </si>
  <si>
    <t>BBDC4 está em tendência de baixa pelas médias de 21 e 200 dias, mas começa a dar sinais de repiques de alta. Acima dos 18,2 teria sinal de repique altista mirando resistências nos 19,64 ou 21,11. Já uma perda dos 17,92 traria de volta o sinal de baixa projetando de 17,26 a 16,52.</t>
  </si>
  <si>
    <t>BRAP4 está em tendência de alta pelas médias de 21 e 200 dias e vai mantendo sinal de força altista. Acima dos 23,73 pode buscar projeções nos 24,86 ou 26,69. Teria sinal de realização na perda dos 22,94 mirando os 21,9 ou 21,33.</t>
  </si>
  <si>
    <t>SAUD3 está em tendência de alta no longo prazo, teve uma correção no curto prazo, mas pode estar retomando sinal de altas. Acima dos 14,1 pode buscar 16,17 ou 18,28. Abaixo dos 13,56 retomaria sinal de realização mirando suportes em 12,74 ou 11,68.</t>
  </si>
  <si>
    <t>BBAS3 está em clara tendência de baixa pelas médias de 21 e 200 dias e segue em movimento de baixa. Abaixo dos 21,07 pode buscar suportes 19,74 ou 18,85. Teria sinal de repique altista fechando acima dos 21,5 mirando resistências em 22,6 ou 24,36.</t>
  </si>
  <si>
    <t>Brasilagro</t>
  </si>
  <si>
    <t>AGRO3</t>
  </si>
  <si>
    <t>AGRO3 está em clara tendência de baixa pelas médias de 21 e 200 dias e segue em movimento de baixa. Abaixo dos 18,83 pode buscar suportes 18,49 ou 18,19. Teria sinal de repique altista fechando acima dos 19,43 mirando resistências em 20,01 ou 20,95.</t>
  </si>
  <si>
    <t>BRKM5 está em tendência de alta pelas médias de 21 e 200 dias, mas começa a dar sinal de possível realização. Abaixo dos 11,16 poderia realizar na direção dos suportes 8,41 ou 6,87. Caso supere os 11,93 retomaria sinal de alta com projeções nos 13,38 ou 16,45.</t>
  </si>
  <si>
    <t>BRAV3 está em tendência de alta pelas médias de 21 e 200 dias, mas começa a dar sinal de possível realização. Abaixo dos 19,78 poderia realizar na direção dos suportes 17,24 ou 16,25. Caso supere os 20,44 retomaria sinal de alta com projeções nos 22,41 ou 25,61.</t>
  </si>
  <si>
    <t>AVGO34 está em tendência de alta pelas médias de 21 e 200 dias e vai mantendo sinal de força altista. Acima dos 31,51 pode buscar projeções nos 33,47 ou 36,65. Teria sinal de realização na perda dos 30,13 mirando os 28,33 ou 27,34.</t>
  </si>
  <si>
    <t>BPAC11 apesar de estar em tendência de alta no longo prazo pela média de 200 dias, no curto prazo está em realização. Abaixo dos 54,71 pode seguir em baixa no curto prazo mirando suportes em 52,56 ou 50,02. Teria sinal de retomada altista fechando acima dos 56,48 mirando resistências em 60,77 ou 65,84.</t>
  </si>
  <si>
    <t>CXSE3 apesar de estar em tendência de alta no longo prazo pela média de 200 dias, no curto prazo está em realização. Abaixo dos 17,23 pode seguir em baixa no curto prazo mirando suportes em 16,97 ou 16,71. Teria sinal de retomada altista fechando acima dos 18,06 mirando resistências em 18,57 ou 19,4.</t>
  </si>
  <si>
    <t>CAML3 apesar de estar em tendência de alta no longo prazo pela média de 200 dias, no curto prazo está em realização. Abaixo dos 5,75 pode seguir em baixa no curto prazo mirando suportes em 5,53 ou 5,18. Teria sinal de retomada altista fechando acima dos 5,97 mirando resistências em 6,65 ou 7,34.</t>
  </si>
  <si>
    <t>BHIA3 está em tendência de baixa pelas médias de 21 e 200 dias, mas começa a dar sinais de repiques de alta. Acima dos 1,49 teria sinal de repique altista mirando resistências nos 2,72 ou 3,64. Já uma perda dos 1,22 traria de volta o sinal de baixa projetando de 0,75 a 0,29. O IFR sobrevendido alerta para recuperações se superar 1,49</t>
  </si>
  <si>
    <t>CBAV3 está em tendência de alta pelas médias de 21 e 200 dias e vai mantendo sinal de força altista. Acima dos 10,77 pode buscar projeções nos 10,94 ou 11,23. Teria sinal de realização na perda dos 10,67 mirando os 10,48 ou 10,39. O IFR sobrecomprado alerta realizações se perder 10,67.</t>
  </si>
  <si>
    <t>CEAB3 apesar de estar em tendência de baixa no longo prazo pela média de 200 dias, no curto prazo está com sinal de recuperação favorecendo repiques de alta. Acima dos 11,72 pode seguir repique altista na direção resistências nos 13,03 ou 14,72. Caso perca os 11,31 teria sinal de baixa projetando de 10,28 a 9,43.</t>
  </si>
  <si>
    <t>CMIG4 apesar de estar em tendência de alta no longo prazo pela média de 200 dias, no curto prazo está em realização. Abaixo dos 11,09 pode seguir em baixa no curto prazo mirando suportes em 10,64 ou 10,19. Teria sinal de retomada altista fechando acima dos 11,35 mirando resistências em 12,54 ou 13,43.</t>
  </si>
  <si>
    <t>COCA34 está em tendência de alta pelas médias de 21 e 200 dias e vai mantendo sinal de força altista. Acima dos 69,55 pode buscar projeções nos 73,25 ou 79,24. Teria sinal de realização na perda dos 67,67 mirando os 63,56 ou 61,7. O padrão de volume favorece a alta.</t>
  </si>
  <si>
    <t>COGN3 está em clara tendência de baixa pelas médias de 21 e 200 dias e segue em movimento de baixa. Abaixo dos 2,5 pode buscar suportes 2,4 ou 2,23. Teria sinal de repique altista fechando acima dos 2,62 mirando resistências em 2,92 ou 3,24.</t>
  </si>
  <si>
    <t>C2OI34 está em clara tendência de baixa pelas médias de 21 e 200 dias e segue em movimento de baixa. Abaixo dos 34,5 pode buscar suportes 31,47 ou 28,44. Teria sinal de repique altista fechando acima dos 36,42 mirando resistências em 44,3 ou 50,35.</t>
  </si>
  <si>
    <t>CSMG3 apesar de estar em tendência de alta no longo prazo pela média de 200 dias, no curto prazo está em realização. Abaixo dos 49,36 pode seguir em baixa no curto prazo mirando suportes em 47,43 ou 45,51. Teria sinal de retomada altista fechando acima dos 51,62 mirando resistências em 55,58 ou 59,42.</t>
  </si>
  <si>
    <t>CPLE3 apesar de estar em tendência de alta no longo prazo pela média de 200 dias, no curto prazo está em realização. Abaixo dos 14,45 pode seguir em baixa no curto prazo mirando suportes em 13,95 ou 13,46. Teria sinal de retomada altista fechando acima dos 15,05 mirando resistências em 16,05 ou 17,03.</t>
  </si>
  <si>
    <t>CSAN3 está em clara tendência de baixa pelas médias de 21 e 200 dias e segue em movimento de baixa. Abaixo dos 4,01 pode buscar suportes 3,55 ou 3,09. Teria sinal de repique altista fechando acima dos 4,37 mirando resistências em 5,49 ou 6,4. O IFR sobrevendido alerta para recuperações se superar 4,37</t>
  </si>
  <si>
    <t>CPFE3 está em tendência de alta no longo prazo, teve uma correção no curto prazo, mas pode estar retomando sinal de altas. Acima dos 44,3 pode buscar 49,95 ou 54,52. Abaixo dos 43,52 retomaria sinal de realização mirando suportes em 42,55 ou 40,26.</t>
  </si>
  <si>
    <t>CSED3 está em tendência de baixa pelas médias de 21 e 200 dias, mas começa a dar sinais de repiques de alta. Acima dos 4,21 teria sinal de repique altista mirando resistências nos 5,63 ou 6,63. Já uma perda dos 4 traria de volta o sinal de baixa projetando de 3,49 a 2,99.</t>
  </si>
  <si>
    <t>CMIN3 apesar de estar em tendência de baixa no longo prazo pela média de 200 dias, no curto prazo está com sinal de recuperação favorecendo repiques de alta. Acima dos 4,66 pode seguir repique altista na direção resistências nos 5,03 ou 5,61. Caso perca os 4,46 teria sinal de baixa projetando de 4,08 a 3,78. O padrão de volume favorece a alta.</t>
  </si>
  <si>
    <t>CURY3 está em tendência de baixa pela média de 200 dias, a parece ter completado movimento de repique de alta de curto prazo e pode estar retomando o movimento baixista. Abaixo dos 31,41 pode seguir em queda na direção dos suportes 28,45 ou 27,02. Teria sinal de repique altista fechando acima dos 33,05 mirando resistências em 35,89 ou 40,49.</t>
  </si>
  <si>
    <t>CVCB3 está em clara tendência de baixa pelas médias de 21 e 200 dias e segue em movimento de baixa. Abaixo dos 1,68 pode buscar suportes 1,4 ou 1,12. Teria sinal de repique altista fechando acima dos 1,77 mirando resistências em 2,57 ou 3,12. O IFR sobrevendido alerta para recuperações se superar 1,77</t>
  </si>
  <si>
    <t>CYRE3 está em clara tendência de baixa pelas médias de 21 e 200 dias e segue em movimento de baixa. Abaixo dos 22,02 pode buscar suportes 20,2 ou 18,99. Teria sinal de repique altista fechando acima dos 22,8 mirando resistências em 24,09 ou 26,49.</t>
  </si>
  <si>
    <t>CYRE4 está em clara tendência de baixa pelas médias de 21 e 200 dias e segue em movimento de baixa. Abaixo dos 20,17 pode buscar suportes 19,04 ou 18,1. Teria sinal de repique altista fechando acima dos 20,89 mirando resistências em 22,06 ou 23,92.</t>
  </si>
  <si>
    <t>DASA3 apesar de estar em tendência de alta no longo prazo pela média de 200 dias, no curto prazo está em realização. Abaixo dos 3,06 pode seguir em baixa no curto prazo mirando suportes em 2,81 ou 2,58. Teria sinal de retomada altista fechando acima dos 3,21 mirando resistências em 3,55 ou 4.</t>
  </si>
  <si>
    <t>D1EL34 está em tendência de alta pelas médias de 21 e 200 dias e vai mantendo sinal de força altista. Acima dos 1600 pode buscar projeções nos 1967,07 ou 2561,05. Teria sinal de realização na perda dos 1511,89 mirando os 1006,02 ou 822,48. O padrão de volume favorece a alta. O IFR sobrecomprado alerta realizações se perder 1511,89.</t>
  </si>
  <si>
    <t>DESK3 está em tendência de alta no longo prazo, teve uma correção no curto prazo, mas pode estar retomando sinal de altas. Acima dos 17,92 pode buscar 18,57 ou 19,43. Abaixo dos 17,63 retomaria sinal de realização mirando suportes em 17,17 ou 16,73.</t>
  </si>
  <si>
    <t>DXCO3 está em clara tendência de baixa pelas médias de 21 e 200 dias e segue em movimento de baixa. Abaixo dos 4,89 pode buscar suportes 4,67 ou 4,28. Teria sinal de repique altista fechando acima dos 4,99 mirando resistências em 5,93 ou 6,7.</t>
  </si>
  <si>
    <t>PNVL3 está em tendência de baixa pelas médias de 21 e 200 dias, mas começa a dar sinais de repiques de alta. Acima dos 11,84 teria sinal de repique altista mirando resistências nos 14,47 ou 16,3. Já uma perda dos 11,5 traria de volta o sinal de baixa projetando de 10,58 a 9,66.</t>
  </si>
  <si>
    <t>DIRR3 está em tendência de baixa pela média de 200 dias, a parece ter completado movimento de repique de alta de curto prazo e pode estar retomando o movimento baixista. Abaixo dos 13,27 pode seguir em queda na direção dos suportes 12,15 ou 11,65. Teria sinal de repique altista fechando acima dos 13,75 mirando resistências em 14,73 ou 16,33.</t>
  </si>
  <si>
    <t>ECOR3 está em tendência de baixa pelas médias de 21 e 200 dias, mas começa a dar sinais de repiques de alta. Acima dos 8,13 teria sinal de repique altista mirando resistências nos 9,29 ou 10,53. Já uma perda dos 7,74 traria de volta o sinal de baixa projetando de 7,27 a 6,64.</t>
  </si>
  <si>
    <t>LILY34 está em tendência de alta pelas médias de 21 e 200 dias e vai mantendo sinal de força altista. Acima dos 184,49 pode buscar projeções nos 210,85 ou 253,51. Teria sinal de realização na perda dos 179,49 mirando os 141,83 ou 128,64. O IFR sobrecomprado alerta realizações se perder 179,49.</t>
  </si>
  <si>
    <t>EMBJ3 está em tendência de baixa pelas médias de 21 e 200 dias, mas começa a dar sinais de repiques de alta. Acima dos 74,7 teria sinal de repique altista mirando resistências nos 84,76 ou 95,06. Já uma perda dos 72,8 traria de volta o sinal de baixa projetando de 68,08 a 62,92.</t>
  </si>
  <si>
    <t>ENGI11 está em clara tendência de baixa pelas médias de 21 e 200 dias e segue em movimento de baixa. Abaixo dos 47,16 pode buscar suportes 44,97 ou 42,78. Teria sinal de repique altista fechando acima dos 49,2 mirando resistências em 54,24 ou 58,61.</t>
  </si>
  <si>
    <t>ENEV3 está em tendência de alta no longo prazo, teve uma correção no curto prazo, mas pode estar retomando sinal de altas. Acima dos 25,3 pode buscar 27,75 ou 30,3. Abaixo dos 24,87 retomaria sinal de realização mirando suportes em 23,62 ou 22,34.</t>
  </si>
  <si>
    <t>EGIE3 está em tendência de alta no longo prazo, teve uma correção no curto prazo, mas pode estar retomando sinal de altas. Acima dos 32,97 pode buscar 35,47 ou 37,81. Abaixo dos 31,67 retomaria sinal de realização mirando suportes em 30,49 ou 29,32.</t>
  </si>
  <si>
    <t>EQTL3 está em clara tendência de baixa pelas médias de 21 e 200 dias e segue em movimento de baixa. Abaixo dos 37 pode buscar suportes 34,88 ou 32,77. Teria sinal de repique altista fechando acima dos 39,05 mirando resistências em 43,84 ou 48,06.</t>
  </si>
  <si>
    <t>Espacolaser</t>
  </si>
  <si>
    <t>ESPA3</t>
  </si>
  <si>
    <t>ESPA3 está em tendência de baixa pelas médias de 21 e 200 dias, mas começa a dar sinais de repiques de alta. Acima dos 0,9 teria sinal de repique altista mirando resistências nos 1,07 ou 1,25. Já uma perda dos 0,77 traria de volta o sinal de baixa projetando de 0,67 a 0,58.</t>
  </si>
  <si>
    <t>EUCA4 está em tendência de alta pelas médias de 21 e 200 dias, mas começa a dar sinal de possível realização. Abaixo dos 27,49 poderia realizar na direção dos suportes 20,08 ou 17,62. Caso supere os 28,03 retomaria sinal de alta com projeções nos 32,94 ou 40,89. O IFR sobrecomprado alerta realizações se perder 27,49.</t>
  </si>
  <si>
    <t>EVEN3 está em tendência de baixa pela média de 200 dias, a parece ter completado movimento de repique de alta de curto prazo e pode estar retomando o movimento baixista. Abaixo dos 5,8 pode seguir em queda na direção dos suportes 5,26 ou 4,88. Teria sinal de repique altista fechando acima dos 6,12 mirando resistências em 6,48 ou 7,23.</t>
  </si>
  <si>
    <t>Exxon Mobil Corp</t>
  </si>
  <si>
    <t>EXXO34</t>
  </si>
  <si>
    <t>EXXO34 apesar de estar em tendência de alta no longo prazo pela média de 200 dias, no curto prazo está em realização. Abaixo dos 92,25 pode seguir em baixa no curto prazo mirando suportes em 87,72 ou 82,95. Teria sinal de retomada altista fechando acima dos 94,01 mirando resistências em 103,15 ou 112,68.</t>
  </si>
  <si>
    <t>EZTC3 está em tendência de baixa pelas médias de 21 e 200 dias, mas começa a dar sinais de repiques de alta. Acima dos 13,33 teria sinal de repique altista mirando resistências nos 14,37 ou 15,52. Já uma perda dos 13,06 traria de volta o sinal de baixa projetando de 12,5 a 11,92.</t>
  </si>
  <si>
    <t>FESA4 está em clara tendência de baixa pelas médias de 21 e 200 dias e segue em movimento de baixa. Abaixo dos 6,04 pode buscar suportes 5,48 ou 4,92. Teria sinal de repique altista fechando acima dos 6,28 mirando resistências em 7,85 ou 8,96. O IFR sobrevendido alerta para recuperações se superar 6,28</t>
  </si>
  <si>
    <t>FLRY3 apesar de estar em tendência de alta no longo prazo pela média de 200 dias, no curto prazo está em realização. Abaixo dos 15,9 pode seguir em baixa no curto prazo mirando suportes em 15,28 ou 14,76. Teria sinal de retomada altista fechando acima dos 16,4 mirando resistências em 16,96 ou 17,99.</t>
  </si>
  <si>
    <t>FRAS3 está em tendência de baixa pela média de 200 dias, a parece ter completado movimento de repique de alta de curto prazo e pode estar retomando o movimento baixista. Abaixo dos 22,05 pode seguir em queda na direção dos suportes 20,95 ou 20,44. Teria sinal de repique altista fechando acima dos 22,58 mirando resistências em 23,58 ou 25,21.</t>
  </si>
  <si>
    <t>GGBR4 está em tendência de alta pelas médias de 21 e 200 dias e vai mantendo sinal de força altista. Acima dos 24,42 pode buscar projeções nos 25,81 ou 28,07. Teria sinal de realização na perda dos 23,31 mirando os 22,16 ou 21,46.</t>
  </si>
  <si>
    <t>GOAU4 está em tendência de alta pelas médias de 21 e 200 dias e vai mantendo sinal de força altista. Acima dos 10,55 pode buscar projeções nos 11,09 ou 11,97. Teria sinal de realização na perda dos 10,13 mirando os 9,67 ou 9,39. O padrão de volume favorece a alta.</t>
  </si>
  <si>
    <t>GGPS3 está em clara tendência de baixa pelas médias de 21 e 200 dias e segue em movimento de baixa. Abaixo dos 12,5 pode buscar suportes 11,56 ou 10,62. Teria sinal de repique altista fechando acima dos 12,92 mirando resistências em 15,53 ou 17,4. O IFR sobrevendido alerta para recuperações se superar 12,92</t>
  </si>
  <si>
    <t>GRND3 está em tendência de baixa pelas médias de 21 e 200 dias, mas começa a dar sinais de repiques de alta. Acima dos 4,08 teria sinal de repique altista mirando resistências nos 4,34 ou 4,64. Já uma perda dos 4,01 traria de volta o sinal de baixa projetando de 3,84 a 3,68.</t>
  </si>
  <si>
    <t>GMAT3 está em clara tendência de baixa pelas médias de 21 e 200 dias e segue em movimento de baixa. Abaixo dos 4,26 pode buscar suportes 4,06 ou 3,87. Teria sinal de repique altista fechando acima dos 4,38 mirando resistências em 4,65 ou 5,01.</t>
  </si>
  <si>
    <t>SBFG3 está em tendência de baixa pela média de 200 dias, a parece ter completado movimento de repique de alta de curto prazo e pode estar retomando o movimento baixista. Abaixo dos 11,18 pode seguir em queda na direção dos suportes 10,17 ou 9,69. Teria sinal de repique altista fechando acima dos 11,7 mirando resistências em 12,64 ou 14,17.</t>
  </si>
  <si>
    <t>HAPV3 está em tendência de baixa pela média de 200 dias, a parece ter completado movimento de repique de alta de curto prazo e pode estar retomando o movimento baixista. Abaixo dos 12,32 pode seguir em queda na direção dos suportes 10,99 ou 9,93. Teria sinal de repique altista fechando acima dos 13,04 mirando resistências em 14,42 ou 16,53.</t>
  </si>
  <si>
    <t>HBOR3 apesar de estar em tendência de baixa no longo prazo pela média de 200 dias, no curto prazo está com sinal de recuperação favorecendo repiques de alta. Acima dos 2,48 pode seguir repique altista na direção resistências nos 2,71 ou 3,09. Caso perca os 2,41 teria sinal de baixa projetando de 2,1 a 1,98. O padrão de volume favorece a alta.</t>
  </si>
  <si>
    <t>HBSA3 está em clara tendência de baixa pelas médias de 21 e 200 dias e segue em movimento de baixa. Abaixo dos 3,22 pode buscar suportes 3,11 ou 3,01. Teria sinal de repique altista fechando acima dos 3,3 mirando resistências em 3,55 ou 3,75.</t>
  </si>
  <si>
    <t>HYPE3 está em clara tendência de baixa pelas médias de 21 e 200 dias e segue em movimento de baixa. Abaixo dos 21,91 pode buscar suportes 21,32 ou 20,74. Teria sinal de repique altista fechando acima dos 23,03 mirando resistências em 23,8 ou 24,96.</t>
  </si>
  <si>
    <t>IGTI11 apesar de estar em tendência de alta no longo prazo pela média de 200 dias, no curto prazo está em realização. Abaixo dos 25,63 pode seguir em baixa no curto prazo mirando suportes em 24,71 ou 23,8. Teria sinal de retomada altista fechando acima dos 26,63 mirando resistências em 28,58 ou 30,4.</t>
  </si>
  <si>
    <t>ITLC34 está em tendência de alta pelas médias de 21 e 200 dias, mas começa a dar sinal de possível realização. Abaixo dos 98,7 poderia realizar na direção dos suportes 71,46 ou 60,22. Caso supere os 107,83 retomaria sinal de alta com projeções nos 130,3 ou 166,67.</t>
  </si>
  <si>
    <t>INTB3 apesar de estar em tendência de alta no longo prazo pela média de 200 dias, no curto prazo está em realização. Abaixo dos 13,8 pode seguir em baixa no curto prazo mirando suportes em 13,12 ou 12,45. Teria sinal de retomada altista fechando acima dos 14,27 mirando resistências em 15,97 ou 17,31.</t>
  </si>
  <si>
    <t>INBR32 está em tendência de baixa pelas médias de 21 e 200 dias, mas começa a dar sinais de repiques de alta. Acima dos 32,87 teria sinal de repique altista mirando resistências nos 38,81 ou 45,28. Já uma perda dos 31,6 traria de volta o sinal de baixa projetando de 28,33 a 25,09.</t>
  </si>
  <si>
    <t>MYPK3 está em tendência de baixa pelas médias de 21 e 200 dias, mas começa a dar sinais de repiques de alta. Acima dos 9,32 teria sinal de repique altista mirando resistências nos 10,22 ou 11,16. Já uma perda dos 9,09 traria de volta o sinal de baixa projetando de 8,69 a 8,21.</t>
  </si>
  <si>
    <t>RANI3 apesar de estar em tendência de baixa no longo prazo pela média de 200 dias, no curto prazo está com sinal de recuperação favorecendo repiques de alta. Acima dos 8,19 pode seguir repique altista na direção resistências nos 8,54 ou 9,11. Caso perca os 7,9 teria sinal de baixa projetando de 7,62 a 7,44.</t>
  </si>
  <si>
    <t>IRBR3 está em tendência de alta pelas médias de 21 e 200 dias e vai mantendo sinal de força altista. Acima dos 53 pode buscar projeções nos 54,85 ou 57,19. Teria sinal de realização na perda dos 52,25 mirando os 51,05 ou 49,87.</t>
  </si>
  <si>
    <t>ISAE4 apesar de estar em tendência de alta no longo prazo pela média de 200 dias, no curto prazo está em realização. Abaixo dos 27,09 pode seguir em baixa no curto prazo mirando suportes em 25,96 ou 24,84. Teria sinal de retomada altista fechando acima dos 27,92 mirando resistências em 30,73 ou 32,97. O IFR sobrevendido alerta para recuperações se superar 27,92</t>
  </si>
  <si>
    <t>ITSA4 está em tendência de alta no longo prazo, teve uma correção no curto prazo, mas pode estar retomando sinal de altas. Acima dos 13,19 pode buscar 14,03 ou 14,93. Abaixo dos 13,06 retomaria sinal de realização mirando suportes em 12,57 ou 12,11.</t>
  </si>
  <si>
    <t>ITUB3 está em tendência de alta no longo prazo, teve uma correção no curto prazo, mas pode estar retomando sinal de altas. Acima dos 41,5 pode buscar 43,9 ou 46,77. Abaixo dos 40,72 retomaria sinal de realização mirando suportes em 39,25 ou 37,81.</t>
  </si>
  <si>
    <t>ITUB4 está em tendência de alta no longo prazo, teve uma correção no curto prazo, mas pode estar retomando sinal de altas. Acima dos 40,82 pode buscar 43,99 ou 47,25. Abaixo dos 40,29 retomaria sinal de realização mirando suportes em 38,7 ou 37,06.</t>
  </si>
  <si>
    <t>JALL3 está em clara tendência de baixa pelas médias de 21 e 200 dias e segue em movimento de baixa. Abaixo dos 2,66 pode buscar suportes 2,42 ou 2,19. Teria sinal de repique altista fechando acima dos 2,79 mirando resistências em 3,42 ou 3,88. O IFR sobrevendido alerta para recuperações se superar 2,79</t>
  </si>
  <si>
    <t>JBSS32 está em tendência de baixa pelas médias de 21 e 200 dias, mas começa a dar sinais de repiques de alta. Acima dos 67,81 teria sinal de repique altista mirando resistências nos 77,24 ou 86,31. Já uma perda dos 62,55 traria de volta o sinal de baixa projetando de 58,01 a 53,47.</t>
  </si>
  <si>
    <t>JHSF3 está em tendência de alta no longo prazo, teve uma correção no curto prazo, mas pode estar retomando sinal de altas. Acima dos 11,09 pode buscar 12,98 ou 14,71. Abaixo dos 10,79 retomaria sinal de realização mirando suportes em 10,17 ou 9,3.</t>
  </si>
  <si>
    <t>JPMC34 está em clara tendência de baixa pelas médias de 21 e 200 dias e segue em movimento de baixa. Abaixo dos 149,51 pode buscar suportes 145 ou 141,47. Teria sinal de repique altista fechando acima dos 156,41 mirando resistências em 163,46 ou 174,87.</t>
  </si>
  <si>
    <t>JSLG3 está em tendência de alta no longo prazo, teve uma correção no curto prazo, mas pode estar retomando sinal de altas. Acima dos 6,82 pode buscar 7,45 ou 8,11. Abaixo dos 6,37 retomaria sinal de realização mirando suportes em 6,03 ou 5,7.</t>
  </si>
  <si>
    <t>KEPL3 está em clara tendência de baixa pelas médias de 21 e 200 dias e segue em movimento de baixa. Abaixo dos 6,97 pode buscar suportes 6,67 ou 6,37. Teria sinal de repique altista fechando acima dos 7,14 mirando resistências em 7,94 ou 8,53.</t>
  </si>
  <si>
    <t>KLBN3 está em tendência de baixa pelas médias de 21 e 200 dias, mas começa a dar sinais de repiques de alta. Acima dos 3,47 teria sinal de repique altista mirando resistências nos 3,58 ou 3,79. Já uma perda dos 3,38 traria de volta o sinal de baixa projetando de 3,23 a 3,12.</t>
  </si>
  <si>
    <t>KLBN4 está em tendência de baixa pelas médias de 21 e 200 dias, mas começa a dar sinais de repiques de alta. Acima dos 3,42 teria sinal de repique altista mirando resistências nos 3,6 ou 3,82. Já uma perda dos 3,34 traria de volta o sinal de baixa projetando de 3,24 a 3,12.</t>
  </si>
  <si>
    <t>KLBN11 está em tendência de baixa pelas médias de 21 e 200 dias, mas começa a dar sinais de repiques de alta. Acima dos 17,13 teria sinal de repique altista mirando resistências nos 17,94 ou 19,07. Já uma perda dos 16,71 traria de volta o sinal de baixa projetando de 16,1 a 15,53.</t>
  </si>
  <si>
    <t>LAVV3 está em clara tendência de baixa pelas médias de 21 e 200 dias e segue em movimento de baixa. Abaixo dos 11,65 pode buscar suportes 11,03 ou 10,29. Teria sinal de repique altista fechando acima dos 12,11 mirando resistências em 13,41 ou 14,88.</t>
  </si>
  <si>
    <t>LIGT3 está em tendência de baixa pelas médias de 21 e 200 dias, mas começa a dar sinais de repiques de alta. Acima dos 2,84 teria sinal de repique altista mirando resistências nos 5,05 ou 6,66. Já uma perda dos 2,43 traria de volta o sinal de baixa projetando de 1,62 a 0,81. O IFR sobrevendido alerta para recuperações se superar 2,84</t>
  </si>
  <si>
    <t>RENT3 apesar de estar em tendência de alta no longo prazo pela média de 200 dias, no curto prazo está em realização. Abaixo dos 41,36 pode seguir em baixa no curto prazo mirando suportes em 38,55 ou 35,74. Teria sinal de retomada altista fechando acima dos 44,89 mirando resistências em 50,45 ou 56,06.</t>
  </si>
  <si>
    <t>RENT4 está em clara tendência de baixa pelas médias de 21 e 200 dias e segue em movimento de baixa. Abaixo dos 39,97 pode buscar suportes 37,36 ou 34,76. Teria sinal de repique altista fechando acima dos 43,35 mirando resistências em 48,4 ou 53,6.</t>
  </si>
  <si>
    <t>LOGG3 está em tendência de alta pelas médias de 21 e 200 dias e vai mantendo sinal de força altista. Acima dos 27,97 pode buscar projeções nos 29,97 ou 33,22. Teria sinal de realização na perda dos 26,66 mirando os 24,72 ou 23,71. O padrão de volume favorece a alta.</t>
  </si>
  <si>
    <t>LREN3 está em tendência de alta pelas médias de 21 e 200 dias, mas começa a dar sinal de possível realização. Abaixo dos 14,85 poderia realizar na direção dos suportes 13,03 ou 12,26. Caso supere os 15,51 retomaria sinal de alta com projeções nos 17,04 ou 19,52.</t>
  </si>
  <si>
    <t>LWSA3 está em clara tendência de baixa pelas médias de 21 e 200 dias e segue em movimento de baixa. Abaixo dos 3,54 pode buscar suportes 3,32 ou 3,1. Teria sinal de repique altista fechando acima dos 3,64 mirando resistências em 4,24 ou 4,67.</t>
  </si>
  <si>
    <t>MDIA3 está em tendência de baixa pelas médias de 21 e 200 dias, mas começa a dar sinais de repiques de alta. Acima dos 20,34 teria sinal de repique altista mirando resistências nos 24,76 ou 28,08. Já uma perda dos 19,91 traria de volta o sinal de baixa projetando de 19,38 a 17,71.</t>
  </si>
  <si>
    <t>MGLU3 está em clara tendência de baixa pelas médias de 21 e 200 dias e segue em movimento de baixa. Abaixo dos 6,34 pode buscar suportes 5,64 ou 4,95. Teria sinal de repique altista fechando acima dos 6,83 mirando resistências em 8,58 ou 9,96.</t>
  </si>
  <si>
    <t>POMO3 está em tendência de alta pelas médias de 21 e 200 dias e vai mantendo sinal de força altista. Acima dos 6,2 pode buscar projeções nos 6,47 ou 6,97. Teria sinal de realização na perda dos 6,03 mirando os 5,66 ou 5,4.</t>
  </si>
  <si>
    <t>POMO4 apesar de estar em tendência de baixa no longo prazo pela média de 200 dias, no curto prazo está com sinal de recuperação favorecendo repiques de alta. Acima dos 6,34 pode seguir repique altista na direção resistências nos 6,62 ou 7,13. Caso perca os 6,21 teria sinal de baixa projetando de 5,79 a 5,53.</t>
  </si>
  <si>
    <t>MBRF3 está em clara tendência de baixa pelas médias de 21 e 200 dias e segue em movimento de baixa. Abaixo dos 15,87 pode buscar suportes 15,14 ou 14,42. Teria sinal de repique altista fechando acima dos 16,55 mirando resistências em 18,21 ou 19,65.</t>
  </si>
  <si>
    <t>M2RV34 está em tendência de alta pelas médias de 21 e 200 dias, mas começa a dar sinal de possível realização. Abaixo dos 99,59 poderia realizar na direção dos suportes 76 ou 63,36. Caso supere os 116,9 retomaria sinal de alta com projeções nos 142,17 ou 183,07.</t>
  </si>
  <si>
    <t>CASH3 está em tendência de alta pelas médias de 21 e 200 dias e vai mantendo sinal de força altista. Acima dos 4,58 pode buscar projeções nos 5,09 ou 5,93. Teria sinal de realização na perda dos 4,22 mirando os 3,74 ou 3,48.</t>
  </si>
  <si>
    <t>MELK3 está em tendência de baixa pela média de 200 dias, a parece ter completado movimento de repique de alta de curto prazo e pode estar retomando o movimento baixista. Abaixo dos 3,28 pode seguir em queda na direção dos suportes 3,11 ou 3,02. Teria sinal de repique altista fechando acima dos 3,39 mirando resistências em 3,56 ou 3,84.</t>
  </si>
  <si>
    <t>MELI34 apesar de estar em tendência de baixa no longo prazo pela média de 200 dias, no curto prazo está com sinal de recuperação favorecendo repiques de alta. Acima dos 71,98 pode seguir repique altista na direção resistências nos 77,4 ou 87,31. Caso perca os 68,93 teria sinal de baixa projetando de 61,35 a 56,39.</t>
  </si>
  <si>
    <t>BMEB4 está em tendência de alta pelas médias de 21 e 200 dias e vai mantendo sinal de força altista. Acima dos 85,76 pode buscar projeções nos 98,5 ou 119,13. Teria sinal de realização na perda dos 80,2 mirando os 65,13 ou 58,75. O padrão de volume favorece a alta. O IFR sobrecomprado alerta realizações se perder 80,2.</t>
  </si>
  <si>
    <t>M1TA34 apesar de estar em tendência de baixa no longo prazo pela média de 200 dias, no curto prazo está com sinal de recuperação favorecendo repiques de alta. Acima dos 115,12 pode seguir repique altista na direção resistências nos 120,55 ou 130,93. Caso perca os 109,23 teria sinal de baixa projetando de 103,74 a 98,54. O padrão de volume favorece a alta.</t>
  </si>
  <si>
    <t>LEVE3 está em tendência de alta no longo prazo, teve uma correção no curto prazo, mas pode estar retomando sinal de altas. Acima dos 33,46 pode buscar 36,21 ou 39,02. Abaixo dos 32,71 retomaria sinal de realização mirando suportes em 31,65 ou 30,24.</t>
  </si>
  <si>
    <t>MUTC34 está em tendência de alta pelas médias de 21 e 200 dias e vai mantendo sinal de força altista. Acima dos 815 pode buscar projeções nos 1060,93 ou 1458,88. Teria sinal de realização na perda dos 750,35 mirando os 417,05 ou 294,08. O padrão de volume favorece a alta. O IFR sobrecomprado alerta realizações se perder 750,35.</t>
  </si>
  <si>
    <t>MSFT34 apesar de estar em tendência de baixa no longo prazo pela média de 200 dias, no curto prazo está com sinal de recuperação favorecendo repiques de alta. Acima dos 87,8 pode seguir repique altista na direção resistências nos 92,02 ou 98,05. Caso perca os 86,2 teria sinal de baixa projetando de 82,26 a 79,24.</t>
  </si>
  <si>
    <t>MILS3 está em tendência de alta pelas médias de 21 e 200 dias e vai mantendo sinal de força altista. Acima dos 15,25 pode buscar projeções nos 17,04 ou 19,95. Teria sinal de realização na perda dos 15,06 mirando os 12,34 ou 11,44. O padrão de volume favorece a alta. O IFR sobrecomprado alerta realizações se perder 15,06.</t>
  </si>
  <si>
    <t>BEEF3 está em clara tendência de baixa pelas médias de 21 e 200 dias e segue em movimento de baixa. Abaixo dos 3,73 pode buscar suportes 3,5 ou 3,27. Teria sinal de repique altista fechando acima dos 4,03 mirando resistências em 4,46 ou 4,91.</t>
  </si>
  <si>
    <t>MTRE3 está em tendência de alta pelas médias de 21 e 200 dias e vai mantendo sinal de força altista. Acima dos 3,71 pode buscar projeções nos 3,93 ou 4,3. Teria sinal de realização na perda dos 3,6 mirando os 3,34 ou 3,22.</t>
  </si>
  <si>
    <t>MOTV3 está em clara tendência de baixa pelas médias de 21 e 200 dias e segue em movimento de baixa. Abaixo dos 14,29 pode buscar suportes 13,69 ou 13,1. Teria sinal de repique altista fechando acima dos 14,81 mirando resistências em 16,2 ou 17,38.</t>
  </si>
  <si>
    <t>MDNE3 está em tendência de alta no longo prazo, teve uma correção no curto prazo, mas pode estar retomando sinal de altas. Acima dos 28,63 pode buscar 32,55 ou 36,34. Abaixo dos 27,82 retomaria sinal de realização mirando suportes em 26,41 ou 24,51.</t>
  </si>
  <si>
    <t>MOVI3 está em clara tendência de baixa pelas médias de 21 e 200 dias e segue em movimento de baixa. Abaixo dos 9,84 pode buscar suportes 8,95 ou 7,76. Teria sinal de repique altista fechando acima dos 10,36 mirando resistências em 12,79 ou 15,16.</t>
  </si>
  <si>
    <t>MRVE3 está em clara tendência de baixa pelas médias de 21 e 200 dias e segue em movimento de baixa. Abaixo dos 5,93 pode buscar suportes 5,53 ou 5,14. Teria sinal de repique altista fechando acima dos 6,34 mirando resistências em 7,2 ou 7,98.</t>
  </si>
  <si>
    <t>MLAS3 está em tendência de alta pelas médias de 21 e 200 dias e vai mantendo sinal de força altista. Acima dos 1,76 pode buscar projeções nos 1,97 ou 2,32. Teria sinal de realização na perda dos 1,63 mirando os 1,41 ou 1,3.</t>
  </si>
  <si>
    <t>MULT3 apesar de estar em tendência de alta no longo prazo pela média de 200 dias, no curto prazo está em realização. Abaixo dos 29,75 pode seguir em baixa no curto prazo mirando suportes em 28,91 ou 27,81. Teria sinal de retomada altista fechando acima dos 30,48 mirando resistências em 32,45 ou 34,63.</t>
  </si>
  <si>
    <t>NATU3 apesar de estar em tendência de alta no longo prazo pela média de 200 dias, no curto prazo está em realização. Abaixo dos 9,88 pode seguir em baixa no curto prazo mirando suportes em 9,17 ou 8,55. Teria sinal de retomada altista fechando acima dos 10,56 mirando resistências em 11,15 ou 12,37.</t>
  </si>
  <si>
    <t>NGRD3 está em tendência de alta no longo prazo, teve uma correção no curto prazo, mas pode estar retomando sinal de altas. Acima dos 33,57 pode buscar 35,65 ou 39,02. Abaixo dos 31,63 retomaria sinal de realização mirando suportes em 30,2 ou 29,15.</t>
  </si>
  <si>
    <t>NFLX34 apesar de estar em tendência de baixa no longo prazo pela média de 200 dias, no curto prazo está com sinal de recuperação favorecendo repiques de alta. Acima dos 8,96 pode seguir repique altista na direção resistências nos 9,34 ou 9,96. Caso perca os 8,75 teria sinal de baixa projetando de 8,33 a 8,01.</t>
  </si>
  <si>
    <t>ROXO34 está em tendência de baixa pelas médias de 21 e 200 dias, mas começa a dar sinais de repiques de alta. Acima dos 11,17 teria sinal de repique altista mirando resistências nos 12,15 ou 13,49. Já uma perda dos 10,96 traria de volta o sinal de baixa projetando de 9,97 a 9,29.</t>
  </si>
  <si>
    <t>NVDC34 está em tendência de alta pelas médias de 21 e 200 dias, mas começa a dar sinal de possível realização. Abaixo dos 22,02 poderia realizar na direção dos suportes 20,07 ou 18,68. Caso supere os 22,66 retomaria sinal de alta com projeções nos 24,56 ou 27,33.</t>
  </si>
  <si>
    <t>OPCT3 está em tendência de alta pelas médias de 21 e 200 dias e vai mantendo sinal de força altista. Acima dos 10,87 pode buscar projeções nos 11,62 ou 12,84. Teria sinal de realização na perda dos 10,26 mirando os 9,65 ou 9,27. O padrão de volume favorece a alta.</t>
  </si>
  <si>
    <t>ONCO3 apesar de estar em tendência de baixa no longo prazo pela média de 200 dias, no curto prazo está com sinal de recuperação favorecendo repiques de alta. Acima dos 1,84 pode seguir repique altista na direção resistências nos 2,36 ou 3,21. Caso perca os 1,4 teria sinal de baixa projetando de 0,99 a 0,72. O padrão de volume favorece a alta. O IFR sobrecomprado alerta realizações se perder 1,4.</t>
  </si>
  <si>
    <t>ORCL34 está em tendência de baixa pela média de 200 dias, a parece ter completado movimento de repique de alta de curto prazo e pode estar retomando o movimento baixista. Abaixo dos 158,35 pode seguir em queda na direção dos suportes 133,22 ou 122,95. Teria sinal de repique altista fechando acima dos 166,45 mirando resistências em 186,98 ou 220,21.</t>
  </si>
  <si>
    <t>OBTC3 está em tendência de baixa pelas médias de 21 e 200 dias, mas começa a dar sinais de repiques de alta. Acima dos 7,04 teria sinal de repique altista mirando resistências nos 7,68 ou 8,4. Já uma perda dos 6,89 traria de volta o sinal de baixa projetando de 6,51 a 6,14.</t>
  </si>
  <si>
    <t>ORVR3 apesar de estar em tendência de alta no longo prazo pela média de 200 dias, no curto prazo está em realização. Abaixo dos 75,27 pode seguir em baixa no curto prazo mirando suportes em 72,63 ou 69,99. Teria sinal de retomada altista fechando acima dos 79,75 mirando resistências em 83,81 ou 89,08.</t>
  </si>
  <si>
    <t>PCAR3 está em clara tendência de baixa pelas médias de 21 e 200 dias e segue em movimento de baixa. Abaixo dos 1,97 pode buscar suportes 1,64 ou 1,32. Teria sinal de repique altista fechando acima dos 2,03 mirando resistências em 3,02 ou 3,66. O IFR sobrevendido alerta para recuperações se superar 2,03</t>
  </si>
  <si>
    <t>PGMN3 está em tendência de baixa pelas médias de 21 e 200 dias, mas começa a dar sinais de repiques de alta. Acima dos 4,59 teria sinal de repique altista mirando resistências nos 5,7 ou 6,53. Já uma perda dos 4,35 traria de volta o sinal de baixa projetando de 3,93 a 3,51.</t>
  </si>
  <si>
    <t>P2LT34 está em clara tendência de baixa pelas médias de 21 e 200 dias e segue em movimento de baixa. Abaixo dos 221,54 pode buscar suportes 212,01 ou 201,19. Teria sinal de repique altista fechando acima dos 228,74 mirando resistências em 247 ou 268,62.</t>
  </si>
  <si>
    <t>PMAM3 está em clara tendência de baixa pelas médias de 21 e 200 dias e segue em movimento de baixa. Abaixo dos 0,32 pode buscar suportes 0,21 ou 0,11. Teria sinal de repique altista fechando acima dos 0,43 mirando resistências em 0,65 ou 0,85. O IFR sobrevendido alerta para recuperações se superar 0,43</t>
  </si>
  <si>
    <t>PETR3 apesar de estar em tendência de alta no longo prazo pela média de 200 dias, no curto prazo está em realização. Abaixo dos 47,55 pode seguir em baixa no curto prazo mirando suportes em 45,18 ou 42,82. Teria sinal de retomada altista fechando acima dos 48,54 mirando resistências em 55,19 ou 59,91.</t>
  </si>
  <si>
    <t>PETR4 apesar de estar em tendência de alta no longo prazo pela média de 200 dias, no curto prazo está em realização. Abaixo dos 42,15 pode seguir em baixa no curto prazo mirando suportes em 39,77 ou 37,39. Teria sinal de retomada altista fechando acima dos 43,19 mirando resistências em 49,85 ou 54,6. O IFR sobrevendido alerta para recuperações se superar 43,19</t>
  </si>
  <si>
    <t>RECV3 apesar de estar em tendência de alta no longo prazo pela média de 200 dias, no curto prazo está em realização. Abaixo dos 11,6 pode seguir em baixa no curto prazo mirando suportes em 11,21 ou 10,83. Teria sinal de retomada altista fechando acima dos 12,02 mirando resistências em 12,84 ou 13,6.</t>
  </si>
  <si>
    <t>PRIO3 apesar de estar em tendência de alta no longo prazo pela média de 200 dias, no curto prazo está em realização. Abaixo dos 62,41 pode seguir em baixa no curto prazo mirando suportes em 59,81 ou 57,22. Teria sinal de retomada altista fechando acima dos 64,15 mirando resistências em 70,8 ou 75,98.</t>
  </si>
  <si>
    <t>AUAU3 apesar de estar em tendência de alta no longo prazo pela média de 200 dias, no curto prazo está em realização. Abaixo dos 3,4 pode seguir em baixa no curto prazo mirando suportes em 3,18 ou 2,91. Teria sinal de retomada altista fechando acima dos 3,46 mirando resistências em 4,03 ou 4,55.</t>
  </si>
  <si>
    <t>PINE4 está em tendência de alta pelas médias de 21 e 200 dias e vai mantendo sinal de força altista. Acima dos 15,83 pode buscar projeções nos 17,75 ou 20,86. Teria sinal de realização na perda dos 15,29 mirando os 12,72 ou 11,75. O padrão de volume favorece a alta. O IFR sobrecomprado alerta realizações se perder 15,29.</t>
  </si>
  <si>
    <t>PLPL3 está em clara tendência de baixa pelas médias de 21 e 200 dias e segue em movimento de baixa. Abaixo dos 9,18 pode buscar suportes 8,63 ou 8,09. Teria sinal de repique altista fechando acima dos 9,74 mirando resistências em 10,94 ou 12,02. O IFR sobrevendido alerta para recuperações se superar 9,74</t>
  </si>
  <si>
    <t>PSSA3 apesar de estar em tendência de alta no longo prazo pela média de 200 dias, no curto prazo está em realização. Abaixo dos 47,45 pode seguir em baixa no curto prazo mirando suportes em 45,97 ou 44,49. Teria sinal de retomada altista fechando acima dos 49,49 mirando resistências em 52,23 ou 55,18.</t>
  </si>
  <si>
    <t>POSI3 está em clara tendência de baixa pelas médias de 21 e 200 dias e segue em movimento de baixa. Abaixo dos 4,11 pode buscar suportes 3,77 ou 3,49. Teria sinal de repique altista fechando acima dos 4,24 mirando resistências em 4,65 ou 5,19.</t>
  </si>
  <si>
    <t>PRNR3 está em tendência de alta pelas médias de 21 e 200 dias, mas começa a dar sinal de possível realização. Abaixo dos 18,84 poderia realizar na direção dos suportes 17,22 ou 16,48. Caso supere os 19,6 retomaria sinal de alta com projeções nos 21,07 ou 23,45.</t>
  </si>
  <si>
    <t>PFRM3 está em tendência de baixa pelas médias de 21 e 200 dias, mas começa a dar sinais de repiques de alta. Acima dos 6,8 teria sinal de repique altista mirando resistências nos 7,99 ou 9,07. Já uma perda dos 6,52 traria de volta o sinal de baixa projetando de 6,24 a 5,69.</t>
  </si>
  <si>
    <t>QCOM34 está em tendência de alta pelas médias de 21 e 200 dias, mas começa a dar sinal de possível realização. Abaixo dos 94,47 poderia realizar na direção dos suportes 62,23 ou 48,24. Caso supere os 107,49 retomaria sinal de alta com projeções nos 135,46 ou 180,72.</t>
  </si>
  <si>
    <t>QUAL3 está em clara tendência de baixa pelas médias de 21 e 200 dias e segue em movimento de baixa. Abaixo dos 1,78 pode buscar suportes 1,61 ou 1,49. Teria sinal de repique altista fechando acima dos 1,97 mirando resistências em 2,19 ou 2,55.</t>
  </si>
  <si>
    <t>LJQQ3 está em clara tendência de baixa pelas médias de 21 e 200 dias e segue em movimento de baixa. Abaixo dos 1,33 pode buscar suportes 1,12 ou 0,91. Teria sinal de repique altista fechando acima dos 1,5 mirando resistências em 2 ou 2,41.</t>
  </si>
  <si>
    <t>RaiaDrogasil</t>
  </si>
  <si>
    <t>RADL3 está em tendência de baixa pelas médias de 21 e 200 dias, mas começa a dar sinais de repiques de alta. Acima dos 18,63 teria sinal de repique altista mirando resistências nos 22,47 ou 25,34. Já uma perda dos 17,82 traria de volta o sinal de baixa projetando de 16,38 a 14,94.</t>
  </si>
  <si>
    <t>RAIZ4 está em tendência de baixa pelas médias de 21 e 200 dias, mas começa a dar sinais de repiques de alta. Acima dos 0,42 teria sinal de repique altista mirando resistências nos 0,49 ou 0,55. Já uma perda dos 0,38 traria de volta o sinal de baixa projetando de 0,34 a 0,31.</t>
  </si>
  <si>
    <t>RAPT4 apesar de estar em tendência de baixa no longo prazo pela média de 200 dias, no curto prazo está com sinal de recuperação favorecendo repiques de alta. Acima dos 5,27 pode seguir repique altista na direção resistências nos 5,53 ou 5,96. Caso perca os 5,12 teria sinal de baixa projetando de 4,83 a 4,61.</t>
  </si>
  <si>
    <t>RCSL4 está em clara tendência de baixa pelas médias de 21 e 200 dias e segue em movimento de baixa. Abaixo dos 0,51 pode buscar suportes 0,46 ou 0,38. Teria sinal de repique altista fechando acima dos 0,55 mirando resistências em 0,71 ou 0,86.</t>
  </si>
  <si>
    <t>RDOR3 está em clara tendência de baixa pelas médias de 21 e 200 dias e segue em movimento de baixa. Abaixo dos 33,53 pode buscar suportes 31,27 ou 29,01. Teria sinal de repique altista fechando acima dos 35,65 mirando resistências em 40,84 ou 45,35.</t>
  </si>
  <si>
    <t>RAIL3 está em clara tendência de baixa pelas médias de 21 e 200 dias e segue em movimento de baixa. Abaixo dos 13,95 pode buscar suportes 12,96 ou 11,97. Teria sinal de repique altista fechando acima dos 14,45 mirando resistências em 17,14 ou 19,11. O IFR sobrevendido alerta para recuperações se superar 14,45</t>
  </si>
  <si>
    <t>SBSP3 apesar de estar em tendência de alta no longo prazo pela média de 200 dias, no curto prazo está em realização. Abaixo dos 27,97 pode seguir em baixa no curto prazo mirando suportes em 26,14 ou 24,31. Teria sinal de retomada altista fechando acima dos 29,18 mirando resistências em 33,89 ou 37,54.</t>
  </si>
  <si>
    <t>SAPR4 está em tendência de baixa pelas médias de 21 e 200 dias, mas começa a dar sinais de repiques de alta. Acima dos 7,45 teria sinal de repique altista mirando resistências nos 8,47 ou 9,31. Já uma perda dos 7,11 traria de volta o sinal de baixa projetando de 6,68 a 6,26.</t>
  </si>
  <si>
    <t>SAPR11 está em clara tendência de baixa pelas médias de 21 e 200 dias e segue em movimento de baixa. Abaixo dos 36,56 pode buscar suportes 34,3 ou 32,04. Teria sinal de repique altista fechando acima dos 38,43 mirando resistências em 43,86 ou 48,37.</t>
  </si>
  <si>
    <t>SANB11 está em tendência de baixa pelas médias de 21 e 200 dias, mas começa a dar sinais de repiques de alta. Acima dos 27,77 teria sinal de repique altista mirando resistências nos 29,61 ou 31,6. Já uma perda dos 27,32 traria de volta o sinal de baixa projetando de 26,38 a 25,38.</t>
  </si>
  <si>
    <t>SMTO3 apesar de estar em tendência de alta no longo prazo pela média de 200 dias, no curto prazo está em realização. Abaixo dos 17,08 pode seguir em baixa no curto prazo mirando suportes em 15,86 ou 14,95. Teria sinal de retomada altista fechando acima dos 17,84 mirando resistências em 18,8 ou 20,61.</t>
  </si>
  <si>
    <t>SHUL4 está em tendência de alta no longo prazo, teve uma correção no curto prazo, mas pode estar retomando sinal de altas. Acima dos 4,97 pode buscar 5,4 ou 5,72. Abaixo dos 4,87 retomaria sinal de realização mirando suportes em 4,7 ou 4,54.</t>
  </si>
  <si>
    <t>SEER3 apesar de estar em tendência de alta no longo prazo pela média de 200 dias, no curto prazo está em realização. Abaixo dos 11,25 pode seguir em baixa no curto prazo mirando suportes em 10,41 ou 9,57. Teria sinal de retomada altista fechando acima dos 12,01 mirando resistências em 13,96 ou 15,63.</t>
  </si>
  <si>
    <t>N1OW34 apesar de estar em tendência de baixa no longo prazo pela média de 200 dias, no curto prazo está com sinal de recuperação favorecendo repiques de alta. Acima dos 11,11 pode seguir repique altista na direção resistências nos 12,75 ou 15,41. Caso perca os 10 teria sinal de baixa projetando de 8,45 a 7,62. O padrão de volume favorece a alta.</t>
  </si>
  <si>
    <t>CSNA3 está em tendência de baixa pela média de 200 dias, a parece ter completado movimento de repique de alta de curto prazo e pode estar retomando o movimento baixista. Abaixo dos 6,5 pode seguir em queda na direção dos suportes 5,88 ou 5,57. Teria sinal de repique altista fechando acima dos 6,88 mirando resistências em 7,49 ou 8,49.</t>
  </si>
  <si>
    <t>SIMH3 está em clara tendência de baixa pelas médias de 21 e 200 dias e segue em movimento de baixa. Abaixo dos 8,69 pode buscar suportes 7,84 ou 7. Teria sinal de repique altista fechando acima dos 9,48 mirando resistências em 11,41 ou 13,09.</t>
  </si>
  <si>
    <t>SLCE3 apesar de estar em tendência de alta no longo prazo pela média de 200 dias, no curto prazo está em realização. Abaixo dos 15,87 pode seguir em baixa no curto prazo mirando suportes em 15,23 ou 14,6. Teria sinal de retomada altista fechando acima dos 16,22 mirando resistências em 17,92 ou 19,18. O IFR sobrevendido alerta para recuperações se superar 16,22</t>
  </si>
  <si>
    <t>SMFT3 está em clara tendência de baixa pelas médias de 21 e 200 dias e segue em movimento de baixa. Abaixo dos 18,6 pode buscar suportes 16,62 ou 15,25. Teria sinal de repique altista fechando acima dos 19,43 mirando resistências em 21,03 ou 23,75.</t>
  </si>
  <si>
    <t>STOC34 apesar de estar em tendência de baixa no longo prazo pela média de 200 dias, no curto prazo está com sinal de recuperação favorecendo repiques de alta. Acima dos 59,81 pode seguir repique altista na direção resistências nos 67,37 ou 79,61. Caso perca os 56,79 teria sinal de baixa projetando de 47,57 a 43,78.</t>
  </si>
  <si>
    <t>M2ST34 está em clara tendência de baixa pelas médias de 21 e 200 dias e segue em movimento de baixa. Abaixo dos 11,13 pode buscar suportes 10,31 ou 9,49. Teria sinal de repique altista fechando acima dos 11,6 mirando resistências em 13,78 ou 15,41.</t>
  </si>
  <si>
    <t>SUZB3 está em tendência de baixa pelas médias de 21 e 200 dias, mas começa a dar sinais de repiques de alta. Acima dos 42,86 teria sinal de repique altista mirando resistências nos 45,6 ou 48,46. Já uma perda dos 40,97 traria de volta o sinal de baixa projetando de 39,53 a 38,1.</t>
  </si>
  <si>
    <t>TAEE3 está em tendência de alta no longo prazo, teve uma correção no curto prazo, mas pode estar retomando sinal de altas. Acima dos 13,31 pode buscar 13,97 ou 14,84. Abaixo dos 12,93 retomaria sinal de realização mirando suportes em 12,55 ou 12,11.</t>
  </si>
  <si>
    <t>TAEE4 está em tendência de alta no longo prazo, teve uma correção no curto prazo, mas pode estar retomando sinal de altas. Acima dos 13,34 pode buscar 14,17 ou 15,05. Abaixo dos 13,1 retomaria sinal de realização mirando suportes em 12,74 ou 12,29.</t>
  </si>
  <si>
    <t>TAEE11 está em tendência de alta no longo prazo, teve uma correção no curto prazo, mas pode estar retomando sinal de altas. Acima dos 39,56 pode buscar 41,97 ou 44,47. Abaixo dos 38,99 retomaria sinal de realização mirando suportes em 37,92 ou 36,66.</t>
  </si>
  <si>
    <t>TSMC34 está em tendência de alta pelas médias de 21 e 200 dias e vai mantendo sinal de força altista. Acima dos 271,76 pode buscar projeções nos 292,92 ou 327,16. Teria sinal de realização na perda dos 263,19 mirando os 237,52 ou 226,93. O padrão de volume favorece a alta.</t>
  </si>
  <si>
    <t>TASA4 está em clara tendência de baixa pelas médias de 21 e 200 dias e segue em movimento de baixa. Abaixo dos 4,47 pode buscar suportes 4,25 ou 4,01. Teria sinal de repique altista fechando acima dos 4,69 mirando resistências em 5,02 ou 5,49.</t>
  </si>
  <si>
    <t>TGMA3 está em tendência de baixa pela média de 200 dias, a parece ter completado movimento de repique de alta de curto prazo e pode estar retomando o movimento baixista. Abaixo dos 31,75 pode seguir em queda na direção dos suportes 29,76 ou 28,92. Teria sinal de repique altista fechando acima dos 32,45 mirando resistências em 34,11 ou 36,8.</t>
  </si>
  <si>
    <t>VIVT3 está em tendência de baixa pelas médias de 21 e 200 dias, mas começa a dar sinais de repiques de alta. Acima dos 34,47 teria sinal de repique altista mirando resistências nos 38,98 ou 42,56. Já uma perda dos 33,18 traria de volta o sinal de baixa projetando de 31,38 a 29,59.</t>
  </si>
  <si>
    <t>TEND3 está em tendência de alta pelas médias de 21 e 200 dias e vai mantendo sinal de força altista. Acima dos 33,5 pode buscar projeções nos 37,36 ou 43,62. Teria sinal de realização na perda dos 32,26 mirando os 27,24 ou 25,3.</t>
  </si>
  <si>
    <t>TSLA34 está em tendência de alta pelas médias de 21 e 200 dias e vai mantendo sinal de força altista. Acima dos 70,4 pode buscar projeções nos 78,37 ou 91,28. Teria sinal de realização na perda dos 68,96 mirando os 57,49 ou 53,5. O padrão de volume favorece a alta.</t>
  </si>
  <si>
    <t>GSGI34 está em tendência de alta pelas médias de 21 e 200 dias e vai mantendo sinal de força altista. Acima dos 169,98 pode buscar projeções nos 182,94 ou 203,92. Teria sinal de realização na perda dos 164,05 mirando os 149 ou 142,51. O padrão de volume favorece a alta. O IFR sobrecomprado alerta realizações se perder 164,05.</t>
  </si>
  <si>
    <t>TIMS3 está em tendência de baixa pelas médias de 21 e 200 dias, mas começa a dar sinais de repiques de alta. Acima dos 22,85 teria sinal de repique altista mirando resistências nos 26,88 ou 29,97. Já uma perda dos 22,46 traria de volta o sinal de baixa projetando de 21,88 a 20,33.</t>
  </si>
  <si>
    <t>TOTS3 está em clara tendência de baixa pelas médias de 21 e 200 dias e segue em movimento de baixa. Abaixo dos 30,29 pode buscar suportes 28,26 ou 26,24. Teria sinal de repique altista fechando acima dos 31,84 mirando resistências em 36,84 ou 40,88.</t>
  </si>
  <si>
    <t>TFCO4 está em clara tendência de baixa pelas médias de 21 e 200 dias e segue em movimento de baixa. Abaixo dos 14,18 pode buscar suportes 13,51 ou 12,85. Teria sinal de repique altista fechando acima dos 14,76 mirando resistências em 16,33 ou 17,65.</t>
  </si>
  <si>
    <t>TUPY3 está em tendência de baixa pelas médias de 21 e 200 dias, mas começa a dar sinais de repiques de alta. Acima dos 12,98 teria sinal de repique altista mirando resistências nos 15,08 ou 16,64. Já uma perda dos 12,54 traria de volta o sinal de baixa projetando de 11,75 a 10,97.</t>
  </si>
  <si>
    <t>UGPA3 apesar de estar em tendência de alta no longo prazo pela média de 200 dias, no curto prazo está em realização. Abaixo dos 25,49 pode seguir em baixa no curto prazo mirando suportes em 23,91 ou 22,33. Teria sinal de retomada altista fechando acima dos 28,03 mirando resistências em 30,59 ou 33,74.</t>
  </si>
  <si>
    <t>FIQE3 está em tendência de alta no longo prazo, teve uma correção no curto prazo, mas pode estar retomando sinal de altas. Acima dos 6,62 pode buscar 7,03 ou 7,53. Abaixo dos 6,5 retomaria sinal de realização mirando suportes em 6,22 ou 5,96.</t>
  </si>
  <si>
    <t>UNIP6 está em tendência de baixa pelas médias de 21 e 200 dias, mas começa a dar sinais de repiques de alta. Acima dos 61,51 teria sinal de repique altista mirando resistências nos 64,78 ou 68,64. Já uma perda dos 60,41 traria de volta o sinal de baixa projetando de 58,52 a 56,58.</t>
  </si>
  <si>
    <t>USIM3 está em tendência de alta pelas médias de 21 e 200 dias e vai mantendo sinal de força altista. Acima dos 9,79 pode buscar projeções nos 11,05 ou 13,09. Teria sinal de realização na perda dos 9,04 mirando os 7,75 ou 7,11.</t>
  </si>
  <si>
    <t>USIM5 está em tendência de alta pelas médias de 21 e 200 dias e vai mantendo sinal de força altista. Acima dos 10,48 pode buscar projeções nos 12,04 ou 14,57. Teria sinal de realização na perda dos 9,66 mirando os 7,95 ou 7,16. O padrão de volume favorece a alta.</t>
  </si>
  <si>
    <t>VALE3 está em tendência de alta pelas médias de 21 e 200 dias e vai mantendo sinal de força altista. Acima dos 85,41 pode buscar projeções nos 90 ou 97,44. Teria sinal de realização na perda dos 82,51 mirando os 77,97 ou 75,67.</t>
  </si>
  <si>
    <t>VLID3 apesar de estar em tendência de baixa no longo prazo pela média de 200 dias, no curto prazo está com sinal de recuperação favorecendo repiques de alta. Acima dos 18,16 pode seguir repique altista na direção resistências nos 19,75 ou 21,74. Caso perca os 16,52 teria sinal de baixa projetando de 15,52 a 14,52. O padrão de volume favorece a alta.</t>
  </si>
  <si>
    <t>VAMO3 está em clara tendência de baixa pelas médias de 21 e 200 dias e segue em movimento de baixa. Abaixo dos 3,2 pode buscar suportes 2,92 ou 2,64. Teria sinal de repique altista fechando acima dos 3,36 mirando resistências em 4,09 ou 4,64.</t>
  </si>
  <si>
    <t>VBBR3 apesar de estar em tendência de alta no longo prazo pela média de 200 dias, no curto prazo está em realização. Abaixo dos 30,82 pode seguir em baixa no curto prazo mirando suportes em 29,81 ou 28,81. Teria sinal de retomada altista fechando acima dos 32,28 mirando resistências em 34,07 ou 36,07.</t>
  </si>
  <si>
    <t>VTRU3 está em tendência de alta no longo prazo, teve uma correção no curto prazo, mas pode estar retomando sinal de altas. Acima dos 13,81 pode buscar 14,8 ou 16,01. Abaixo dos 12,84 retomaria sinal de realização mirando suportes em 12,23 ou 11,62.</t>
  </si>
  <si>
    <t>VIVA3 está em clara tendência de baixa pelas médias de 21 e 200 dias e segue em movimento de baixa. Abaixo dos 21,85 pode buscar suportes 19,7 ou 17,56. Teria sinal de repique altista fechando acima dos 22,73 mirando resistências em 28,79 ou 33,07.</t>
  </si>
  <si>
    <t>VVEO3 apesar de estar em tendência de baixa no longo prazo pela média de 200 dias, no curto prazo está com sinal de recuperação favorecendo repiques de alta. Acima dos 1,34 pode seguir repique altista na direção resistências nos 1,47 ou 1,66. Caso perca os 1,24 teria sinal de baixa projetando de 1,15 a 1,05. O padrão de volume favorece a alta.</t>
  </si>
  <si>
    <t>VULC3 está em clara tendência de baixa pelas médias de 21 e 200 dias e segue em movimento de baixa. Abaixo dos 15,29 pode buscar suportes 14,62 ou 14,08. Teria sinal de repique altista fechando acima dos 15,64 mirando resistências em 16,35 ou 17,41.</t>
  </si>
  <si>
    <t>WEGE3 está em tendência de baixa pelas médias de 21 e 200 dias, mas começa a dar sinais de repiques de alta. Acima dos 44,36 teria sinal de repique altista mirando resistências nos 46,79 ou 50,05. Já uma perda dos 43,4 traria de volta o sinal de baixa projetando de 41,51 a 39,87.</t>
  </si>
  <si>
    <t>W1DC34 está em tendência de alta pelas médias de 21 e 200 dias, mas começa a dar sinal de possível realização. Abaixo dos 2650 poderia realizar na direção dos suportes 2060,26 ou 1835,52. Caso supere os 2787,56 retomaria sinal de alta com projeções nos 3237,03 ou 3964,33. O IFR sobrecomprado alerta realizações se perder 2650.</t>
  </si>
  <si>
    <t>WIZC3 está em clara tendência de baixa pelas médias de 21 e 200 dias e segue em movimento de baixa. Abaixo dos 7,8 pode buscar suportes 7,39 ou 6,99. Teria sinal de repique altista fechando acima dos 7,99 mirando resistências em 9,1 ou 9,9. O IFR sobrevendido alerta para recuperações se superar 7,99</t>
  </si>
  <si>
    <t>YDUQ3 está em tendência de baixa pelas médias de 21 e 200 dias, mas começa a dar sinais de repiques de alta. Acima dos 9,9 teria sinal de repique altista mirando resistências nos 11,14 ou 12,3. Já uma perda dos 9,25 traria de volta o sinal de baixa projetando de 8,66 a 8,08.</t>
  </si>
  <si>
    <t>DOLA11 apesar de estar em tendência de baixa no longo prazo pela média de 200 dias, no curto prazo está com sinal de recuperação favorecendo repiques de alta. Acima dos 9,95 pode seguir repique altista na direção resistências nos 10,2 ou 10,61. Caso perca os 9,87 teria sinal de baixa projetando de 9,54 a 9,41.</t>
  </si>
  <si>
    <t>BBOV11 apesar de estar em tendência de alta no longo prazo pela média de 200 dias, no curto prazo está em realização. Abaixo dos 91,24 pode seguir em baixa no curto prazo mirando suportes em 88,83 ou 86,43. Teria sinal de retomada altista fechando acima dos 93,65 mirando resistências em 99,01 ou 103,81.</t>
  </si>
  <si>
    <t>BIEU39 está em tendência de alta pelas médias de 21 e 200 dias e vai mantendo sinal de força altista. Acima dos 64,8 pode buscar projeções nos 67,65 ou 72,27. Teria sinal de realização na perda dos 64,06 mirando os 60,18 ou 58,75. O padrão de volume favorece a alta. O IFR sobrecomprado alerta realizações se perder 64,06.</t>
  </si>
  <si>
    <t>BTG Sphedge</t>
  </si>
  <si>
    <t>SPBZ11</t>
  </si>
  <si>
    <t>SPBZ11 apesar de estar em tendência de baixa no longo prazo pela média de 200 dias, no curto prazo está com sinal de recuperação favorecendo repiques de alta. Acima dos 117,55 pode seguir repique altista na direção resistências nos 122,57 ou 130,7. Caso perca os 115,42 teria sinal de baixa projetando de 109,42 a 106,9. O padrão de volume favorece a alta. O IFR sobrecomprado alerta realizações se perder 115,42.</t>
  </si>
  <si>
    <t>BOVB11 apesar de estar em tendência de alta no longo prazo pela média de 200 dias, no curto prazo está em realização. Abaixo dos 177,77 pode seguir em baixa no curto prazo mirando suportes em 173,07 ou 168,37. Teria sinal de retomada altista fechando acima dos 181,97 mirando resistências em 192,98 ou 202,37.</t>
  </si>
  <si>
    <t>COIN11 está em clara tendência de baixa pelas médias de 21 e 200 dias e segue em movimento de baixa. Abaixo dos 45,58 pode buscar suportes 44,59 ou 43,6. Teria sinal de repique altista fechando acima dos 46,55 mirando resistências em 48,77 ou 50,74.</t>
  </si>
  <si>
    <t>XBCI11 está em clara tendência de baixa pelas médias de 21 e 200 dias e segue em movimento de baixa. Abaixo dos 106,5 pode buscar suportes 102,32 ou 98,15. Teria sinal de repique altista fechando acima dos 110,22 mirando resistências em 120 ou 128,34.</t>
  </si>
  <si>
    <t>BCPX39 está em tendência de alta pelas médias de 21 e 200 dias, mas começa a dar sinal de possível realização. Abaixo dos 43,1 poderia realizar na direção dos suportes 38,05 ou 35,53. Caso supere os 44,4 retomaria sinal de alta com projeções nos 46,2 ou 51,23.</t>
  </si>
  <si>
    <t>BITH11 está em tendência de baixa pelas médias de 21 e 200 dias, mas começa a dar sinais de repiques de alta. Acima dos 86,14 teria sinal de repique altista mirando resistências nos 92,35 ou 97,17. Já uma perda dos 84,54 traria de volta o sinal de baixa projetando de 82,12 a 79,71.</t>
  </si>
  <si>
    <t>ETHE11 está em clara tendência de baixa pelas médias de 21 e 200 dias e segue em movimento de baixa. Abaixo dos 29,88 pode buscar suportes 28,48 ou 27,08. Teria sinal de repique altista fechando acima dos 30,39 mirando resistências em 34,41 ou 37,2.</t>
  </si>
  <si>
    <t>HASH11 está em clara tendência de baixa pelas médias de 21 e 200 dias e segue em movimento de baixa. Abaixo dos 48,54 pode buscar suportes 47,16 ou 45,78. Teria sinal de repique altista fechando acima dos 49,29 mirando resistências em 53 ou 55,75.</t>
  </si>
  <si>
    <t>CHIP11 está em tendência de alta pelas médias de 21 e 200 dias, mas começa a dar sinal de possível realização. Abaixo dos 36,58 poderia realizar na direção dos suportes 30,05 ou 27,34. Caso supere os 38,8 retomaria sinal de alta com projeções nos 44,2 ou 52,95. O IFR sobrecomprado alerta realizações se perder 36,58.</t>
  </si>
  <si>
    <t>WRLD11 está em tendência de alta pelas médias de 21 e 200 dias e vai mantendo sinal de força altista. Acima dos 144 pode buscar projeções nos 150,46 ou 160,92. Teria sinal de realização na perda dos 142,95 mirando os 133,54 ou 130,3. O IFR sobrecomprado alerta realizações se perder 142,95.</t>
  </si>
  <si>
    <t>UTLL11 está em clara tendência de baixa pelas médias de 21 e 200 dias e segue em movimento de baixa. Abaixo dos 120,5 pode buscar suportes 115,06 ou 109,62. Teria sinal de repique altista fechando acima dos 123,01 mirando resistências em 138,09 ou 148,96.</t>
  </si>
  <si>
    <t>BOVA11 apesar de estar em tendência de alta no longo prazo pela média de 200 dias, no curto prazo está em realização. Abaixo dos 170,3 pode seguir em baixa no curto prazo mirando suportes em 165,67 ou 161,04. Teria sinal de retomada altista fechando acima dos 174,65 mirando resistências em 185,27 ou 194,52.</t>
  </si>
  <si>
    <t>BIVB39 está em tendência de alta pelas médias de 21 e 200 dias, mas começa a dar sinal de possível realização. Abaixo dos 94,01 poderia realizar na direção dos suportes 89,05 ou 87,02. Caso supere os 95,59 retomaria sinal de alta com projeções nos 99,63 ou 106,17.</t>
  </si>
  <si>
    <t>Ishares Eqwe</t>
  </si>
  <si>
    <t>EWBZ11</t>
  </si>
  <si>
    <t>EWBZ11 está em clara tendência de baixa pelas médias de 21 e 200 dias e segue em movimento de baixa. Abaixo dos 130,01 pode buscar suportes 126,93 ou 123,25. Teria sinal de repique altista fechando acima dos 130,94 mirando resistências em 138,82 ou 146,16.</t>
  </si>
  <si>
    <t>BIAU39 está em clara tendência de baixa pelas médias de 21 e 200 dias e segue em movimento de baixa. Abaixo dos 104,51 pode buscar suportes 102,33 ou 100,15. Teria sinal de repique altista fechando acima dos 106,41 mirando resistências em 111,55 ou 115,9.</t>
  </si>
  <si>
    <t>BACW39 está em tendência de alta pelas médias de 21 e 200 dias e vai mantendo sinal de força altista. Acima dos 80,03 pode buscar projeções nos 83,57 ou 89,31. Teria sinal de realização na perda dos 79,37 mirando os 74,29 ou 72,51. O padrão de volume favorece a alta. O IFR sobrecomprado alerta realizações se perder 79,37.</t>
  </si>
  <si>
    <t>BAAX39 está em tendência de alta pelas médias de 21 e 200 dias e vai mantendo sinal de força altista. Acima dos 60,65 pode buscar projeções nos 64,87 ou 71,71. Teria sinal de realização na perda dos 59,78 mirando os 53,81 ou 51,69. O padrão de volume favorece a alta. O IFR sobrecomprado alerta realizações se perder 59,78.</t>
  </si>
  <si>
    <t>BEEM39 está em tendência de alta pelas médias de 21 e 200 dias, mas começa a dar sinal de possível realização. Abaixo dos 57,56 poderia realizar na direção dos suportes 52,24 ou 49,88. Caso supere os 57,99 retomaria sinal de alta com projeções nos 59,87 ou 64,58.</t>
  </si>
  <si>
    <t>BEWY39 está em tendência de alta pelas médias de 21 e 200 dias, mas começa a dar sinal de possível realização. Abaixo dos 123,44 poderia realizar na direção dos suportes 96 ou 86,01. Caso supere os 128,3 retomaria sinal de alta com projeções nos 148,26 ou 180,56.</t>
  </si>
  <si>
    <t>IVVB11 está em tendência de alta pelas médias de 21 e 200 dias e vai mantendo sinal de força altista. Acima dos 430,18 pode buscar projeções nos 448,49 ou 478,12. Teria sinal de realização na perda dos 428,02 mirando os 400,55 ou 391,39. O padrão de volume favorece a alta. O IFR sobrecomprado alerta realizações se perder 428,02.</t>
  </si>
  <si>
    <t>BSLV39 apesar de estar em tendência de alta no longo prazo pela média de 200 dias, no curto prazo está em realização. Abaixo dos 112,73 pode seguir em baixa no curto prazo mirando suportes em 107,13 ou 99,18. Teria sinal de retomada altista fechando acima dos 114,79 mirando resistências em 132,85 ou 148,74.</t>
  </si>
  <si>
    <t>SMAL11 está em clara tendência de baixa pelas médias de 21 e 200 dias e segue em movimento de baixa. Abaixo dos 111,98 pode buscar suportes 108 ou 103,98. Teria sinal de repique altista fechando acima dos 115,13 mirando resistências em 120,99 ou 129,01.</t>
  </si>
  <si>
    <t>BOVV11 apesar de estar em tendência de alta no longo prazo pela média de 200 dias, no curto prazo está em realização. Abaixo dos 178,75 pode seguir em baixa no curto prazo mirando suportes em 173,89 ou 169,04. Teria sinal de retomada altista fechando acima dos 183,31 mirando resistências em 194,46 ou 204,16.</t>
  </si>
  <si>
    <t>DIVO11 apesar de estar em tendência de alta no longo prazo pela média de 200 dias, no curto prazo está em realização. Abaixo dos 122,94 pode seguir em baixa no curto prazo mirando suportes em 119,01 ou 115,09. Teria sinal de retomada altista fechando acima dos 125,96 mirando resistências em 135,63 ou 143,47.</t>
  </si>
  <si>
    <t>SPXR11 está em tendência de alta pelas médias de 21 e 200 dias, mas começa a dar sinal de possível realização. Abaixo dos 71,73 poderia realizar na direção dos suportes 67,52 ou 66,04. Caso supere os 72,3 retomaria sinal de alta com projeções nos 75,25 ou 80,03. O IFR sobrecomprado alerta realizações se perder 71,73.</t>
  </si>
  <si>
    <t>SPXI11 está em tendência de alta pelas médias de 21 e 200 dias e vai mantendo sinal de força altista. Acima dos 52,35 pode buscar projeções nos 54,66 ou 58,41. Teria sinal de realização na perda dos 51,77 mirando os 48,6 ou 47,44. O padrão de volume favorece a alta. O IFR sobrecomprado alerta realizações se perder 51,77.</t>
  </si>
  <si>
    <t>TECK11 está em tendência de alta pelas médias de 21 e 200 dias e vai mantendo sinal de força altista. Acima dos 117,34 pode buscar projeções nos 126,62 ou 141,65. Teria sinal de realização na perda dos 116 mirando os 102,31 ou 97,66. O padrão de volume favorece a alta. O IFR sobrecomprado alerta realizações se perder 116.</t>
  </si>
  <si>
    <t>Nuibovhighbt</t>
  </si>
  <si>
    <t>HIGH11</t>
  </si>
  <si>
    <t>HIGH11 está em clara tendência de baixa pelas médias de 21 e 200 dias e segue em movimento de baixa. Abaixo dos 89,28 pode buscar suportes 86,17 ou 83,03. Teria sinal de repique altista fechando acima dos 91,36 mirando resistências em 96,33 ou 102,6.</t>
  </si>
  <si>
    <t>PIBB11 apesar de estar em tendência de alta no longo prazo pela média de 200 dias, no curto prazo está em realização. Abaixo dos 311,78 pode seguir em baixa no curto prazo mirando suportes em 303,95 ou 296,13. Teria sinal de retomada altista fechando acima dos 317 mirando resistências em 337,09 ou 352,73.</t>
  </si>
  <si>
    <t>QBTC11 está em clara tendência de baixa pelas médias de 21 e 200 dias e segue em movimento de baixa. Abaixo dos 22,8 pode buscar suportes 22,19 ou 21,58. Teria sinal de repique altista fechando acima dos 23,19 mirando resistências em 24,77 ou 25,98.</t>
  </si>
  <si>
    <t>Trend China</t>
  </si>
  <si>
    <t>XINA11</t>
  </si>
  <si>
    <t>XINA11 está em clara tendência de baixa pelas médias de 21 e 200 dias e segue em movimento de baixa. Abaixo dos 7,13 pode buscar suportes 6,93 ou 6,74. Teria sinal de repique altista fechando acima dos 7,27 mirando resistências em 7,76 ou 8,14.</t>
  </si>
  <si>
    <t>BOVX11 apesar de estar em tendência de alta no longo prazo pela média de 200 dias, no curto prazo está em realização. Abaixo dos 17,78 pode seguir em baixa no curto prazo mirando suportes em 17,29 ou 16,81. Teria sinal de retomada altista fechando acima dos 18,22 mirando resistências em 19,34 ou 20,3.</t>
  </si>
  <si>
    <t>NASD11 está em tendência de alta pelas médias de 21 e 200 dias e vai mantendo sinal de força altista. Acima dos 21,25 pode buscar projeções nos 21,8 ou 23,68. Teria sinal de realização na perda dos 21,03 mirando os 18,75 ou 17,8. O padrão de volume favorece a alta. O IFR sobrecomprado alerta realizações se perder 21,03.</t>
  </si>
  <si>
    <t>GOLD11 está em clara tendência de baixa pelas médias de 21 e 200 dias e segue em movimento de baixa. Abaixo dos 23,14 pode buscar suportes 22,75 ou 22,36. Teria sinal de repique altista fechando acima dos 23,45 mirando resistências em 24,39 ou 25,16.</t>
  </si>
  <si>
    <t>Trend Us Lrg</t>
  </si>
  <si>
    <t>USAL11</t>
  </si>
  <si>
    <t>USAL11 está em tendência de alta pelas médias de 21 e 200 dias e vai mantendo sinal de força altista. Acima dos 16,4 pode buscar projeções nos 17,12 ou 18,29. Teria sinal de realização na perda dos 16,15 mirando os 15,23 ou 14,86. O IFR sobrecomprado alerta realizações se perder 16,15.</t>
  </si>
  <si>
    <t>UTEC11 está em tendência de alta pelas médias de 21 e 200 dias e vai mantendo sinal de força altista. Acima dos 28,28 pode buscar projeções nos 31 ou 35,41. Teria sinal de realização na perda dos 27,92 mirando os 23,87 ou 22,5. O IFR sobrecomprado alerta realizações se perder 27,92.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</si>
</sst>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R$&quot;#,##0.00_);[Red]\(&quot;R$&quot;#,##0.00\)"/>
    <numFmt numFmtId="165" formatCode="_(* #,##0.00_);_(* \(#,##0.00\);_(* &quot;-&quot;??_);_(@_)"/>
    <numFmt numFmtId="166" formatCode="_(* #,##0_);_(* \(#,##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3">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5">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165" fontId="5" fillId="0" borderId="0" xfId="1" quotePrefix="1" applyFont="1"/>
    <xf numFmtId="166" fontId="5" fillId="0" borderId="0" xfId="1" quotePrefix="1" applyNumberFormat="1" applyFont="1"/>
    <xf numFmtId="166" fontId="0" fillId="0" borderId="0" xfId="0" applyNumberFormat="1"/>
    <xf numFmtId="9" fontId="0" fillId="0" borderId="0" xfId="3" applyFont="1"/>
    <xf numFmtId="0" fontId="2" fillId="2" borderId="21"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22" xfId="0" applyNumberFormat="1" applyFont="1" applyFill="1" applyBorder="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6"/>
  <sheetViews>
    <sheetView showGridLines="0" tabSelected="1" topLeftCell="A10" zoomScaleNormal="100" workbookViewId="0">
      <selection activeCell="C17" sqref="C17:Q28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7" ht="15" customHeight="1" x14ac:dyDescent="0.25">
      <c r="B1" s="2"/>
      <c r="C1" s="28"/>
      <c r="D1" s="29"/>
      <c r="E1" s="29"/>
      <c r="F1" s="29"/>
      <c r="G1" s="29"/>
      <c r="H1" s="29"/>
      <c r="I1" s="29"/>
      <c r="J1" s="29"/>
      <c r="K1" s="29"/>
      <c r="L1" s="29"/>
      <c r="M1" s="29"/>
      <c r="N1" s="29"/>
      <c r="O1" s="30"/>
      <c r="P1" s="29"/>
      <c r="Q1" s="31"/>
      <c r="R1" s="27"/>
    </row>
    <row r="2" spans="2:27" ht="15" customHeight="1" x14ac:dyDescent="0.25">
      <c r="B2" s="3"/>
      <c r="C2" s="28"/>
      <c r="D2" s="29"/>
      <c r="E2" s="29"/>
      <c r="F2" s="29"/>
      <c r="G2" s="29"/>
      <c r="H2" s="29"/>
      <c r="I2" s="29"/>
      <c r="J2" s="29"/>
      <c r="K2" s="29"/>
      <c r="L2" s="29"/>
      <c r="M2" s="29"/>
      <c r="N2" s="29"/>
      <c r="O2" s="30"/>
      <c r="P2" s="29"/>
      <c r="Q2" s="31"/>
      <c r="R2" s="20"/>
    </row>
    <row r="3" spans="2:27" ht="15" customHeight="1" x14ac:dyDescent="0.25">
      <c r="B3" s="3"/>
      <c r="C3" s="28"/>
      <c r="D3" s="29"/>
      <c r="E3" s="29"/>
      <c r="F3" s="29"/>
      <c r="G3" s="29"/>
      <c r="H3" s="29"/>
      <c r="I3" s="29"/>
      <c r="J3" s="29"/>
      <c r="K3" s="29"/>
      <c r="L3" s="29"/>
      <c r="M3" s="29"/>
      <c r="N3" s="29"/>
      <c r="O3" s="30"/>
      <c r="P3" s="29"/>
      <c r="Q3" s="31"/>
      <c r="R3" s="20"/>
    </row>
    <row r="4" spans="2:27" ht="15" customHeight="1" x14ac:dyDescent="0.25">
      <c r="B4" s="3"/>
      <c r="C4" s="28"/>
      <c r="D4" s="29"/>
      <c r="E4" s="29"/>
      <c r="F4" s="29"/>
      <c r="G4" s="29"/>
      <c r="H4" s="29"/>
      <c r="I4" s="29"/>
      <c r="J4" s="29"/>
      <c r="K4" s="29"/>
      <c r="L4" s="29"/>
      <c r="M4" s="29"/>
      <c r="N4" s="29"/>
      <c r="O4" s="30"/>
      <c r="P4" s="29"/>
      <c r="Q4" s="31"/>
      <c r="R4" s="20"/>
    </row>
    <row r="5" spans="2:27" ht="15" customHeight="1" x14ac:dyDescent="0.25">
      <c r="B5" s="3"/>
      <c r="C5" s="28"/>
      <c r="D5" s="29"/>
      <c r="E5" s="29"/>
      <c r="F5" s="29"/>
      <c r="G5" s="29"/>
      <c r="H5" s="29"/>
      <c r="I5" s="29"/>
      <c r="J5" s="29"/>
      <c r="K5" s="29"/>
      <c r="L5" s="29"/>
      <c r="M5" s="29"/>
      <c r="N5" s="29"/>
      <c r="O5" s="30"/>
      <c r="P5" s="29"/>
      <c r="Q5" s="31"/>
      <c r="R5" s="20"/>
    </row>
    <row r="6" spans="2:27" ht="15" customHeight="1" x14ac:dyDescent="0.25">
      <c r="B6" s="3"/>
      <c r="C6" s="28"/>
      <c r="D6" s="29"/>
      <c r="E6" s="29"/>
      <c r="F6" s="29"/>
      <c r="G6" s="29"/>
      <c r="H6" s="29"/>
      <c r="I6" s="29"/>
      <c r="J6" s="29"/>
      <c r="K6" s="29"/>
      <c r="L6" s="29"/>
      <c r="M6" s="29"/>
      <c r="N6" s="29"/>
      <c r="O6" s="30"/>
      <c r="P6" s="29"/>
      <c r="Q6" s="31"/>
      <c r="R6" s="20"/>
      <c r="T6" s="37"/>
      <c r="V6" s="35" t="s">
        <v>10</v>
      </c>
      <c r="W6" s="35" t="s">
        <v>11</v>
      </c>
      <c r="X6" s="35"/>
      <c r="Y6" s="35" t="s">
        <v>0</v>
      </c>
      <c r="AA6" s="18"/>
    </row>
    <row r="7" spans="2:27" ht="15" customHeight="1" x14ac:dyDescent="0.25">
      <c r="B7" s="3"/>
      <c r="C7" s="28"/>
      <c r="D7" s="29"/>
      <c r="E7" s="29"/>
      <c r="F7" s="29"/>
      <c r="G7" s="29"/>
      <c r="H7" s="29"/>
      <c r="I7" s="29"/>
      <c r="J7" s="29"/>
      <c r="K7" s="29"/>
      <c r="L7" s="29"/>
      <c r="M7" s="29"/>
      <c r="N7" s="29"/>
      <c r="O7" s="30"/>
      <c r="P7" s="29"/>
      <c r="Q7" s="31"/>
      <c r="R7" s="20"/>
      <c r="U7" s="34"/>
      <c r="V7" s="35">
        <f>COUNTIF($P$17:$P$352,"ALTA")</f>
        <v>94</v>
      </c>
      <c r="W7" s="35">
        <f>COUNTIF($P$17:$P$352,"Baixa")</f>
        <v>171</v>
      </c>
      <c r="X7" s="35"/>
      <c r="Y7" s="35">
        <f>V7+W7</f>
        <v>265</v>
      </c>
    </row>
    <row r="8" spans="2:27" ht="15" customHeight="1" x14ac:dyDescent="0.25">
      <c r="B8" s="3"/>
      <c r="C8" s="28"/>
      <c r="D8" s="29"/>
      <c r="E8" s="29"/>
      <c r="F8" s="29"/>
      <c r="G8" s="29"/>
      <c r="H8" s="29"/>
      <c r="I8" s="29"/>
      <c r="J8" s="29"/>
      <c r="K8" s="29"/>
      <c r="L8" s="29"/>
      <c r="M8" s="29"/>
      <c r="N8" s="29"/>
      <c r="O8" s="30"/>
      <c r="P8" s="29"/>
      <c r="Q8" s="31"/>
      <c r="R8" s="20"/>
      <c r="V8" s="36">
        <f>V7/Y7</f>
        <v>0.35471698113207545</v>
      </c>
      <c r="W8" s="36">
        <f>W7/Y7</f>
        <v>0.6452830188679245</v>
      </c>
      <c r="X8" s="35"/>
      <c r="Y8" s="35"/>
    </row>
    <row r="9" spans="2:27" ht="15" customHeight="1" x14ac:dyDescent="0.25">
      <c r="B9" s="3"/>
      <c r="C9" s="28"/>
      <c r="D9" s="29"/>
      <c r="E9" s="29"/>
      <c r="F9" s="29"/>
      <c r="G9" s="29"/>
      <c r="H9" s="29"/>
      <c r="I9" s="29"/>
      <c r="J9" s="29"/>
      <c r="K9" s="29"/>
      <c r="L9" s="29"/>
      <c r="M9" s="29"/>
      <c r="N9" s="29"/>
      <c r="O9" s="30"/>
      <c r="P9" s="29"/>
      <c r="Q9" s="31"/>
      <c r="R9" s="20"/>
      <c r="T9" s="1">
        <f>COUNTIF(D17:D352,"*34*")</f>
        <v>34</v>
      </c>
      <c r="U9" s="37" t="s">
        <v>458</v>
      </c>
      <c r="V9" s="41">
        <f>SUMIF(D17:D352,"=*34*",E17:E352)/T9</f>
        <v>6.0882352941176467</v>
      </c>
      <c r="W9" s="18"/>
      <c r="X9" s="18"/>
      <c r="Y9" s="18"/>
    </row>
    <row r="10" spans="2:27" ht="15" customHeight="1" x14ac:dyDescent="0.25">
      <c r="B10" s="3"/>
      <c r="C10" s="28"/>
      <c r="D10" s="29"/>
      <c r="E10" s="29"/>
      <c r="F10" s="29"/>
      <c r="G10" s="29"/>
      <c r="H10" s="29"/>
      <c r="I10" s="29"/>
      <c r="J10" s="29"/>
      <c r="K10" s="29"/>
      <c r="L10" s="29"/>
      <c r="M10" s="29"/>
      <c r="N10" s="29"/>
      <c r="O10" s="30"/>
      <c r="P10" s="29"/>
      <c r="Q10" s="31"/>
      <c r="R10" s="20"/>
      <c r="T10" s="44">
        <f>V10/T9</f>
        <v>0.79411764705882348</v>
      </c>
      <c r="U10" s="37" t="s">
        <v>10</v>
      </c>
      <c r="V10" s="42">
        <f>COUNTIFS(D17:D352,"=*34*",P17:P352,"Alta")</f>
        <v>27</v>
      </c>
      <c r="W10" s="43">
        <f>T9-V10</f>
        <v>7</v>
      </c>
    </row>
    <row r="11" spans="2:27" ht="31.5" customHeight="1" x14ac:dyDescent="0.25">
      <c r="B11" s="3"/>
      <c r="C11" s="53" t="s">
        <v>2</v>
      </c>
      <c r="D11" s="53"/>
      <c r="E11" s="53"/>
      <c r="F11" s="53"/>
      <c r="G11" s="53"/>
      <c r="H11" s="53"/>
      <c r="I11" s="53"/>
      <c r="J11" s="53"/>
      <c r="K11" s="53"/>
      <c r="L11" s="53"/>
      <c r="M11" s="53"/>
      <c r="N11" s="53"/>
      <c r="O11" s="53"/>
      <c r="P11" s="53"/>
      <c r="Q11" s="54"/>
      <c r="R11" s="4"/>
    </row>
    <row r="12" spans="2:27" ht="136.5" customHeight="1" x14ac:dyDescent="0.25">
      <c r="B12" s="3"/>
      <c r="C12" s="51" t="s">
        <v>421</v>
      </c>
      <c r="D12" s="52"/>
      <c r="E12" s="52"/>
      <c r="F12" s="52"/>
      <c r="G12" s="52"/>
      <c r="H12" s="52"/>
      <c r="I12" s="52"/>
      <c r="J12" s="52"/>
      <c r="K12" s="52"/>
      <c r="L12" s="52"/>
      <c r="M12" s="52"/>
      <c r="N12" s="52"/>
      <c r="O12" s="52"/>
      <c r="P12" s="21"/>
      <c r="Q12" s="22"/>
      <c r="R12" s="20"/>
    </row>
    <row r="13" spans="2:27" ht="15" customHeight="1" x14ac:dyDescent="0.25">
      <c r="B13" s="3"/>
      <c r="C13" s="45"/>
      <c r="D13" s="46"/>
      <c r="E13" s="46"/>
      <c r="F13" s="46"/>
      <c r="G13" s="46"/>
      <c r="H13" s="46"/>
      <c r="I13" s="46"/>
      <c r="J13" s="46"/>
      <c r="K13" s="46"/>
      <c r="L13" s="46"/>
      <c r="M13" s="46"/>
      <c r="N13" s="46"/>
      <c r="O13" s="46"/>
      <c r="P13" s="47"/>
      <c r="Q13" s="48"/>
      <c r="R13" s="20"/>
    </row>
    <row r="14" spans="2:27" ht="15" customHeight="1" x14ac:dyDescent="0.25">
      <c r="B14" s="3"/>
      <c r="C14" s="45"/>
      <c r="D14" s="46"/>
      <c r="E14" s="46"/>
      <c r="F14" s="46"/>
      <c r="G14" s="46"/>
      <c r="H14" s="46"/>
      <c r="I14" s="46"/>
      <c r="J14" s="46"/>
      <c r="K14" s="46"/>
      <c r="L14" s="46"/>
      <c r="M14" s="46"/>
      <c r="N14" s="46"/>
      <c r="O14" s="46"/>
      <c r="P14" s="47"/>
      <c r="Q14" s="48"/>
      <c r="R14" s="20"/>
    </row>
    <row r="15" spans="2:27" ht="38.450000000000003" customHeight="1" x14ac:dyDescent="0.25">
      <c r="B15" s="3"/>
      <c r="C15" s="23"/>
      <c r="D15" s="32" t="s">
        <v>8</v>
      </c>
      <c r="E15" s="24"/>
      <c r="F15" s="24"/>
      <c r="G15" s="24"/>
      <c r="H15" s="24"/>
      <c r="I15" s="24"/>
      <c r="J15" s="24" t="s">
        <v>3</v>
      </c>
      <c r="K15" s="24"/>
      <c r="L15" s="24"/>
      <c r="M15" s="24"/>
      <c r="N15" s="24"/>
      <c r="O15" s="25"/>
      <c r="P15" s="24"/>
      <c r="Q15" s="26">
        <v>46170</v>
      </c>
      <c r="R15" s="20"/>
    </row>
    <row r="16" spans="2:27" ht="25.15" customHeight="1" x14ac:dyDescent="0.25">
      <c r="B16" s="3"/>
      <c r="C16" s="49" t="s">
        <v>0</v>
      </c>
      <c r="D16" s="49"/>
      <c r="E16" s="6" t="s">
        <v>401</v>
      </c>
      <c r="F16" s="49" t="s">
        <v>1</v>
      </c>
      <c r="G16" s="49"/>
      <c r="H16" s="49"/>
      <c r="I16" s="6"/>
      <c r="J16" s="50" t="s">
        <v>4</v>
      </c>
      <c r="K16" s="50"/>
      <c r="L16" s="50"/>
      <c r="M16" s="7"/>
      <c r="N16" s="7" t="s">
        <v>5</v>
      </c>
      <c r="O16" s="6" t="s">
        <v>6</v>
      </c>
      <c r="P16" s="5" t="s">
        <v>7</v>
      </c>
      <c r="Q16" s="8" t="s">
        <v>9</v>
      </c>
      <c r="R16" s="4"/>
    </row>
    <row r="17" spans="2:259" s="12" customFormat="1" ht="65.099999999999994" customHeight="1" x14ac:dyDescent="0.25">
      <c r="B17" s="3"/>
      <c r="C17" s="9" t="s">
        <v>12</v>
      </c>
      <c r="D17" s="16" t="s">
        <v>13</v>
      </c>
      <c r="E17" s="16">
        <v>3</v>
      </c>
      <c r="F17" s="15">
        <v>15.6</v>
      </c>
      <c r="G17" s="15">
        <v>14.58</v>
      </c>
      <c r="H17" s="15">
        <v>13.56</v>
      </c>
      <c r="I17" s="14"/>
      <c r="J17" s="15">
        <v>15.98</v>
      </c>
      <c r="K17" s="15">
        <v>18.010000000000002</v>
      </c>
      <c r="L17" s="15">
        <v>21.31</v>
      </c>
      <c r="M17" s="15"/>
      <c r="N17" s="15">
        <v>34.966001229</v>
      </c>
      <c r="O17" s="15">
        <v>24.175786143</v>
      </c>
      <c r="P17" s="16" t="s">
        <v>14</v>
      </c>
      <c r="Q17" s="39" t="s">
        <v>523</v>
      </c>
      <c r="R17" s="10"/>
      <c r="S17" s="11"/>
      <c r="T17" s="11"/>
      <c r="U17" s="11"/>
      <c r="V17" s="11" t="s">
        <v>407</v>
      </c>
      <c r="W17" s="11" t="s">
        <v>0</v>
      </c>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65.099999999999994" customHeight="1" x14ac:dyDescent="0.25">
      <c r="B18" s="3"/>
      <c r="C18" s="19" t="s">
        <v>15</v>
      </c>
      <c r="D18" s="17" t="s">
        <v>16</v>
      </c>
      <c r="E18" s="17">
        <v>7</v>
      </c>
      <c r="F18" s="14">
        <v>24.46</v>
      </c>
      <c r="G18" s="14">
        <v>22.81</v>
      </c>
      <c r="H18" s="14">
        <v>21.16</v>
      </c>
      <c r="I18" s="14"/>
      <c r="J18" s="14">
        <v>28.65</v>
      </c>
      <c r="K18" s="14">
        <v>31.94</v>
      </c>
      <c r="L18" s="14">
        <v>37.270000000000003</v>
      </c>
      <c r="M18" s="14"/>
      <c r="N18" s="14">
        <v>50.512955984000001</v>
      </c>
      <c r="O18" s="33">
        <v>19.274757047999998</v>
      </c>
      <c r="P18" s="17" t="s">
        <v>17</v>
      </c>
      <c r="Q18" s="40" t="s">
        <v>524</v>
      </c>
      <c r="R18" s="10"/>
      <c r="S18" s="11"/>
      <c r="T18" s="11"/>
      <c r="U18" s="11"/>
      <c r="V18" s="38">
        <f>SUM(E17:E352)/W18</f>
        <v>3.966417910447761</v>
      </c>
      <c r="W18" s="11">
        <f>COUNT(E17:E352)</f>
        <v>268</v>
      </c>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65.099999999999994" customHeight="1" x14ac:dyDescent="0.25">
      <c r="B19" s="3"/>
      <c r="C19" s="9" t="s">
        <v>431</v>
      </c>
      <c r="D19" s="16" t="s">
        <v>18</v>
      </c>
      <c r="E19" s="16">
        <v>7</v>
      </c>
      <c r="F19" s="15">
        <v>308</v>
      </c>
      <c r="G19" s="15">
        <v>246.51</v>
      </c>
      <c r="H19" s="15">
        <v>185.03</v>
      </c>
      <c r="I19" s="14"/>
      <c r="J19" s="15">
        <v>322</v>
      </c>
      <c r="K19" s="15">
        <v>444.96</v>
      </c>
      <c r="L19" s="15">
        <v>643.94000000000005</v>
      </c>
      <c r="M19" s="15"/>
      <c r="N19" s="15">
        <v>79.977312772999994</v>
      </c>
      <c r="O19" s="15">
        <v>22.636497599999998</v>
      </c>
      <c r="P19" s="16" t="s">
        <v>17</v>
      </c>
      <c r="Q19" s="39" t="s">
        <v>525</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65.099999999999994" customHeight="1" x14ac:dyDescent="0.25">
      <c r="B20" s="3"/>
      <c r="C20" s="19" t="s">
        <v>19</v>
      </c>
      <c r="D20" s="17" t="s">
        <v>20</v>
      </c>
      <c r="E20" s="17">
        <v>0</v>
      </c>
      <c r="F20" s="14">
        <v>22.78</v>
      </c>
      <c r="G20" s="14">
        <v>18.89</v>
      </c>
      <c r="H20" s="14">
        <v>15</v>
      </c>
      <c r="I20" s="14"/>
      <c r="J20" s="14">
        <v>23.33</v>
      </c>
      <c r="K20" s="14">
        <v>31.1</v>
      </c>
      <c r="L20" s="14">
        <v>43.68</v>
      </c>
      <c r="M20" s="14"/>
      <c r="N20" s="14">
        <v>42.235753764999998</v>
      </c>
      <c r="O20" s="33">
        <v>6.5689060270999997</v>
      </c>
      <c r="P20" s="17" t="s">
        <v>14</v>
      </c>
      <c r="Q20" s="40" t="s">
        <v>526</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65.099999999999994" customHeight="1" x14ac:dyDescent="0.25">
      <c r="B21" s="3"/>
      <c r="C21" s="9" t="s">
        <v>465</v>
      </c>
      <c r="D21" s="16" t="s">
        <v>466</v>
      </c>
      <c r="E21" s="16">
        <v>0</v>
      </c>
      <c r="F21" s="15">
        <v>5.88</v>
      </c>
      <c r="G21" s="15">
        <v>5.0999999999999996</v>
      </c>
      <c r="H21" s="15">
        <v>4.33</v>
      </c>
      <c r="I21" s="14"/>
      <c r="J21" s="15">
        <v>5.99</v>
      </c>
      <c r="K21" s="15">
        <v>7.53</v>
      </c>
      <c r="L21" s="15">
        <v>10.039999999999999</v>
      </c>
      <c r="M21" s="15"/>
      <c r="N21" s="15">
        <v>36.781578623000001</v>
      </c>
      <c r="O21" s="15">
        <v>2.0585783809999998</v>
      </c>
      <c r="P21" s="16" t="s">
        <v>14</v>
      </c>
      <c r="Q21" s="39" t="s">
        <v>527</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65.099999999999994" customHeight="1" x14ac:dyDescent="0.25">
      <c r="B22" s="3"/>
      <c r="C22" s="19" t="s">
        <v>21</v>
      </c>
      <c r="D22" s="17" t="s">
        <v>22</v>
      </c>
      <c r="E22" s="17">
        <v>3</v>
      </c>
      <c r="F22" s="14">
        <v>28.4</v>
      </c>
      <c r="G22" s="14">
        <v>26.55</v>
      </c>
      <c r="H22" s="14">
        <v>24.7</v>
      </c>
      <c r="I22" s="14"/>
      <c r="J22" s="14">
        <v>29.11</v>
      </c>
      <c r="K22" s="14">
        <v>32.799999999999997</v>
      </c>
      <c r="L22" s="14">
        <v>38.770000000000003</v>
      </c>
      <c r="M22" s="14"/>
      <c r="N22" s="14">
        <v>43.133304559999999</v>
      </c>
      <c r="O22" s="33">
        <v>147.75617033</v>
      </c>
      <c r="P22" s="17" t="s">
        <v>14</v>
      </c>
      <c r="Q22" s="40" t="s">
        <v>528</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65.099999999999994" customHeight="1" x14ac:dyDescent="0.25">
      <c r="B23" s="3"/>
      <c r="C23" s="9" t="s">
        <v>23</v>
      </c>
      <c r="D23" s="16" t="s">
        <v>24</v>
      </c>
      <c r="E23" s="16">
        <v>8</v>
      </c>
      <c r="F23" s="15">
        <v>12.55</v>
      </c>
      <c r="G23" s="15">
        <v>10.88</v>
      </c>
      <c r="H23" s="15">
        <v>9.2100000000000009</v>
      </c>
      <c r="I23" s="14"/>
      <c r="J23" s="15">
        <v>16.22</v>
      </c>
      <c r="K23" s="15">
        <v>19.55</v>
      </c>
      <c r="L23" s="15">
        <v>24.94</v>
      </c>
      <c r="M23" s="15"/>
      <c r="N23" s="15">
        <v>67.882520669000002</v>
      </c>
      <c r="O23" s="15">
        <v>27.810958476</v>
      </c>
      <c r="P23" s="16" t="s">
        <v>17</v>
      </c>
      <c r="Q23" s="39" t="s">
        <v>529</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65.099999999999994" customHeight="1" x14ac:dyDescent="0.25">
      <c r="B24" s="3"/>
      <c r="C24" s="19" t="s">
        <v>436</v>
      </c>
      <c r="D24" s="17" t="s">
        <v>25</v>
      </c>
      <c r="E24" s="17">
        <v>9</v>
      </c>
      <c r="F24" s="14">
        <v>162.19999999999999</v>
      </c>
      <c r="G24" s="14">
        <v>146.29</v>
      </c>
      <c r="H24" s="14">
        <v>130.38999999999999</v>
      </c>
      <c r="I24" s="14"/>
      <c r="J24" s="14">
        <v>170.64</v>
      </c>
      <c r="K24" s="14">
        <v>202.44</v>
      </c>
      <c r="L24" s="14">
        <v>253.9</v>
      </c>
      <c r="M24" s="14"/>
      <c r="N24" s="14">
        <v>62.453724499000003</v>
      </c>
      <c r="O24" s="33">
        <v>34.759398488000002</v>
      </c>
      <c r="P24" s="17" t="s">
        <v>17</v>
      </c>
      <c r="Q24" s="40" t="s">
        <v>530</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65.099999999999994" customHeight="1" x14ac:dyDescent="0.25">
      <c r="B25" s="3"/>
      <c r="C25" s="9" t="s">
        <v>26</v>
      </c>
      <c r="D25" s="16" t="s">
        <v>27</v>
      </c>
      <c r="E25" s="16">
        <v>5</v>
      </c>
      <c r="F25" s="15">
        <v>32.43</v>
      </c>
      <c r="G25" s="15">
        <v>30.69</v>
      </c>
      <c r="H25" s="15">
        <v>28.96</v>
      </c>
      <c r="I25" s="14"/>
      <c r="J25" s="15">
        <v>33.22</v>
      </c>
      <c r="K25" s="15">
        <v>36.68</v>
      </c>
      <c r="L25" s="15">
        <v>42.29</v>
      </c>
      <c r="M25" s="15"/>
      <c r="N25" s="15">
        <v>47.093575651000002</v>
      </c>
      <c r="O25" s="15">
        <v>35.474465238000001</v>
      </c>
      <c r="P25" s="16" t="s">
        <v>14</v>
      </c>
      <c r="Q25" s="39" t="s">
        <v>531</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65.099999999999994" customHeight="1" x14ac:dyDescent="0.25">
      <c r="B26" s="3"/>
      <c r="C26" s="19" t="s">
        <v>28</v>
      </c>
      <c r="D26" s="17" t="s">
        <v>29</v>
      </c>
      <c r="E26" s="17">
        <v>10</v>
      </c>
      <c r="F26" s="14">
        <v>66.64</v>
      </c>
      <c r="G26" s="14">
        <v>61.15</v>
      </c>
      <c r="H26" s="14">
        <v>55.67</v>
      </c>
      <c r="I26" s="14"/>
      <c r="J26" s="14">
        <v>68.849999999999994</v>
      </c>
      <c r="K26" s="14">
        <v>79.81</v>
      </c>
      <c r="L26" s="14">
        <v>97.56</v>
      </c>
      <c r="M26" s="14"/>
      <c r="N26" s="14">
        <v>67.443485197000001</v>
      </c>
      <c r="O26" s="33">
        <v>39.839159119000001</v>
      </c>
      <c r="P26" s="17" t="s">
        <v>17</v>
      </c>
      <c r="Q26" s="40" t="s">
        <v>532</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65.099999999999994" customHeight="1" x14ac:dyDescent="0.25">
      <c r="B27" s="3"/>
      <c r="C27" s="9" t="s">
        <v>30</v>
      </c>
      <c r="D27" s="16" t="s">
        <v>31</v>
      </c>
      <c r="E27" s="16">
        <v>10</v>
      </c>
      <c r="F27" s="15">
        <v>16.57</v>
      </c>
      <c r="G27" s="15">
        <v>15.72</v>
      </c>
      <c r="H27" s="15">
        <v>14.88</v>
      </c>
      <c r="I27" s="14"/>
      <c r="J27" s="15">
        <v>17.04</v>
      </c>
      <c r="K27" s="15">
        <v>18.72</v>
      </c>
      <c r="L27" s="15">
        <v>21.44</v>
      </c>
      <c r="M27" s="15"/>
      <c r="N27" s="15">
        <v>65.820247152999997</v>
      </c>
      <c r="O27" s="15">
        <v>474.51549956999997</v>
      </c>
      <c r="P27" s="16" t="s">
        <v>17</v>
      </c>
      <c r="Q27" s="39" t="s">
        <v>533</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65.099999999999994" customHeight="1" x14ac:dyDescent="0.25">
      <c r="B28" s="3"/>
      <c r="C28" s="19" t="s">
        <v>34</v>
      </c>
      <c r="D28" s="17" t="s">
        <v>35</v>
      </c>
      <c r="E28" s="17">
        <v>3</v>
      </c>
      <c r="F28" s="14">
        <v>5.05</v>
      </c>
      <c r="G28" s="14">
        <v>4.08</v>
      </c>
      <c r="H28" s="14">
        <v>3.12</v>
      </c>
      <c r="I28" s="14"/>
      <c r="J28" s="14">
        <v>5.28</v>
      </c>
      <c r="K28" s="14">
        <v>7.2</v>
      </c>
      <c r="L28" s="14">
        <v>10.32</v>
      </c>
      <c r="M28" s="14"/>
      <c r="N28" s="14">
        <v>45.230339358000002</v>
      </c>
      <c r="O28" s="33">
        <v>10.502628523</v>
      </c>
      <c r="P28" s="17" t="s">
        <v>14</v>
      </c>
      <c r="Q28" s="40" t="s">
        <v>534</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65.099999999999994" customHeight="1" x14ac:dyDescent="0.25">
      <c r="B29" s="3"/>
      <c r="C29" s="9" t="s">
        <v>36</v>
      </c>
      <c r="D29" s="16" t="s">
        <v>37</v>
      </c>
      <c r="E29" s="16">
        <v>0</v>
      </c>
      <c r="F29" s="15">
        <v>3.29</v>
      </c>
      <c r="G29" s="15">
        <v>2.61</v>
      </c>
      <c r="H29" s="15">
        <v>1.93</v>
      </c>
      <c r="I29" s="14"/>
      <c r="J29" s="15">
        <v>3.43</v>
      </c>
      <c r="K29" s="15">
        <v>4.78</v>
      </c>
      <c r="L29" s="15">
        <v>6.98</v>
      </c>
      <c r="M29" s="15"/>
      <c r="N29" s="15">
        <v>38.637858252999997</v>
      </c>
      <c r="O29" s="15">
        <v>25.803117905000001</v>
      </c>
      <c r="P29" s="16" t="s">
        <v>14</v>
      </c>
      <c r="Q29" s="39" t="s">
        <v>535</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65.099999999999994" customHeight="1" x14ac:dyDescent="0.25">
      <c r="B30" s="3"/>
      <c r="C30" s="19" t="s">
        <v>38</v>
      </c>
      <c r="D30" s="17" t="s">
        <v>39</v>
      </c>
      <c r="E30" s="17">
        <v>9</v>
      </c>
      <c r="F30" s="14">
        <v>77.61</v>
      </c>
      <c r="G30" s="14">
        <v>72.7</v>
      </c>
      <c r="H30" s="14">
        <v>67.790000000000006</v>
      </c>
      <c r="I30" s="14"/>
      <c r="J30" s="14">
        <v>79.260000000000005</v>
      </c>
      <c r="K30" s="14">
        <v>89.07</v>
      </c>
      <c r="L30" s="14">
        <v>104.95</v>
      </c>
      <c r="M30" s="14"/>
      <c r="N30" s="14">
        <v>81.019025881999994</v>
      </c>
      <c r="O30" s="33">
        <v>22.579025197</v>
      </c>
      <c r="P30" s="17" t="s">
        <v>17</v>
      </c>
      <c r="Q30" s="40" t="s">
        <v>536</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65.099999999999994" customHeight="1" x14ac:dyDescent="0.25">
      <c r="B31" s="3"/>
      <c r="C31" s="9" t="s">
        <v>40</v>
      </c>
      <c r="D31" s="16" t="s">
        <v>41</v>
      </c>
      <c r="E31" s="16">
        <v>0</v>
      </c>
      <c r="F31" s="15">
        <v>3.7</v>
      </c>
      <c r="G31" s="15">
        <v>2.74</v>
      </c>
      <c r="H31" s="15">
        <v>1.78</v>
      </c>
      <c r="I31" s="14"/>
      <c r="J31" s="15">
        <v>3.84</v>
      </c>
      <c r="K31" s="15">
        <v>5.75</v>
      </c>
      <c r="L31" s="15">
        <v>8.85</v>
      </c>
      <c r="M31" s="15"/>
      <c r="N31" s="15">
        <v>43.905448337000003</v>
      </c>
      <c r="O31" s="15">
        <v>6.5653577618999996</v>
      </c>
      <c r="P31" s="16" t="s">
        <v>14</v>
      </c>
      <c r="Q31" s="39" t="s">
        <v>537</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65.099999999999994" customHeight="1" x14ac:dyDescent="0.25">
      <c r="B32" s="3"/>
      <c r="C32" s="19" t="s">
        <v>479</v>
      </c>
      <c r="D32" s="17" t="s">
        <v>480</v>
      </c>
      <c r="E32" s="17">
        <v>7</v>
      </c>
      <c r="F32" s="14">
        <v>146.47999999999999</v>
      </c>
      <c r="G32" s="14">
        <v>136.13</v>
      </c>
      <c r="H32" s="14">
        <v>125.79</v>
      </c>
      <c r="I32" s="14"/>
      <c r="J32" s="14">
        <v>152.66999999999999</v>
      </c>
      <c r="K32" s="14">
        <v>173.35</v>
      </c>
      <c r="L32" s="14">
        <v>206.82</v>
      </c>
      <c r="M32" s="14"/>
      <c r="N32" s="14">
        <v>61.549654908000001</v>
      </c>
      <c r="O32" s="33">
        <v>3.3172638648000001</v>
      </c>
      <c r="P32" s="17" t="s">
        <v>17</v>
      </c>
      <c r="Q32" s="40" t="s">
        <v>538</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65.099999999999994" customHeight="1" x14ac:dyDescent="0.25">
      <c r="B33" s="3"/>
      <c r="C33" s="9" t="s">
        <v>42</v>
      </c>
      <c r="D33" s="16" t="s">
        <v>43</v>
      </c>
      <c r="E33" s="16">
        <v>10</v>
      </c>
      <c r="F33" s="15">
        <v>9.1</v>
      </c>
      <c r="G33" s="15">
        <v>8.2100000000000009</v>
      </c>
      <c r="H33" s="15">
        <v>7.32</v>
      </c>
      <c r="I33" s="14"/>
      <c r="J33" s="15">
        <v>10.23</v>
      </c>
      <c r="K33" s="15">
        <v>12</v>
      </c>
      <c r="L33" s="15">
        <v>14.87</v>
      </c>
      <c r="M33" s="15"/>
      <c r="N33" s="15">
        <v>61.958866608000001</v>
      </c>
      <c r="O33" s="15">
        <v>119.84743157</v>
      </c>
      <c r="P33" s="16" t="s">
        <v>17</v>
      </c>
      <c r="Q33" s="39" t="s">
        <v>539</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65.099999999999994" customHeight="1" x14ac:dyDescent="0.25">
      <c r="B34" s="3"/>
      <c r="C34" s="19" t="s">
        <v>44</v>
      </c>
      <c r="D34" s="17" t="s">
        <v>45</v>
      </c>
      <c r="E34" s="17">
        <v>3</v>
      </c>
      <c r="F34" s="14">
        <v>123.8</v>
      </c>
      <c r="G34" s="14">
        <v>99.11</v>
      </c>
      <c r="H34" s="14">
        <v>74.42</v>
      </c>
      <c r="I34" s="14"/>
      <c r="J34" s="14">
        <v>127.9</v>
      </c>
      <c r="K34" s="14">
        <v>177.27</v>
      </c>
      <c r="L34" s="14">
        <v>257.16000000000003</v>
      </c>
      <c r="M34" s="14"/>
      <c r="N34" s="14">
        <v>44.886496579000003</v>
      </c>
      <c r="O34" s="33">
        <v>75.565172911000005</v>
      </c>
      <c r="P34" s="17" t="s">
        <v>14</v>
      </c>
      <c r="Q34" s="40" t="s">
        <v>540</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65.099999999999994" customHeight="1" x14ac:dyDescent="0.25">
      <c r="B35" s="3"/>
      <c r="C35" s="9" t="s">
        <v>46</v>
      </c>
      <c r="D35" s="16" t="s">
        <v>47</v>
      </c>
      <c r="E35" s="16">
        <v>3</v>
      </c>
      <c r="F35" s="15">
        <v>12.29</v>
      </c>
      <c r="G35" s="15">
        <v>11.11</v>
      </c>
      <c r="H35" s="15">
        <v>9.94</v>
      </c>
      <c r="I35" s="14"/>
      <c r="J35" s="15">
        <v>12.68</v>
      </c>
      <c r="K35" s="15">
        <v>15.02</v>
      </c>
      <c r="L35" s="15">
        <v>18.82</v>
      </c>
      <c r="M35" s="15"/>
      <c r="N35" s="15">
        <v>32.475999680000001</v>
      </c>
      <c r="O35" s="15">
        <v>39.152262476000004</v>
      </c>
      <c r="P35" s="16" t="s">
        <v>14</v>
      </c>
      <c r="Q35" s="39" t="s">
        <v>541</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65.099999999999994" customHeight="1" x14ac:dyDescent="0.25">
      <c r="B36" s="3"/>
      <c r="C36" s="19" t="s">
        <v>48</v>
      </c>
      <c r="D36" s="17" t="s">
        <v>49</v>
      </c>
      <c r="E36" s="17">
        <v>3</v>
      </c>
      <c r="F36" s="14">
        <v>52.53</v>
      </c>
      <c r="G36" s="14">
        <v>47.79</v>
      </c>
      <c r="H36" s="14">
        <v>43.06</v>
      </c>
      <c r="I36" s="14"/>
      <c r="J36" s="14">
        <v>53.72</v>
      </c>
      <c r="K36" s="14">
        <v>63.18</v>
      </c>
      <c r="L36" s="14">
        <v>78.489999999999995</v>
      </c>
      <c r="M36" s="14"/>
      <c r="N36" s="14">
        <v>24.961550994</v>
      </c>
      <c r="O36" s="33">
        <v>540.34855590000006</v>
      </c>
      <c r="P36" s="17" t="s">
        <v>14</v>
      </c>
      <c r="Q36" s="40" t="s">
        <v>542</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65.099999999999994" customHeight="1" x14ac:dyDescent="0.25">
      <c r="B37" s="3"/>
      <c r="C37" s="9" t="s">
        <v>48</v>
      </c>
      <c r="D37" s="16" t="s">
        <v>50</v>
      </c>
      <c r="E37" s="16">
        <v>3</v>
      </c>
      <c r="F37" s="15">
        <v>57.77</v>
      </c>
      <c r="G37" s="15">
        <v>51.98</v>
      </c>
      <c r="H37" s="15">
        <v>46.2</v>
      </c>
      <c r="I37" s="14"/>
      <c r="J37" s="15">
        <v>59</v>
      </c>
      <c r="K37" s="15">
        <v>70.56</v>
      </c>
      <c r="L37" s="15">
        <v>89.28</v>
      </c>
      <c r="M37" s="15"/>
      <c r="N37" s="15">
        <v>27.163241782</v>
      </c>
      <c r="O37" s="15">
        <v>103.77668247</v>
      </c>
      <c r="P37" s="16" t="s">
        <v>14</v>
      </c>
      <c r="Q37" s="39" t="s">
        <v>543</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65.099999999999994" customHeight="1" x14ac:dyDescent="0.25">
      <c r="B38" s="3"/>
      <c r="C38" s="19" t="s">
        <v>48</v>
      </c>
      <c r="D38" s="17" t="s">
        <v>51</v>
      </c>
      <c r="E38" s="17">
        <v>0</v>
      </c>
      <c r="F38" s="14">
        <v>50.62</v>
      </c>
      <c r="G38" s="14">
        <v>46.09</v>
      </c>
      <c r="H38" s="14">
        <v>41.57</v>
      </c>
      <c r="I38" s="14"/>
      <c r="J38" s="14">
        <v>52.32</v>
      </c>
      <c r="K38" s="14">
        <v>61.36</v>
      </c>
      <c r="L38" s="14">
        <v>75.989999999999995</v>
      </c>
      <c r="M38" s="14"/>
      <c r="N38" s="14">
        <v>28.456350973999999</v>
      </c>
      <c r="O38" s="33">
        <v>134.99242443</v>
      </c>
      <c r="P38" s="17" t="s">
        <v>14</v>
      </c>
      <c r="Q38" s="40" t="s">
        <v>544</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65.099999999999994" customHeight="1" x14ac:dyDescent="0.25">
      <c r="B39" s="3"/>
      <c r="C39" s="9" t="s">
        <v>417</v>
      </c>
      <c r="D39" s="16" t="s">
        <v>418</v>
      </c>
      <c r="E39" s="16">
        <v>3</v>
      </c>
      <c r="F39" s="15">
        <v>22.61</v>
      </c>
      <c r="G39" s="15">
        <v>-19.2</v>
      </c>
      <c r="H39" s="15">
        <v>-61.01</v>
      </c>
      <c r="I39" s="14"/>
      <c r="J39" s="15">
        <v>24</v>
      </c>
      <c r="K39" s="15">
        <v>107.62</v>
      </c>
      <c r="L39" s="15">
        <v>242.94</v>
      </c>
      <c r="M39" s="15"/>
      <c r="N39" s="15">
        <v>30.790038765999999</v>
      </c>
      <c r="O39" s="15">
        <v>9.2583741905000014</v>
      </c>
      <c r="P39" s="16" t="s">
        <v>14</v>
      </c>
      <c r="Q39" s="39" t="s">
        <v>545</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65.099999999999994" customHeight="1" x14ac:dyDescent="0.25">
      <c r="B40" s="3"/>
      <c r="C40" s="19" t="s">
        <v>52</v>
      </c>
      <c r="D40" s="17" t="s">
        <v>53</v>
      </c>
      <c r="E40" s="17">
        <v>6</v>
      </c>
      <c r="F40" s="14">
        <v>20.21</v>
      </c>
      <c r="G40" s="14">
        <v>16.95</v>
      </c>
      <c r="H40" s="14">
        <v>13.69</v>
      </c>
      <c r="I40" s="14"/>
      <c r="J40" s="14">
        <v>28.86</v>
      </c>
      <c r="K40" s="14">
        <v>35.369999999999997</v>
      </c>
      <c r="L40" s="14">
        <v>45.91</v>
      </c>
      <c r="M40" s="14"/>
      <c r="N40" s="14">
        <v>52.566805004999999</v>
      </c>
      <c r="O40" s="33">
        <v>56.049111619000001</v>
      </c>
      <c r="P40" s="17" t="s">
        <v>17</v>
      </c>
      <c r="Q40" s="40" t="s">
        <v>546</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65.099999999999994" customHeight="1" x14ac:dyDescent="0.25">
      <c r="B41" s="3"/>
      <c r="C41" s="9" t="s">
        <v>54</v>
      </c>
      <c r="D41" s="16" t="s">
        <v>55</v>
      </c>
      <c r="E41" s="16">
        <v>3</v>
      </c>
      <c r="F41" s="15">
        <v>16.48</v>
      </c>
      <c r="G41" s="15">
        <v>14.9</v>
      </c>
      <c r="H41" s="15">
        <v>13.32</v>
      </c>
      <c r="I41" s="14"/>
      <c r="J41" s="15">
        <v>17.28</v>
      </c>
      <c r="K41" s="15">
        <v>20.43</v>
      </c>
      <c r="L41" s="15">
        <v>25.53</v>
      </c>
      <c r="M41" s="15"/>
      <c r="N41" s="15">
        <v>39.904422187999998</v>
      </c>
      <c r="O41" s="15">
        <v>567.10675089999995</v>
      </c>
      <c r="P41" s="16" t="s">
        <v>14</v>
      </c>
      <c r="Q41" s="39" t="s">
        <v>547</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65.099999999999994" customHeight="1" x14ac:dyDescent="0.25">
      <c r="B42" s="3"/>
      <c r="C42" s="19" t="s">
        <v>56</v>
      </c>
      <c r="D42" s="17" t="s">
        <v>57</v>
      </c>
      <c r="E42" s="17">
        <v>4</v>
      </c>
      <c r="F42" s="14">
        <v>5.17</v>
      </c>
      <c r="G42" s="14">
        <v>4.7699999999999996</v>
      </c>
      <c r="H42" s="14">
        <v>4.38</v>
      </c>
      <c r="I42" s="14"/>
      <c r="J42" s="14">
        <v>5.34</v>
      </c>
      <c r="K42" s="14">
        <v>6.12</v>
      </c>
      <c r="L42" s="14">
        <v>7.4</v>
      </c>
      <c r="M42" s="14"/>
      <c r="N42" s="14">
        <v>44.574515032000001</v>
      </c>
      <c r="O42" s="33">
        <v>8.1679161904999997</v>
      </c>
      <c r="P42" s="17" t="s">
        <v>14</v>
      </c>
      <c r="Q42" s="40" t="s">
        <v>548</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65.099999999999994" customHeight="1" x14ac:dyDescent="0.25">
      <c r="B43" s="3"/>
      <c r="C43" s="9" t="s">
        <v>549</v>
      </c>
      <c r="D43" s="16" t="s">
        <v>550</v>
      </c>
      <c r="E43" s="16">
        <v>4</v>
      </c>
      <c r="F43" s="15">
        <v>64.09</v>
      </c>
      <c r="G43" s="15">
        <v>59.84</v>
      </c>
      <c r="H43" s="15">
        <v>55.59</v>
      </c>
      <c r="I43" s="14"/>
      <c r="J43" s="15">
        <v>73.88</v>
      </c>
      <c r="K43" s="15">
        <v>82.37</v>
      </c>
      <c r="L43" s="15">
        <v>96.11</v>
      </c>
      <c r="M43" s="15"/>
      <c r="N43" s="15">
        <v>52.216466339</v>
      </c>
      <c r="O43" s="15">
        <v>1.1607545586000001</v>
      </c>
      <c r="P43" s="16" t="s">
        <v>17</v>
      </c>
      <c r="Q43" s="39" t="s">
        <v>551</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65.099999999999994" customHeight="1" x14ac:dyDescent="0.25">
      <c r="B44" s="3"/>
      <c r="C44" s="19" t="s">
        <v>58</v>
      </c>
      <c r="D44" s="17" t="s">
        <v>59</v>
      </c>
      <c r="E44" s="17">
        <v>3</v>
      </c>
      <c r="F44" s="14">
        <v>14.74</v>
      </c>
      <c r="G44" s="14">
        <v>13.24</v>
      </c>
      <c r="H44" s="14">
        <v>11.75</v>
      </c>
      <c r="I44" s="14"/>
      <c r="J44" s="14">
        <v>15.09</v>
      </c>
      <c r="K44" s="14">
        <v>18.07</v>
      </c>
      <c r="L44" s="14">
        <v>22.89</v>
      </c>
      <c r="M44" s="14"/>
      <c r="N44" s="14">
        <v>42.239892003999998</v>
      </c>
      <c r="O44" s="33">
        <v>25.338289524</v>
      </c>
      <c r="P44" s="17" t="s">
        <v>14</v>
      </c>
      <c r="Q44" s="40" t="s">
        <v>552</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65.099999999999994" customHeight="1" x14ac:dyDescent="0.25">
      <c r="B45" s="3"/>
      <c r="C45" s="9" t="s">
        <v>60</v>
      </c>
      <c r="D45" s="16" t="s">
        <v>61</v>
      </c>
      <c r="E45" s="16">
        <v>10</v>
      </c>
      <c r="F45" s="15">
        <v>34.76</v>
      </c>
      <c r="G45" s="15">
        <v>33.65</v>
      </c>
      <c r="H45" s="15">
        <v>32.54</v>
      </c>
      <c r="I45" s="14"/>
      <c r="J45" s="15">
        <v>36.6</v>
      </c>
      <c r="K45" s="15">
        <v>38.81</v>
      </c>
      <c r="L45" s="15">
        <v>42.39</v>
      </c>
      <c r="M45" s="15"/>
      <c r="N45" s="15">
        <v>59.479709716000002</v>
      </c>
      <c r="O45" s="15">
        <v>148.13479570999999</v>
      </c>
      <c r="P45" s="16" t="s">
        <v>17</v>
      </c>
      <c r="Q45" s="39" t="s">
        <v>553</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65.099999999999994" customHeight="1" x14ac:dyDescent="0.25">
      <c r="B46" s="3"/>
      <c r="C46" s="19" t="s">
        <v>62</v>
      </c>
      <c r="D46" s="17" t="s">
        <v>63</v>
      </c>
      <c r="E46" s="17">
        <v>4</v>
      </c>
      <c r="F46" s="14">
        <v>24.5</v>
      </c>
      <c r="G46" s="14">
        <v>22.4</v>
      </c>
      <c r="H46" s="14">
        <v>20.3</v>
      </c>
      <c r="I46" s="14"/>
      <c r="J46" s="14">
        <v>25.91</v>
      </c>
      <c r="K46" s="14">
        <v>30.1</v>
      </c>
      <c r="L46" s="14">
        <v>36.89</v>
      </c>
      <c r="M46" s="14"/>
      <c r="N46" s="14">
        <v>40.680084825000002</v>
      </c>
      <c r="O46" s="33">
        <v>19.251617429000003</v>
      </c>
      <c r="P46" s="17" t="s">
        <v>14</v>
      </c>
      <c r="Q46" s="40" t="s">
        <v>554</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65.099999999999994" customHeight="1" x14ac:dyDescent="0.25">
      <c r="B47" s="3"/>
      <c r="C47" s="9" t="s">
        <v>437</v>
      </c>
      <c r="D47" s="16" t="s">
        <v>64</v>
      </c>
      <c r="E47" s="16">
        <v>4</v>
      </c>
      <c r="F47" s="15">
        <v>120.98</v>
      </c>
      <c r="G47" s="15">
        <v>114.76</v>
      </c>
      <c r="H47" s="15">
        <v>108.55</v>
      </c>
      <c r="I47" s="14"/>
      <c r="J47" s="15">
        <v>134.26</v>
      </c>
      <c r="K47" s="15">
        <v>146.68</v>
      </c>
      <c r="L47" s="15">
        <v>166.79</v>
      </c>
      <c r="M47" s="15"/>
      <c r="N47" s="15">
        <v>54.288598428</v>
      </c>
      <c r="O47" s="15">
        <v>10.128292201000001</v>
      </c>
      <c r="P47" s="16" t="s">
        <v>17</v>
      </c>
      <c r="Q47" s="39" t="s">
        <v>555</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65.099999999999994" customHeight="1" x14ac:dyDescent="0.25">
      <c r="B48" s="3"/>
      <c r="C48" s="19" t="s">
        <v>556</v>
      </c>
      <c r="D48" s="17" t="s">
        <v>557</v>
      </c>
      <c r="E48" s="17">
        <v>0</v>
      </c>
      <c r="F48" s="14">
        <v>6.9</v>
      </c>
      <c r="G48" s="14">
        <v>6.17</v>
      </c>
      <c r="H48" s="14">
        <v>5.44</v>
      </c>
      <c r="I48" s="14"/>
      <c r="J48" s="14">
        <v>7.29</v>
      </c>
      <c r="K48" s="14">
        <v>8.74</v>
      </c>
      <c r="L48" s="14">
        <v>11.09</v>
      </c>
      <c r="M48" s="14"/>
      <c r="N48" s="14">
        <v>37.560561020999998</v>
      </c>
      <c r="O48" s="33">
        <v>1.9984314285999998</v>
      </c>
      <c r="P48" s="17" t="s">
        <v>14</v>
      </c>
      <c r="Q48" s="40" t="s">
        <v>558</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65.099999999999994" customHeight="1" x14ac:dyDescent="0.25">
      <c r="B49" s="3"/>
      <c r="C49" s="9" t="s">
        <v>65</v>
      </c>
      <c r="D49" s="16" t="s">
        <v>66</v>
      </c>
      <c r="E49" s="16">
        <v>7</v>
      </c>
      <c r="F49" s="15">
        <v>10.4</v>
      </c>
      <c r="G49" s="15">
        <v>9.5</v>
      </c>
      <c r="H49" s="15">
        <v>8.6</v>
      </c>
      <c r="I49" s="14"/>
      <c r="J49" s="15">
        <v>11.84</v>
      </c>
      <c r="K49" s="15">
        <v>13.63</v>
      </c>
      <c r="L49" s="15">
        <v>16.52</v>
      </c>
      <c r="M49" s="15"/>
      <c r="N49" s="15">
        <v>50.679262215999998</v>
      </c>
      <c r="O49" s="15">
        <v>2.2036964286000003</v>
      </c>
      <c r="P49" s="16" t="s">
        <v>17</v>
      </c>
      <c r="Q49" s="39" t="s">
        <v>559</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65.099999999999994" customHeight="1" x14ac:dyDescent="0.25">
      <c r="B50" s="3"/>
      <c r="C50" s="19" t="s">
        <v>67</v>
      </c>
      <c r="D50" s="17" t="s">
        <v>68</v>
      </c>
      <c r="E50" s="17">
        <v>0</v>
      </c>
      <c r="F50" s="14">
        <v>6.35</v>
      </c>
      <c r="G50" s="14">
        <v>5.45</v>
      </c>
      <c r="H50" s="14">
        <v>4.55</v>
      </c>
      <c r="I50" s="14"/>
      <c r="J50" s="14">
        <v>6.59</v>
      </c>
      <c r="K50" s="14">
        <v>8.3800000000000008</v>
      </c>
      <c r="L50" s="14">
        <v>11.29</v>
      </c>
      <c r="M50" s="14"/>
      <c r="N50" s="14">
        <v>38.675789078999998</v>
      </c>
      <c r="O50" s="33">
        <v>6.2379452381</v>
      </c>
      <c r="P50" s="17" t="s">
        <v>14</v>
      </c>
      <c r="Q50" s="40" t="s">
        <v>560</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65.099999999999994" customHeight="1" x14ac:dyDescent="0.25">
      <c r="B51" s="3"/>
      <c r="C51" s="9" t="s">
        <v>69</v>
      </c>
      <c r="D51" s="16" t="s">
        <v>70</v>
      </c>
      <c r="E51" s="16">
        <v>0</v>
      </c>
      <c r="F51" s="15">
        <v>16</v>
      </c>
      <c r="G51" s="15">
        <v>14.26</v>
      </c>
      <c r="H51" s="15">
        <v>12.53</v>
      </c>
      <c r="I51" s="14"/>
      <c r="J51" s="15">
        <v>16.579999999999998</v>
      </c>
      <c r="K51" s="15">
        <v>20.04</v>
      </c>
      <c r="L51" s="15">
        <v>25.65</v>
      </c>
      <c r="M51" s="15"/>
      <c r="N51" s="15">
        <v>33.753555845999998</v>
      </c>
      <c r="O51" s="15">
        <v>5.3542294286000001</v>
      </c>
      <c r="P51" s="16" t="s">
        <v>14</v>
      </c>
      <c r="Q51" s="39" t="s">
        <v>481</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65.099999999999994" customHeight="1" x14ac:dyDescent="0.25">
      <c r="B52" s="3"/>
      <c r="C52" s="19" t="s">
        <v>71</v>
      </c>
      <c r="D52" s="17" t="s">
        <v>72</v>
      </c>
      <c r="E52" s="17">
        <v>5</v>
      </c>
      <c r="F52" s="14">
        <v>15.57</v>
      </c>
      <c r="G52" s="14">
        <v>14.45</v>
      </c>
      <c r="H52" s="14">
        <v>13.34</v>
      </c>
      <c r="I52" s="14"/>
      <c r="J52" s="14">
        <v>15.85</v>
      </c>
      <c r="K52" s="14">
        <v>18.07</v>
      </c>
      <c r="L52" s="14">
        <v>21.67</v>
      </c>
      <c r="M52" s="14"/>
      <c r="N52" s="14">
        <v>44.736800252999998</v>
      </c>
      <c r="O52" s="33">
        <v>74.303290429</v>
      </c>
      <c r="P52" s="17" t="s">
        <v>14</v>
      </c>
      <c r="Q52" s="40" t="s">
        <v>561</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65.099999999999994" customHeight="1" x14ac:dyDescent="0.25">
      <c r="B53" s="3"/>
      <c r="C53" s="9" t="s">
        <v>71</v>
      </c>
      <c r="D53" s="16" t="s">
        <v>73</v>
      </c>
      <c r="E53" s="16">
        <v>2</v>
      </c>
      <c r="F53" s="15">
        <v>17.920000000000002</v>
      </c>
      <c r="G53" s="15">
        <v>16.54</v>
      </c>
      <c r="H53" s="15">
        <v>15.16</v>
      </c>
      <c r="I53" s="14"/>
      <c r="J53" s="15">
        <v>18.2</v>
      </c>
      <c r="K53" s="15">
        <v>20.95</v>
      </c>
      <c r="L53" s="15">
        <v>25.41</v>
      </c>
      <c r="M53" s="15"/>
      <c r="N53" s="15">
        <v>45.945891146999998</v>
      </c>
      <c r="O53" s="15">
        <v>554.00796871</v>
      </c>
      <c r="P53" s="16" t="s">
        <v>14</v>
      </c>
      <c r="Q53" s="39" t="s">
        <v>562</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65.099999999999994" customHeight="1" x14ac:dyDescent="0.25">
      <c r="B54" s="3"/>
      <c r="C54" s="19" t="s">
        <v>74</v>
      </c>
      <c r="D54" s="17" t="s">
        <v>75</v>
      </c>
      <c r="E54" s="17">
        <v>8</v>
      </c>
      <c r="F54" s="14">
        <v>22.94</v>
      </c>
      <c r="G54" s="14">
        <v>21.56</v>
      </c>
      <c r="H54" s="14">
        <v>20.18</v>
      </c>
      <c r="I54" s="14"/>
      <c r="J54" s="14">
        <v>25.63</v>
      </c>
      <c r="K54" s="14">
        <v>28.38</v>
      </c>
      <c r="L54" s="14">
        <v>32.83</v>
      </c>
      <c r="M54" s="14"/>
      <c r="N54" s="14">
        <v>54.623175650999997</v>
      </c>
      <c r="O54" s="33">
        <v>45.724285475999999</v>
      </c>
      <c r="P54" s="17" t="s">
        <v>17</v>
      </c>
      <c r="Q54" s="40" t="s">
        <v>563</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65.099999999999994" customHeight="1" x14ac:dyDescent="0.25">
      <c r="B55" s="3"/>
      <c r="C55" s="9" t="s">
        <v>422</v>
      </c>
      <c r="D55" s="16" t="s">
        <v>423</v>
      </c>
      <c r="E55" s="16">
        <v>6</v>
      </c>
      <c r="F55" s="15">
        <v>13.56</v>
      </c>
      <c r="G55" s="15">
        <v>11.85</v>
      </c>
      <c r="H55" s="15">
        <v>10.15</v>
      </c>
      <c r="I55" s="14"/>
      <c r="J55" s="15">
        <v>14.1</v>
      </c>
      <c r="K55" s="15">
        <v>17.5</v>
      </c>
      <c r="L55" s="15">
        <v>23.01</v>
      </c>
      <c r="M55" s="15"/>
      <c r="N55" s="15">
        <v>47.240393996000002</v>
      </c>
      <c r="O55" s="15">
        <v>64.892449857000003</v>
      </c>
      <c r="P55" s="16" t="s">
        <v>14</v>
      </c>
      <c r="Q55" s="39" t="s">
        <v>564</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65.099999999999994" customHeight="1" x14ac:dyDescent="0.25">
      <c r="B56" s="3"/>
      <c r="C56" s="19" t="s">
        <v>76</v>
      </c>
      <c r="D56" s="17" t="s">
        <v>77</v>
      </c>
      <c r="E56" s="17">
        <v>0</v>
      </c>
      <c r="F56" s="14">
        <v>21.07</v>
      </c>
      <c r="G56" s="14">
        <v>18.59</v>
      </c>
      <c r="H56" s="14">
        <v>16.12</v>
      </c>
      <c r="I56" s="14"/>
      <c r="J56" s="14">
        <v>21.5</v>
      </c>
      <c r="K56" s="14">
        <v>26.44</v>
      </c>
      <c r="L56" s="14">
        <v>34.44</v>
      </c>
      <c r="M56" s="14"/>
      <c r="N56" s="14">
        <v>44.629646479000002</v>
      </c>
      <c r="O56" s="33">
        <v>505.04428952000001</v>
      </c>
      <c r="P56" s="17" t="s">
        <v>14</v>
      </c>
      <c r="Q56" s="40" t="s">
        <v>565</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65.099999999999994" customHeight="1" x14ac:dyDescent="0.25">
      <c r="B57" s="3"/>
      <c r="C57" s="9" t="s">
        <v>566</v>
      </c>
      <c r="D57" s="16" t="s">
        <v>567</v>
      </c>
      <c r="E57" s="16">
        <v>1</v>
      </c>
      <c r="F57" s="15">
        <v>18.829999999999998</v>
      </c>
      <c r="G57" s="15">
        <v>17.510000000000002</v>
      </c>
      <c r="H57" s="15">
        <v>16.190000000000001</v>
      </c>
      <c r="I57" s="14"/>
      <c r="J57" s="15">
        <v>19.25</v>
      </c>
      <c r="K57" s="15">
        <v>21.88</v>
      </c>
      <c r="L57" s="15">
        <v>26.14</v>
      </c>
      <c r="M57" s="15"/>
      <c r="N57" s="15">
        <v>45.333118747</v>
      </c>
      <c r="O57" s="15">
        <v>4.5449579523999999</v>
      </c>
      <c r="P57" s="16" t="s">
        <v>14</v>
      </c>
      <c r="Q57" s="39" t="s">
        <v>568</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65.099999999999994" customHeight="1" x14ac:dyDescent="0.25">
      <c r="B58" s="3"/>
      <c r="C58" s="19" t="s">
        <v>78</v>
      </c>
      <c r="D58" s="17" t="s">
        <v>79</v>
      </c>
      <c r="E58" s="17">
        <v>7</v>
      </c>
      <c r="F58" s="14">
        <v>11.16</v>
      </c>
      <c r="G58" s="14">
        <v>9.4</v>
      </c>
      <c r="H58" s="14">
        <v>7.64</v>
      </c>
      <c r="I58" s="14"/>
      <c r="J58" s="14">
        <v>13.78</v>
      </c>
      <c r="K58" s="14">
        <v>17.29</v>
      </c>
      <c r="L58" s="14">
        <v>22.98</v>
      </c>
      <c r="M58" s="14"/>
      <c r="N58" s="14">
        <v>50.500473679999999</v>
      </c>
      <c r="O58" s="33">
        <v>62.348005428999997</v>
      </c>
      <c r="P58" s="17" t="s">
        <v>17</v>
      </c>
      <c r="Q58" s="40" t="s">
        <v>569</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65.099999999999994" customHeight="1" x14ac:dyDescent="0.25">
      <c r="B59" s="3"/>
      <c r="C59" s="9" t="s">
        <v>80</v>
      </c>
      <c r="D59" s="16" t="s">
        <v>81</v>
      </c>
      <c r="E59" s="16">
        <v>7</v>
      </c>
      <c r="F59" s="15">
        <v>19.78</v>
      </c>
      <c r="G59" s="15">
        <v>17.96</v>
      </c>
      <c r="H59" s="15">
        <v>16.149999999999999</v>
      </c>
      <c r="I59" s="14"/>
      <c r="J59" s="15">
        <v>22.14</v>
      </c>
      <c r="K59" s="15">
        <v>25.76</v>
      </c>
      <c r="L59" s="15">
        <v>31.62</v>
      </c>
      <c r="M59" s="15"/>
      <c r="N59" s="15">
        <v>61.979163595999999</v>
      </c>
      <c r="O59" s="15">
        <v>162.7679751</v>
      </c>
      <c r="P59" s="16" t="s">
        <v>17</v>
      </c>
      <c r="Q59" s="39" t="s">
        <v>570</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65.099999999999994" customHeight="1" x14ac:dyDescent="0.25">
      <c r="B60" s="3"/>
      <c r="C60" s="19" t="s">
        <v>482</v>
      </c>
      <c r="D60" s="17" t="s">
        <v>483</v>
      </c>
      <c r="E60" s="17">
        <v>9</v>
      </c>
      <c r="F60" s="14">
        <v>30.13</v>
      </c>
      <c r="G60" s="14">
        <v>27.12</v>
      </c>
      <c r="H60" s="14">
        <v>24.11</v>
      </c>
      <c r="I60" s="14"/>
      <c r="J60" s="14">
        <v>31.51</v>
      </c>
      <c r="K60" s="14">
        <v>37.520000000000003</v>
      </c>
      <c r="L60" s="14">
        <v>47.25</v>
      </c>
      <c r="M60" s="14"/>
      <c r="N60" s="14">
        <v>59.007914628999998</v>
      </c>
      <c r="O60" s="33">
        <v>5.7965592905000003</v>
      </c>
      <c r="P60" s="17" t="s">
        <v>17</v>
      </c>
      <c r="Q60" s="40" t="s">
        <v>571</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65.099999999999994" customHeight="1" x14ac:dyDescent="0.25">
      <c r="B61" s="3"/>
      <c r="C61" s="9" t="s">
        <v>82</v>
      </c>
      <c r="D61" s="16" t="s">
        <v>83</v>
      </c>
      <c r="E61" s="16">
        <v>3</v>
      </c>
      <c r="F61" s="15">
        <v>54.71</v>
      </c>
      <c r="G61" s="15">
        <v>50.48</v>
      </c>
      <c r="H61" s="15">
        <v>46.25</v>
      </c>
      <c r="I61" s="14"/>
      <c r="J61" s="15">
        <v>56.48</v>
      </c>
      <c r="K61" s="15">
        <v>64.930000000000007</v>
      </c>
      <c r="L61" s="15">
        <v>78.61</v>
      </c>
      <c r="M61" s="15"/>
      <c r="N61" s="15">
        <v>43.544645715999998</v>
      </c>
      <c r="O61" s="15">
        <v>557.18073100000004</v>
      </c>
      <c r="P61" s="16" t="s">
        <v>14</v>
      </c>
      <c r="Q61" s="39" t="s">
        <v>572</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65.099999999999994" customHeight="1" x14ac:dyDescent="0.25">
      <c r="B62" s="3"/>
      <c r="C62" s="19" t="s">
        <v>84</v>
      </c>
      <c r="D62" s="17" t="s">
        <v>85</v>
      </c>
      <c r="E62" s="17">
        <v>3</v>
      </c>
      <c r="F62" s="14">
        <v>17.43</v>
      </c>
      <c r="G62" s="14">
        <v>16.350000000000001</v>
      </c>
      <c r="H62" s="14">
        <v>15.28</v>
      </c>
      <c r="I62" s="14"/>
      <c r="J62" s="14">
        <v>17.84</v>
      </c>
      <c r="K62" s="14">
        <v>19.98</v>
      </c>
      <c r="L62" s="14">
        <v>23.44</v>
      </c>
      <c r="M62" s="14"/>
      <c r="N62" s="14">
        <v>43.884277441000002</v>
      </c>
      <c r="O62" s="33">
        <v>65.673291238000004</v>
      </c>
      <c r="P62" s="17" t="s">
        <v>14</v>
      </c>
      <c r="Q62" s="40" t="s">
        <v>573</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65.099999999999994" customHeight="1" x14ac:dyDescent="0.25">
      <c r="B63" s="3"/>
      <c r="C63" s="9" t="s">
        <v>86</v>
      </c>
      <c r="D63" s="16" t="s">
        <v>87</v>
      </c>
      <c r="E63" s="16">
        <v>3</v>
      </c>
      <c r="F63" s="15">
        <v>5.75</v>
      </c>
      <c r="G63" s="15">
        <v>5.13</v>
      </c>
      <c r="H63" s="15">
        <v>4.51</v>
      </c>
      <c r="I63" s="14"/>
      <c r="J63" s="15">
        <v>5.97</v>
      </c>
      <c r="K63" s="15">
        <v>7.2</v>
      </c>
      <c r="L63" s="15">
        <v>9.1999999999999993</v>
      </c>
      <c r="M63" s="15"/>
      <c r="N63" s="15">
        <v>45.104721791000003</v>
      </c>
      <c r="O63" s="15">
        <v>8.6783081428999989</v>
      </c>
      <c r="P63" s="16" t="s">
        <v>14</v>
      </c>
      <c r="Q63" s="39" t="s">
        <v>574</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65.099999999999994" customHeight="1" x14ac:dyDescent="0.25">
      <c r="B64" s="3"/>
      <c r="C64" s="19" t="s">
        <v>88</v>
      </c>
      <c r="D64" s="17" t="s">
        <v>89</v>
      </c>
      <c r="E64" s="17">
        <v>2</v>
      </c>
      <c r="F64" s="14">
        <v>1.34</v>
      </c>
      <c r="G64" s="14">
        <v>0.63</v>
      </c>
      <c r="H64" s="14">
        <v>-0.06</v>
      </c>
      <c r="I64" s="14"/>
      <c r="J64" s="14">
        <v>1.49</v>
      </c>
      <c r="K64" s="14">
        <v>2.89</v>
      </c>
      <c r="L64" s="14">
        <v>5.17</v>
      </c>
      <c r="M64" s="14"/>
      <c r="N64" s="14">
        <v>28.058167538999999</v>
      </c>
      <c r="O64" s="33">
        <v>12.995978237999999</v>
      </c>
      <c r="P64" s="17" t="s">
        <v>14</v>
      </c>
      <c r="Q64" s="40" t="s">
        <v>575</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65.099999999999994" customHeight="1" x14ac:dyDescent="0.25">
      <c r="B65" s="3"/>
      <c r="C65" s="9" t="s">
        <v>90</v>
      </c>
      <c r="D65" s="16" t="s">
        <v>91</v>
      </c>
      <c r="E65" s="16">
        <v>9</v>
      </c>
      <c r="F65" s="15">
        <v>10.67</v>
      </c>
      <c r="G65" s="15">
        <v>10.029999999999999</v>
      </c>
      <c r="H65" s="15">
        <v>9.39</v>
      </c>
      <c r="I65" s="14"/>
      <c r="J65" s="15">
        <v>10.77</v>
      </c>
      <c r="K65" s="15">
        <v>12.04</v>
      </c>
      <c r="L65" s="15">
        <v>14.11</v>
      </c>
      <c r="M65" s="15"/>
      <c r="N65" s="15">
        <v>73.435138644999995</v>
      </c>
      <c r="O65" s="15">
        <v>32.790612619000001</v>
      </c>
      <c r="P65" s="16" t="s">
        <v>17</v>
      </c>
      <c r="Q65" s="39" t="s">
        <v>576</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65.099999999999994" customHeight="1" x14ac:dyDescent="0.25">
      <c r="B66" s="3"/>
      <c r="C66" s="19" t="s">
        <v>92</v>
      </c>
      <c r="D66" s="17" t="s">
        <v>93</v>
      </c>
      <c r="E66" s="17">
        <v>6</v>
      </c>
      <c r="F66" s="14">
        <v>11.31</v>
      </c>
      <c r="G66" s="14">
        <v>10.210000000000001</v>
      </c>
      <c r="H66" s="14">
        <v>9.11</v>
      </c>
      <c r="I66" s="14"/>
      <c r="J66" s="14">
        <v>13.83</v>
      </c>
      <c r="K66" s="14">
        <v>16.02</v>
      </c>
      <c r="L66" s="14">
        <v>19.57</v>
      </c>
      <c r="M66" s="14"/>
      <c r="N66" s="14">
        <v>50.162594431999999</v>
      </c>
      <c r="O66" s="33">
        <v>101.31050938</v>
      </c>
      <c r="P66" s="17" t="s">
        <v>17</v>
      </c>
      <c r="Q66" s="40" t="s">
        <v>577</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65.099999999999994" customHeight="1" x14ac:dyDescent="0.25">
      <c r="B67" s="3"/>
      <c r="C67" s="9" t="s">
        <v>94</v>
      </c>
      <c r="D67" s="16" t="s">
        <v>95</v>
      </c>
      <c r="E67" s="16">
        <v>3</v>
      </c>
      <c r="F67" s="15">
        <v>11.14</v>
      </c>
      <c r="G67" s="15">
        <v>10.26</v>
      </c>
      <c r="H67" s="15">
        <v>9.3800000000000008</v>
      </c>
      <c r="I67" s="14"/>
      <c r="J67" s="15">
        <v>11.35</v>
      </c>
      <c r="K67" s="15">
        <v>13.1</v>
      </c>
      <c r="L67" s="15">
        <v>15.95</v>
      </c>
      <c r="M67" s="15"/>
      <c r="N67" s="15">
        <v>31.454530039000002</v>
      </c>
      <c r="O67" s="15">
        <v>168.29213433000001</v>
      </c>
      <c r="P67" s="16" t="s">
        <v>14</v>
      </c>
      <c r="Q67" s="39" t="s">
        <v>578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65.099999999999994" customHeight="1" x14ac:dyDescent="0.25">
      <c r="B68" s="3"/>
      <c r="C68" s="19" t="s">
        <v>484</v>
      </c>
      <c r="D68" s="17" t="s">
        <v>485</v>
      </c>
      <c r="E68" s="17">
        <v>10</v>
      </c>
      <c r="F68" s="14">
        <v>67.67</v>
      </c>
      <c r="G68" s="14">
        <v>65</v>
      </c>
      <c r="H68" s="14">
        <v>62.34</v>
      </c>
      <c r="I68" s="14"/>
      <c r="J68" s="14">
        <v>70.3</v>
      </c>
      <c r="K68" s="14">
        <v>75.62</v>
      </c>
      <c r="L68" s="14">
        <v>84.24</v>
      </c>
      <c r="M68" s="14"/>
      <c r="N68" s="14">
        <v>66.083300123000001</v>
      </c>
      <c r="O68" s="33">
        <v>2.1227243981000004</v>
      </c>
      <c r="P68" s="17" t="s">
        <v>17</v>
      </c>
      <c r="Q68" s="40" t="s">
        <v>579</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65.099999999999994" customHeight="1" x14ac:dyDescent="0.25">
      <c r="B69" s="3"/>
      <c r="C69" s="9" t="s">
        <v>96</v>
      </c>
      <c r="D69" s="16" t="s">
        <v>97</v>
      </c>
      <c r="E69" s="16">
        <v>0</v>
      </c>
      <c r="F69" s="15">
        <v>2.5</v>
      </c>
      <c r="G69" s="15">
        <v>1.78</v>
      </c>
      <c r="H69" s="15">
        <v>1.06</v>
      </c>
      <c r="I69" s="14"/>
      <c r="J69" s="15">
        <v>2.62</v>
      </c>
      <c r="K69" s="15">
        <v>4.05</v>
      </c>
      <c r="L69" s="15">
        <v>6.38</v>
      </c>
      <c r="M69" s="15"/>
      <c r="N69" s="15">
        <v>40.805371039999997</v>
      </c>
      <c r="O69" s="15">
        <v>73.911709094999992</v>
      </c>
      <c r="P69" s="16" t="s">
        <v>14</v>
      </c>
      <c r="Q69" s="39" t="s">
        <v>580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65.099999999999994" customHeight="1" x14ac:dyDescent="0.25">
      <c r="B70" s="3"/>
      <c r="C70" s="19" t="s">
        <v>98</v>
      </c>
      <c r="D70" s="17" t="s">
        <v>99</v>
      </c>
      <c r="E70" s="17">
        <v>0</v>
      </c>
      <c r="F70" s="14">
        <v>34.5</v>
      </c>
      <c r="G70" s="14">
        <v>28.32</v>
      </c>
      <c r="H70" s="14">
        <v>22.15</v>
      </c>
      <c r="I70" s="14"/>
      <c r="J70" s="14">
        <v>36.42</v>
      </c>
      <c r="K70" s="14">
        <v>48.76</v>
      </c>
      <c r="L70" s="14">
        <v>68.73</v>
      </c>
      <c r="M70" s="14"/>
      <c r="N70" s="14">
        <v>36.767169578999997</v>
      </c>
      <c r="O70" s="33">
        <v>6.8953316218999996</v>
      </c>
      <c r="P70" s="17" t="s">
        <v>14</v>
      </c>
      <c r="Q70" s="40" t="s">
        <v>581</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65.099999999999994" customHeight="1" x14ac:dyDescent="0.25">
      <c r="B71" s="3"/>
      <c r="C71" s="9" t="s">
        <v>100</v>
      </c>
      <c r="D71" s="16" t="s">
        <v>101</v>
      </c>
      <c r="E71" s="16">
        <v>4</v>
      </c>
      <c r="F71" s="15">
        <v>49.36</v>
      </c>
      <c r="G71" s="15">
        <v>44.45</v>
      </c>
      <c r="H71" s="15">
        <v>39.54</v>
      </c>
      <c r="I71" s="14"/>
      <c r="J71" s="15">
        <v>51.62</v>
      </c>
      <c r="K71" s="15">
        <v>61.43</v>
      </c>
      <c r="L71" s="15">
        <v>77.319999999999993</v>
      </c>
      <c r="M71" s="15"/>
      <c r="N71" s="15">
        <v>36.506762309999999</v>
      </c>
      <c r="O71" s="15">
        <v>255.06612737999998</v>
      </c>
      <c r="P71" s="16" t="s">
        <v>14</v>
      </c>
      <c r="Q71" s="39" t="s">
        <v>582</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65.099999999999994" customHeight="1" x14ac:dyDescent="0.25">
      <c r="B72" s="3"/>
      <c r="C72" s="19" t="s">
        <v>102</v>
      </c>
      <c r="D72" s="17" t="s">
        <v>103</v>
      </c>
      <c r="E72" s="17">
        <v>3</v>
      </c>
      <c r="F72" s="14">
        <v>14.61</v>
      </c>
      <c r="G72" s="14">
        <v>13.3</v>
      </c>
      <c r="H72" s="14">
        <v>11.99</v>
      </c>
      <c r="I72" s="14"/>
      <c r="J72" s="14">
        <v>15.05</v>
      </c>
      <c r="K72" s="14">
        <v>17.66</v>
      </c>
      <c r="L72" s="14">
        <v>21.88</v>
      </c>
      <c r="M72" s="14"/>
      <c r="N72" s="14">
        <v>36.598624213999997</v>
      </c>
      <c r="O72" s="33">
        <v>404.88366976000003</v>
      </c>
      <c r="P72" s="17" t="s">
        <v>14</v>
      </c>
      <c r="Q72" s="40" t="s">
        <v>583</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65.099999999999994" customHeight="1" x14ac:dyDescent="0.25">
      <c r="B73" s="3"/>
      <c r="C73" s="9" t="s">
        <v>104</v>
      </c>
      <c r="D73" s="16" t="s">
        <v>105</v>
      </c>
      <c r="E73" s="16">
        <v>0</v>
      </c>
      <c r="F73" s="15">
        <v>4.01</v>
      </c>
      <c r="G73" s="15">
        <v>3.11</v>
      </c>
      <c r="H73" s="15">
        <v>2.2200000000000002</v>
      </c>
      <c r="I73" s="14"/>
      <c r="J73" s="15">
        <v>4.37</v>
      </c>
      <c r="K73" s="15">
        <v>6.15</v>
      </c>
      <c r="L73" s="15">
        <v>9.0399999999999991</v>
      </c>
      <c r="M73" s="15"/>
      <c r="N73" s="15">
        <v>26.674107949</v>
      </c>
      <c r="O73" s="15">
        <v>171.440641</v>
      </c>
      <c r="P73" s="16" t="s">
        <v>14</v>
      </c>
      <c r="Q73" s="39" t="s">
        <v>584</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65.099999999999994" customHeight="1" x14ac:dyDescent="0.25">
      <c r="B74" s="3"/>
      <c r="C74" s="19" t="s">
        <v>106</v>
      </c>
      <c r="D74" s="17" t="s">
        <v>107</v>
      </c>
      <c r="E74" s="17">
        <v>6</v>
      </c>
      <c r="F74" s="14">
        <v>43.52</v>
      </c>
      <c r="G74" s="14">
        <v>40.17</v>
      </c>
      <c r="H74" s="14">
        <v>36.82</v>
      </c>
      <c r="I74" s="14"/>
      <c r="J74" s="14">
        <v>44.3</v>
      </c>
      <c r="K74" s="14">
        <v>50.99</v>
      </c>
      <c r="L74" s="14">
        <v>61.81</v>
      </c>
      <c r="M74" s="14"/>
      <c r="N74" s="14">
        <v>39.823320703999997</v>
      </c>
      <c r="O74" s="33">
        <v>91.450648333000004</v>
      </c>
      <c r="P74" s="17" t="s">
        <v>14</v>
      </c>
      <c r="Q74" s="40" t="s">
        <v>585</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65.099999999999994" customHeight="1" x14ac:dyDescent="0.25">
      <c r="B75" s="3"/>
      <c r="C75" s="9" t="s">
        <v>408</v>
      </c>
      <c r="D75" s="16" t="s">
        <v>409</v>
      </c>
      <c r="E75" s="16">
        <v>2</v>
      </c>
      <c r="F75" s="15">
        <v>4.07</v>
      </c>
      <c r="G75" s="15">
        <v>3.13</v>
      </c>
      <c r="H75" s="15">
        <v>2.19</v>
      </c>
      <c r="I75" s="14"/>
      <c r="J75" s="15">
        <v>4.21</v>
      </c>
      <c r="K75" s="15">
        <v>6.08</v>
      </c>
      <c r="L75" s="15">
        <v>9.11</v>
      </c>
      <c r="M75" s="15"/>
      <c r="N75" s="15">
        <v>31.130349134999999</v>
      </c>
      <c r="O75" s="15">
        <v>3.2385485238</v>
      </c>
      <c r="P75" s="16" t="s">
        <v>14</v>
      </c>
      <c r="Q75" s="39" t="s">
        <v>586</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65.099999999999994" customHeight="1" x14ac:dyDescent="0.25">
      <c r="B76" s="3"/>
      <c r="C76" s="19" t="s">
        <v>108</v>
      </c>
      <c r="D76" s="17" t="s">
        <v>109</v>
      </c>
      <c r="E76" s="17">
        <v>6</v>
      </c>
      <c r="F76" s="14">
        <v>4.46</v>
      </c>
      <c r="G76" s="14">
        <v>3.75</v>
      </c>
      <c r="H76" s="14">
        <v>3.04</v>
      </c>
      <c r="I76" s="14"/>
      <c r="J76" s="14">
        <v>6.37</v>
      </c>
      <c r="K76" s="14">
        <v>7.78</v>
      </c>
      <c r="L76" s="14">
        <v>10.07</v>
      </c>
      <c r="M76" s="14"/>
      <c r="N76" s="14">
        <v>52.434865252000002</v>
      </c>
      <c r="O76" s="33">
        <v>40.925216332999995</v>
      </c>
      <c r="P76" s="17" t="s">
        <v>17</v>
      </c>
      <c r="Q76" s="40" t="s">
        <v>587</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65.099999999999994" customHeight="1" x14ac:dyDescent="0.25">
      <c r="B77" s="3"/>
      <c r="C77" s="9" t="s">
        <v>110</v>
      </c>
      <c r="D77" s="16" t="s">
        <v>111</v>
      </c>
      <c r="E77" s="16">
        <v>4</v>
      </c>
      <c r="F77" s="15">
        <v>31.41</v>
      </c>
      <c r="G77" s="15">
        <v>27.51</v>
      </c>
      <c r="H77" s="15">
        <v>23.62</v>
      </c>
      <c r="I77" s="14"/>
      <c r="J77" s="15">
        <v>41.04</v>
      </c>
      <c r="K77" s="15">
        <v>48.82</v>
      </c>
      <c r="L77" s="15">
        <v>61.41</v>
      </c>
      <c r="M77" s="15"/>
      <c r="N77" s="15">
        <v>55.028270951000003</v>
      </c>
      <c r="O77" s="15">
        <v>158.11188709999999</v>
      </c>
      <c r="P77" s="16" t="s">
        <v>17</v>
      </c>
      <c r="Q77" s="39" t="s">
        <v>588</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65.099999999999994" customHeight="1" x14ac:dyDescent="0.25">
      <c r="B78" s="3"/>
      <c r="C78" s="19" t="s">
        <v>112</v>
      </c>
      <c r="D78" s="17" t="s">
        <v>113</v>
      </c>
      <c r="E78" s="17">
        <v>0</v>
      </c>
      <c r="F78" s="14">
        <v>1.68</v>
      </c>
      <c r="G78" s="14">
        <v>1.34</v>
      </c>
      <c r="H78" s="14">
        <v>1.01</v>
      </c>
      <c r="I78" s="14"/>
      <c r="J78" s="14">
        <v>1.77</v>
      </c>
      <c r="K78" s="14">
        <v>2.4300000000000002</v>
      </c>
      <c r="L78" s="14">
        <v>3.5</v>
      </c>
      <c r="M78" s="14"/>
      <c r="N78" s="14">
        <v>24.978456438999999</v>
      </c>
      <c r="O78" s="33">
        <v>37.220159762000002</v>
      </c>
      <c r="P78" s="17" t="s">
        <v>14</v>
      </c>
      <c r="Q78" s="40" t="s">
        <v>589</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65.099999999999994" customHeight="1" x14ac:dyDescent="0.25">
      <c r="B79" s="3"/>
      <c r="C79" s="9" t="s">
        <v>114</v>
      </c>
      <c r="D79" s="16" t="s">
        <v>115</v>
      </c>
      <c r="E79" s="16">
        <v>0</v>
      </c>
      <c r="F79" s="15">
        <v>22.02</v>
      </c>
      <c r="G79" s="15">
        <v>18.32</v>
      </c>
      <c r="H79" s="15">
        <v>14.62</v>
      </c>
      <c r="I79" s="14"/>
      <c r="J79" s="15">
        <v>22.8</v>
      </c>
      <c r="K79" s="15">
        <v>30.19</v>
      </c>
      <c r="L79" s="15">
        <v>42.16</v>
      </c>
      <c r="M79" s="15"/>
      <c r="N79" s="15">
        <v>45.329215214999998</v>
      </c>
      <c r="O79" s="15">
        <v>178.84644451999998</v>
      </c>
      <c r="P79" s="16" t="s">
        <v>14</v>
      </c>
      <c r="Q79" s="39" t="s">
        <v>590</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65.099999999999994" customHeight="1" x14ac:dyDescent="0.25">
      <c r="B80" s="3"/>
      <c r="C80" s="19" t="s">
        <v>114</v>
      </c>
      <c r="D80" s="17" t="s">
        <v>116</v>
      </c>
      <c r="E80" s="17">
        <v>0</v>
      </c>
      <c r="F80" s="14">
        <v>20.170000000000002</v>
      </c>
      <c r="G80" s="14">
        <v>16.5</v>
      </c>
      <c r="H80" s="14">
        <v>12.84</v>
      </c>
      <c r="I80" s="14"/>
      <c r="J80" s="14">
        <v>20.89</v>
      </c>
      <c r="K80" s="14">
        <v>28.21</v>
      </c>
      <c r="L80" s="14">
        <v>40.07</v>
      </c>
      <c r="M80" s="14"/>
      <c r="N80" s="14">
        <v>45.241005106999999</v>
      </c>
      <c r="O80" s="33">
        <v>13.770508523</v>
      </c>
      <c r="P80" s="17" t="s">
        <v>14</v>
      </c>
      <c r="Q80" s="40" t="s">
        <v>591</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65.099999999999994" customHeight="1" x14ac:dyDescent="0.25">
      <c r="B81" s="3"/>
      <c r="C81" s="9" t="s">
        <v>117</v>
      </c>
      <c r="D81" s="16" t="s">
        <v>118</v>
      </c>
      <c r="E81" s="16">
        <v>3</v>
      </c>
      <c r="F81" s="15">
        <v>3.06</v>
      </c>
      <c r="G81" s="15">
        <v>2.35</v>
      </c>
      <c r="H81" s="15">
        <v>1.65</v>
      </c>
      <c r="I81" s="14"/>
      <c r="J81" s="15">
        <v>3.21</v>
      </c>
      <c r="K81" s="15">
        <v>4.6100000000000003</v>
      </c>
      <c r="L81" s="15">
        <v>6.88</v>
      </c>
      <c r="M81" s="15"/>
      <c r="N81" s="15">
        <v>46.088581474999998</v>
      </c>
      <c r="O81" s="15">
        <v>6.3391405237999994</v>
      </c>
      <c r="P81" s="16" t="s">
        <v>14</v>
      </c>
      <c r="Q81" s="39" t="s">
        <v>592</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65.099999999999994" customHeight="1" x14ac:dyDescent="0.25">
      <c r="B82" s="3"/>
      <c r="C82" s="19" t="s">
        <v>486</v>
      </c>
      <c r="D82" s="17" t="s">
        <v>487</v>
      </c>
      <c r="E82" s="17">
        <v>10</v>
      </c>
      <c r="F82" s="14">
        <v>1511.89</v>
      </c>
      <c r="G82" s="14">
        <v>1196.5899999999999</v>
      </c>
      <c r="H82" s="14">
        <v>881.29</v>
      </c>
      <c r="I82" s="14"/>
      <c r="J82" s="14">
        <v>1600</v>
      </c>
      <c r="K82" s="14">
        <v>2230.59</v>
      </c>
      <c r="L82" s="14">
        <v>3250.96</v>
      </c>
      <c r="M82" s="14"/>
      <c r="N82" s="14">
        <v>79.532783167999995</v>
      </c>
      <c r="O82" s="33">
        <v>2.8184424719000001</v>
      </c>
      <c r="P82" s="17" t="s">
        <v>17</v>
      </c>
      <c r="Q82" s="40" t="s">
        <v>593</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65.099999999999994" customHeight="1" x14ac:dyDescent="0.25">
      <c r="B83" s="3"/>
      <c r="C83" s="9" t="s">
        <v>119</v>
      </c>
      <c r="D83" s="16" t="s">
        <v>120</v>
      </c>
      <c r="E83" s="16">
        <v>5</v>
      </c>
      <c r="F83" s="15">
        <v>17.63</v>
      </c>
      <c r="G83" s="15">
        <v>15.58</v>
      </c>
      <c r="H83" s="15">
        <v>13.54</v>
      </c>
      <c r="I83" s="14"/>
      <c r="J83" s="15">
        <v>17.920000000000002</v>
      </c>
      <c r="K83" s="15">
        <v>22</v>
      </c>
      <c r="L83" s="15">
        <v>28.6</v>
      </c>
      <c r="M83" s="15"/>
      <c r="N83" s="15">
        <v>49.323286983999999</v>
      </c>
      <c r="O83" s="15">
        <v>9.0452289999999991</v>
      </c>
      <c r="P83" s="16" t="s">
        <v>14</v>
      </c>
      <c r="Q83" s="39" t="s">
        <v>594</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65.099999999999994" customHeight="1" x14ac:dyDescent="0.25">
      <c r="B84" s="3"/>
      <c r="C84" s="19" t="s">
        <v>121</v>
      </c>
      <c r="D84" s="17" t="s">
        <v>122</v>
      </c>
      <c r="E84" s="17">
        <v>0</v>
      </c>
      <c r="F84" s="14">
        <v>4.8899999999999997</v>
      </c>
      <c r="G84" s="14">
        <v>4.34</v>
      </c>
      <c r="H84" s="14">
        <v>3.79</v>
      </c>
      <c r="I84" s="14"/>
      <c r="J84" s="14">
        <v>4.99</v>
      </c>
      <c r="K84" s="14">
        <v>6.08</v>
      </c>
      <c r="L84" s="14">
        <v>7.85</v>
      </c>
      <c r="M84" s="14"/>
      <c r="N84" s="14">
        <v>40.364993235999997</v>
      </c>
      <c r="O84" s="33">
        <v>14.516755951999999</v>
      </c>
      <c r="P84" s="17" t="s">
        <v>14</v>
      </c>
      <c r="Q84" s="40" t="s">
        <v>595</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65.099999999999994" customHeight="1" x14ac:dyDescent="0.25">
      <c r="B85" s="3"/>
      <c r="C85" s="9" t="s">
        <v>123</v>
      </c>
      <c r="D85" s="16" t="s">
        <v>124</v>
      </c>
      <c r="E85" s="16">
        <v>3</v>
      </c>
      <c r="F85" s="15">
        <v>11.5</v>
      </c>
      <c r="G85" s="15">
        <v>9.9600000000000009</v>
      </c>
      <c r="H85" s="15">
        <v>8.42</v>
      </c>
      <c r="I85" s="14"/>
      <c r="J85" s="15">
        <v>11.84</v>
      </c>
      <c r="K85" s="15">
        <v>14.91</v>
      </c>
      <c r="L85" s="15">
        <v>19.88</v>
      </c>
      <c r="M85" s="15"/>
      <c r="N85" s="15">
        <v>34.631715151000002</v>
      </c>
      <c r="O85" s="15">
        <v>10.280295046999999</v>
      </c>
      <c r="P85" s="16" t="s">
        <v>14</v>
      </c>
      <c r="Q85" s="39" t="s">
        <v>596</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65.099999999999994" customHeight="1" x14ac:dyDescent="0.25">
      <c r="B86" s="3"/>
      <c r="C86" s="19" t="s">
        <v>125</v>
      </c>
      <c r="D86" s="17" t="s">
        <v>126</v>
      </c>
      <c r="E86" s="17">
        <v>4</v>
      </c>
      <c r="F86" s="14">
        <v>13.27</v>
      </c>
      <c r="G86" s="14">
        <v>11.78</v>
      </c>
      <c r="H86" s="14">
        <v>10.3</v>
      </c>
      <c r="I86" s="14"/>
      <c r="J86" s="14">
        <v>16.940000000000001</v>
      </c>
      <c r="K86" s="14">
        <v>19.899999999999999</v>
      </c>
      <c r="L86" s="14">
        <v>24.69</v>
      </c>
      <c r="M86" s="14"/>
      <c r="N86" s="14">
        <v>51.912113134000002</v>
      </c>
      <c r="O86" s="33">
        <v>97.543366523999993</v>
      </c>
      <c r="P86" s="17" t="s">
        <v>17</v>
      </c>
      <c r="Q86" s="40" t="s">
        <v>597</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65.099999999999994" customHeight="1" x14ac:dyDescent="0.25">
      <c r="B87" s="3"/>
      <c r="C87" s="9" t="s">
        <v>127</v>
      </c>
      <c r="D87" s="16" t="s">
        <v>128</v>
      </c>
      <c r="E87" s="16">
        <v>2</v>
      </c>
      <c r="F87" s="15">
        <v>7.74</v>
      </c>
      <c r="G87" s="15">
        <v>6.29</v>
      </c>
      <c r="H87" s="15">
        <v>4.8499999999999996</v>
      </c>
      <c r="I87" s="14"/>
      <c r="J87" s="15">
        <v>8.1300000000000008</v>
      </c>
      <c r="K87" s="15">
        <v>11.01</v>
      </c>
      <c r="L87" s="15">
        <v>15.67</v>
      </c>
      <c r="M87" s="15"/>
      <c r="N87" s="15">
        <v>44.699110541000003</v>
      </c>
      <c r="O87" s="15">
        <v>49.983075524</v>
      </c>
      <c r="P87" s="16" t="s">
        <v>14</v>
      </c>
      <c r="Q87" s="39" t="s">
        <v>598</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65.099999999999994" customHeight="1" x14ac:dyDescent="0.25">
      <c r="B88" s="3"/>
      <c r="C88" s="19" t="s">
        <v>419</v>
      </c>
      <c r="D88" s="17" t="s">
        <v>420</v>
      </c>
      <c r="E88" s="17">
        <v>9</v>
      </c>
      <c r="F88" s="14">
        <v>179.49</v>
      </c>
      <c r="G88" s="14">
        <v>163.22</v>
      </c>
      <c r="H88" s="14">
        <v>146.96</v>
      </c>
      <c r="I88" s="14"/>
      <c r="J88" s="14">
        <v>194.47</v>
      </c>
      <c r="K88" s="14">
        <v>226.99</v>
      </c>
      <c r="L88" s="14">
        <v>279.63</v>
      </c>
      <c r="M88" s="14"/>
      <c r="N88" s="14">
        <v>74.537555132999998</v>
      </c>
      <c r="O88" s="33">
        <v>4.1402077670999997</v>
      </c>
      <c r="P88" s="17" t="s">
        <v>17</v>
      </c>
      <c r="Q88" s="40" t="s">
        <v>599</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65.099999999999994" customHeight="1" x14ac:dyDescent="0.25">
      <c r="B89" s="3"/>
      <c r="C89" s="9" t="s">
        <v>129</v>
      </c>
      <c r="D89" s="16" t="s">
        <v>130</v>
      </c>
      <c r="E89" s="16">
        <v>4</v>
      </c>
      <c r="F89" s="15" t="s">
        <v>32</v>
      </c>
      <c r="G89" s="15" t="s">
        <v>32</v>
      </c>
      <c r="H89" s="15" t="s">
        <v>32</v>
      </c>
      <c r="I89" s="14"/>
      <c r="J89" s="15" t="s">
        <v>32</v>
      </c>
      <c r="K89" s="15" t="s">
        <v>32</v>
      </c>
      <c r="L89" s="15" t="s">
        <v>32</v>
      </c>
      <c r="M89" s="15"/>
      <c r="N89" s="15" t="s">
        <v>32</v>
      </c>
      <c r="O89" s="15" t="s">
        <v>32</v>
      </c>
      <c r="P89" s="16" t="s">
        <v>32</v>
      </c>
      <c r="Q89" s="39" t="s">
        <v>33</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65.099999999999994" customHeight="1" x14ac:dyDescent="0.25">
      <c r="B90" s="3"/>
      <c r="C90" s="19" t="s">
        <v>131</v>
      </c>
      <c r="D90" s="17" t="s">
        <v>132</v>
      </c>
      <c r="E90" s="17">
        <v>2</v>
      </c>
      <c r="F90" s="14">
        <v>72.8</v>
      </c>
      <c r="G90" s="14">
        <v>61.24</v>
      </c>
      <c r="H90" s="14">
        <v>49.68</v>
      </c>
      <c r="I90" s="14"/>
      <c r="J90" s="14">
        <v>74.7</v>
      </c>
      <c r="K90" s="14">
        <v>97.81</v>
      </c>
      <c r="L90" s="14">
        <v>135.22</v>
      </c>
      <c r="M90" s="14"/>
      <c r="N90" s="14">
        <v>49.094598578999999</v>
      </c>
      <c r="O90" s="33">
        <v>439.20577685999996</v>
      </c>
      <c r="P90" s="17" t="s">
        <v>14</v>
      </c>
      <c r="Q90" s="40" t="s">
        <v>600</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65.099999999999994" customHeight="1" x14ac:dyDescent="0.25">
      <c r="B91" s="3"/>
      <c r="C91" s="9" t="s">
        <v>133</v>
      </c>
      <c r="D91" s="16" t="s">
        <v>134</v>
      </c>
      <c r="E91" s="16">
        <v>0</v>
      </c>
      <c r="F91" s="15">
        <v>48.15</v>
      </c>
      <c r="G91" s="15">
        <v>44.41</v>
      </c>
      <c r="H91" s="15">
        <v>40.67</v>
      </c>
      <c r="I91" s="14"/>
      <c r="J91" s="15">
        <v>49.2</v>
      </c>
      <c r="K91" s="15">
        <v>56.67</v>
      </c>
      <c r="L91" s="15">
        <v>68.760000000000005</v>
      </c>
      <c r="M91" s="15"/>
      <c r="N91" s="15">
        <v>35.668194047999997</v>
      </c>
      <c r="O91" s="15">
        <v>133.12905843000001</v>
      </c>
      <c r="P91" s="16" t="s">
        <v>14</v>
      </c>
      <c r="Q91" s="39" t="s">
        <v>601</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65.099999999999994" customHeight="1" x14ac:dyDescent="0.25">
      <c r="B92" s="3"/>
      <c r="C92" s="19" t="s">
        <v>135</v>
      </c>
      <c r="D92" s="17" t="s">
        <v>136</v>
      </c>
      <c r="E92" s="17">
        <v>5</v>
      </c>
      <c r="F92" s="14">
        <v>24.87</v>
      </c>
      <c r="G92" s="14">
        <v>21.65</v>
      </c>
      <c r="H92" s="14">
        <v>18.43</v>
      </c>
      <c r="I92" s="14"/>
      <c r="J92" s="14">
        <v>25.3</v>
      </c>
      <c r="K92" s="14">
        <v>31.73</v>
      </c>
      <c r="L92" s="14">
        <v>42.15</v>
      </c>
      <c r="M92" s="14"/>
      <c r="N92" s="14">
        <v>42.014088622999999</v>
      </c>
      <c r="O92" s="33">
        <v>271.28608109999999</v>
      </c>
      <c r="P92" s="17" t="s">
        <v>14</v>
      </c>
      <c r="Q92" s="40" t="s">
        <v>602</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65.099999999999994" customHeight="1" x14ac:dyDescent="0.25">
      <c r="B93" s="3"/>
      <c r="C93" s="9" t="s">
        <v>137</v>
      </c>
      <c r="D93" s="16" t="s">
        <v>138</v>
      </c>
      <c r="E93" s="16">
        <v>5</v>
      </c>
      <c r="F93" s="15">
        <v>32.25</v>
      </c>
      <c r="G93" s="15">
        <v>29.7</v>
      </c>
      <c r="H93" s="15">
        <v>27.16</v>
      </c>
      <c r="I93" s="14"/>
      <c r="J93" s="15">
        <v>32.97</v>
      </c>
      <c r="K93" s="15">
        <v>38.049999999999997</v>
      </c>
      <c r="L93" s="15">
        <v>46.27</v>
      </c>
      <c r="M93" s="15"/>
      <c r="N93" s="15">
        <v>43.954680766999999</v>
      </c>
      <c r="O93" s="15">
        <v>80.595716523999997</v>
      </c>
      <c r="P93" s="16" t="s">
        <v>14</v>
      </c>
      <c r="Q93" s="39" t="s">
        <v>603</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65.099999999999994" customHeight="1" x14ac:dyDescent="0.25">
      <c r="B94" s="3"/>
      <c r="C94" s="19" t="s">
        <v>139</v>
      </c>
      <c r="D94" s="17" t="s">
        <v>140</v>
      </c>
      <c r="E94" s="17">
        <v>0</v>
      </c>
      <c r="F94" s="14">
        <v>37.83</v>
      </c>
      <c r="G94" s="14">
        <v>34.950000000000003</v>
      </c>
      <c r="H94" s="14">
        <v>32.07</v>
      </c>
      <c r="I94" s="14"/>
      <c r="J94" s="14">
        <v>39.049999999999997</v>
      </c>
      <c r="K94" s="14">
        <v>44.8</v>
      </c>
      <c r="L94" s="14">
        <v>54.12</v>
      </c>
      <c r="M94" s="14"/>
      <c r="N94" s="14">
        <v>33.416977387000003</v>
      </c>
      <c r="O94" s="33">
        <v>321.46563048000002</v>
      </c>
      <c r="P94" s="17" t="s">
        <v>14</v>
      </c>
      <c r="Q94" s="40" t="s">
        <v>604</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65.099999999999994" customHeight="1" x14ac:dyDescent="0.25">
      <c r="B95" s="3"/>
      <c r="C95" s="9" t="s">
        <v>605</v>
      </c>
      <c r="D95" s="16" t="s">
        <v>606</v>
      </c>
      <c r="E95" s="16">
        <v>2</v>
      </c>
      <c r="F95" s="15">
        <v>0.81</v>
      </c>
      <c r="G95" s="15">
        <v>0.64</v>
      </c>
      <c r="H95" s="15">
        <v>0.48</v>
      </c>
      <c r="I95" s="14"/>
      <c r="J95" s="15">
        <v>0.9</v>
      </c>
      <c r="K95" s="15">
        <v>1.22</v>
      </c>
      <c r="L95" s="15">
        <v>1.74</v>
      </c>
      <c r="M95" s="15"/>
      <c r="N95" s="15">
        <v>38.455008382999999</v>
      </c>
      <c r="O95" s="15">
        <v>1.2862246190000002</v>
      </c>
      <c r="P95" s="16" t="s">
        <v>14</v>
      </c>
      <c r="Q95" s="39" t="s">
        <v>607</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65.099999999999994" customHeight="1" x14ac:dyDescent="0.25">
      <c r="B96" s="3"/>
      <c r="C96" s="19" t="s">
        <v>432</v>
      </c>
      <c r="D96" s="17" t="s">
        <v>433</v>
      </c>
      <c r="E96" s="17">
        <v>7</v>
      </c>
      <c r="F96" s="14">
        <v>27.49</v>
      </c>
      <c r="G96" s="14">
        <v>24.59</v>
      </c>
      <c r="H96" s="14">
        <v>21.69</v>
      </c>
      <c r="I96" s="14"/>
      <c r="J96" s="14">
        <v>28.03</v>
      </c>
      <c r="K96" s="14">
        <v>33.82</v>
      </c>
      <c r="L96" s="14">
        <v>43.2</v>
      </c>
      <c r="M96" s="14"/>
      <c r="N96" s="14">
        <v>82.143128262999994</v>
      </c>
      <c r="O96" s="33">
        <v>3.5252016666999997</v>
      </c>
      <c r="P96" s="17" t="s">
        <v>17</v>
      </c>
      <c r="Q96" s="40" t="s">
        <v>608</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65.099999999999994" customHeight="1" x14ac:dyDescent="0.25">
      <c r="B97" s="3"/>
      <c r="C97" s="9" t="s">
        <v>141</v>
      </c>
      <c r="D97" s="16" t="s">
        <v>142</v>
      </c>
      <c r="E97" s="16">
        <v>4</v>
      </c>
      <c r="F97" s="15">
        <v>5.8</v>
      </c>
      <c r="G97" s="15">
        <v>4.78</v>
      </c>
      <c r="H97" s="15">
        <v>3.76</v>
      </c>
      <c r="I97" s="14"/>
      <c r="J97" s="15">
        <v>8.5500000000000007</v>
      </c>
      <c r="K97" s="15">
        <v>10.58</v>
      </c>
      <c r="L97" s="15">
        <v>13.87</v>
      </c>
      <c r="M97" s="15"/>
      <c r="N97" s="15">
        <v>48.183531154000001</v>
      </c>
      <c r="O97" s="15">
        <v>7.2361125238000001</v>
      </c>
      <c r="P97" s="16" t="s">
        <v>17</v>
      </c>
      <c r="Q97" s="39" t="s">
        <v>609</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65.099999999999994" customHeight="1" x14ac:dyDescent="0.25">
      <c r="B98" s="3"/>
      <c r="C98" s="19" t="s">
        <v>610</v>
      </c>
      <c r="D98" s="17" t="s">
        <v>611</v>
      </c>
      <c r="E98" s="17">
        <v>3</v>
      </c>
      <c r="F98" s="14">
        <v>92.25</v>
      </c>
      <c r="G98" s="14">
        <v>83.54</v>
      </c>
      <c r="H98" s="14">
        <v>74.83</v>
      </c>
      <c r="I98" s="14"/>
      <c r="J98" s="14">
        <v>94.01</v>
      </c>
      <c r="K98" s="14">
        <v>111.42</v>
      </c>
      <c r="L98" s="14">
        <v>139.59</v>
      </c>
      <c r="M98" s="14"/>
      <c r="N98" s="14">
        <v>44.319045439999996</v>
      </c>
      <c r="O98" s="33">
        <v>2.5462896943</v>
      </c>
      <c r="P98" s="17" t="s">
        <v>14</v>
      </c>
      <c r="Q98" s="40" t="s">
        <v>612</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65.099999999999994" customHeight="1" x14ac:dyDescent="0.25">
      <c r="B99" s="3"/>
      <c r="C99" s="9" t="s">
        <v>143</v>
      </c>
      <c r="D99" s="16" t="s">
        <v>144</v>
      </c>
      <c r="E99" s="16">
        <v>2</v>
      </c>
      <c r="F99" s="15">
        <v>13.06</v>
      </c>
      <c r="G99" s="15">
        <v>11.85</v>
      </c>
      <c r="H99" s="15">
        <v>10.65</v>
      </c>
      <c r="I99" s="14"/>
      <c r="J99" s="15">
        <v>13.33</v>
      </c>
      <c r="K99" s="15">
        <v>15.73</v>
      </c>
      <c r="L99" s="15">
        <v>19.62</v>
      </c>
      <c r="M99" s="15"/>
      <c r="N99" s="15">
        <v>49.510711901000001</v>
      </c>
      <c r="O99" s="15">
        <v>25.997491429</v>
      </c>
      <c r="P99" s="16" t="s">
        <v>14</v>
      </c>
      <c r="Q99" s="39" t="s">
        <v>613</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65.099999999999994" customHeight="1" x14ac:dyDescent="0.25">
      <c r="B100" s="3"/>
      <c r="C100" s="19" t="s">
        <v>145</v>
      </c>
      <c r="D100" s="17" t="s">
        <v>146</v>
      </c>
      <c r="E100" s="17">
        <v>0</v>
      </c>
      <c r="F100" s="14">
        <v>6.11</v>
      </c>
      <c r="G100" s="14">
        <v>5.22</v>
      </c>
      <c r="H100" s="14">
        <v>4.34</v>
      </c>
      <c r="I100" s="14"/>
      <c r="J100" s="14">
        <v>6.28</v>
      </c>
      <c r="K100" s="14">
        <v>8.0399999999999991</v>
      </c>
      <c r="L100" s="14">
        <v>10.9</v>
      </c>
      <c r="M100" s="14"/>
      <c r="N100" s="14">
        <v>28.234780651000001</v>
      </c>
      <c r="O100" s="33">
        <v>6.1440379048000002</v>
      </c>
      <c r="P100" s="17" t="s">
        <v>14</v>
      </c>
      <c r="Q100" s="40" t="s">
        <v>614</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65.099999999999994" customHeight="1" x14ac:dyDescent="0.25">
      <c r="B101" s="3"/>
      <c r="C101" s="9" t="s">
        <v>147</v>
      </c>
      <c r="D101" s="16" t="s">
        <v>148</v>
      </c>
      <c r="E101" s="16">
        <v>4</v>
      </c>
      <c r="F101" s="15">
        <v>15.9</v>
      </c>
      <c r="G101" s="15">
        <v>14.88</v>
      </c>
      <c r="H101" s="15">
        <v>13.87</v>
      </c>
      <c r="I101" s="14"/>
      <c r="J101" s="15">
        <v>16.399999999999999</v>
      </c>
      <c r="K101" s="15">
        <v>18.420000000000002</v>
      </c>
      <c r="L101" s="15">
        <v>21.69</v>
      </c>
      <c r="M101" s="15"/>
      <c r="N101" s="15">
        <v>50.813842807999997</v>
      </c>
      <c r="O101" s="15">
        <v>34.269735048000001</v>
      </c>
      <c r="P101" s="16" t="s">
        <v>14</v>
      </c>
      <c r="Q101" s="39" t="s">
        <v>615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65.099999999999994" customHeight="1" x14ac:dyDescent="0.25">
      <c r="B102" s="3"/>
      <c r="C102" s="19" t="s">
        <v>149</v>
      </c>
      <c r="D102" s="17" t="s">
        <v>150</v>
      </c>
      <c r="E102" s="17">
        <v>4</v>
      </c>
      <c r="F102" s="14">
        <v>22.05</v>
      </c>
      <c r="G102" s="14">
        <v>20.51</v>
      </c>
      <c r="H102" s="14">
        <v>18.98</v>
      </c>
      <c r="I102" s="14"/>
      <c r="J102" s="14">
        <v>25.43</v>
      </c>
      <c r="K102" s="14">
        <v>28.49</v>
      </c>
      <c r="L102" s="14">
        <v>33.450000000000003</v>
      </c>
      <c r="M102" s="14"/>
      <c r="N102" s="14">
        <v>53.157110197999998</v>
      </c>
      <c r="O102" s="33">
        <v>5.3665265238000002</v>
      </c>
      <c r="P102" s="17" t="s">
        <v>17</v>
      </c>
      <c r="Q102" s="40" t="s">
        <v>616</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65.099999999999994" customHeight="1" x14ac:dyDescent="0.25">
      <c r="B103" s="3"/>
      <c r="C103" s="9" t="s">
        <v>151</v>
      </c>
      <c r="D103" s="16" t="s">
        <v>152</v>
      </c>
      <c r="E103" s="16">
        <v>9</v>
      </c>
      <c r="F103" s="15">
        <v>23.31</v>
      </c>
      <c r="G103" s="15">
        <v>20.91</v>
      </c>
      <c r="H103" s="15">
        <v>18.510000000000002</v>
      </c>
      <c r="I103" s="14"/>
      <c r="J103" s="15">
        <v>24.42</v>
      </c>
      <c r="K103" s="15">
        <v>29.21</v>
      </c>
      <c r="L103" s="15">
        <v>36.97</v>
      </c>
      <c r="M103" s="15"/>
      <c r="N103" s="15">
        <v>59.474276265999997</v>
      </c>
      <c r="O103" s="15">
        <v>237.4065171</v>
      </c>
      <c r="P103" s="16" t="s">
        <v>17</v>
      </c>
      <c r="Q103" s="39" t="s">
        <v>617</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65.099999999999994" customHeight="1" x14ac:dyDescent="0.25">
      <c r="B104" s="3"/>
      <c r="C104" s="19" t="s">
        <v>153</v>
      </c>
      <c r="D104" s="17" t="s">
        <v>154</v>
      </c>
      <c r="E104" s="17">
        <v>10</v>
      </c>
      <c r="F104" s="14">
        <v>10.130000000000001</v>
      </c>
      <c r="G104" s="14">
        <v>9.19</v>
      </c>
      <c r="H104" s="14">
        <v>8.26</v>
      </c>
      <c r="I104" s="14"/>
      <c r="J104" s="14">
        <v>10.55</v>
      </c>
      <c r="K104" s="14">
        <v>12.41</v>
      </c>
      <c r="L104" s="14">
        <v>15.43</v>
      </c>
      <c r="M104" s="14"/>
      <c r="N104" s="14">
        <v>58.796218009</v>
      </c>
      <c r="O104" s="33">
        <v>104.49087537999999</v>
      </c>
      <c r="P104" s="17" t="s">
        <v>17</v>
      </c>
      <c r="Q104" s="40" t="s">
        <v>618</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65.099999999999994" customHeight="1" x14ac:dyDescent="0.25">
      <c r="B105" s="3"/>
      <c r="C105" s="9" t="s">
        <v>155</v>
      </c>
      <c r="D105" s="16" t="s">
        <v>156</v>
      </c>
      <c r="E105" s="16">
        <v>0</v>
      </c>
      <c r="F105" s="15">
        <v>12.5</v>
      </c>
      <c r="G105" s="15">
        <v>10.29</v>
      </c>
      <c r="H105" s="15">
        <v>8.08</v>
      </c>
      <c r="I105" s="14"/>
      <c r="J105" s="15">
        <v>12.92</v>
      </c>
      <c r="K105" s="15">
        <v>17.329999999999998</v>
      </c>
      <c r="L105" s="15">
        <v>24.48</v>
      </c>
      <c r="M105" s="15"/>
      <c r="N105" s="15">
        <v>21.440364301999999</v>
      </c>
      <c r="O105" s="15">
        <v>61.802095381000001</v>
      </c>
      <c r="P105" s="16" t="s">
        <v>14</v>
      </c>
      <c r="Q105" s="39" t="s">
        <v>619</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65.099999999999994" customHeight="1" x14ac:dyDescent="0.25">
      <c r="B106" s="3"/>
      <c r="C106" s="19" t="s">
        <v>157</v>
      </c>
      <c r="D106" s="17" t="s">
        <v>158</v>
      </c>
      <c r="E106" s="17">
        <v>2</v>
      </c>
      <c r="F106" s="14">
        <v>4.01</v>
      </c>
      <c r="G106" s="14">
        <v>3.66</v>
      </c>
      <c r="H106" s="14">
        <v>3.31</v>
      </c>
      <c r="I106" s="14"/>
      <c r="J106" s="14">
        <v>4.08</v>
      </c>
      <c r="K106" s="14">
        <v>4.7699999999999996</v>
      </c>
      <c r="L106" s="14">
        <v>5.91</v>
      </c>
      <c r="M106" s="14"/>
      <c r="N106" s="14">
        <v>46.830299760999999</v>
      </c>
      <c r="O106" s="33">
        <v>16.251478810000002</v>
      </c>
      <c r="P106" s="17" t="s">
        <v>14</v>
      </c>
      <c r="Q106" s="40" t="s">
        <v>620</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65.099999999999994" customHeight="1" x14ac:dyDescent="0.25">
      <c r="B107" s="3"/>
      <c r="C107" s="9" t="s">
        <v>159</v>
      </c>
      <c r="D107" s="16" t="s">
        <v>160</v>
      </c>
      <c r="E107" s="16">
        <v>0</v>
      </c>
      <c r="F107" s="15">
        <v>4.26</v>
      </c>
      <c r="G107" s="15">
        <v>3.65</v>
      </c>
      <c r="H107" s="15">
        <v>3.04</v>
      </c>
      <c r="I107" s="14"/>
      <c r="J107" s="15">
        <v>4.38</v>
      </c>
      <c r="K107" s="15">
        <v>5.59</v>
      </c>
      <c r="L107" s="15">
        <v>7.55</v>
      </c>
      <c r="M107" s="15"/>
      <c r="N107" s="15">
        <v>43.497031221</v>
      </c>
      <c r="O107" s="15">
        <v>27.575230189999999</v>
      </c>
      <c r="P107" s="16" t="s">
        <v>14</v>
      </c>
      <c r="Q107" s="39" t="s">
        <v>621</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65.099999999999994" customHeight="1" x14ac:dyDescent="0.25">
      <c r="B108" s="3"/>
      <c r="C108" s="19" t="s">
        <v>161</v>
      </c>
      <c r="D108" s="17" t="s">
        <v>162</v>
      </c>
      <c r="E108" s="17">
        <v>4</v>
      </c>
      <c r="F108" s="14">
        <v>11.18</v>
      </c>
      <c r="G108" s="14">
        <v>9.61</v>
      </c>
      <c r="H108" s="14">
        <v>8.0500000000000007</v>
      </c>
      <c r="I108" s="14"/>
      <c r="J108" s="14">
        <v>15.22</v>
      </c>
      <c r="K108" s="14">
        <v>18.34</v>
      </c>
      <c r="L108" s="14">
        <v>23.4</v>
      </c>
      <c r="M108" s="14"/>
      <c r="N108" s="14">
        <v>52.553623475999999</v>
      </c>
      <c r="O108" s="33">
        <v>25.37161781</v>
      </c>
      <c r="P108" s="17" t="s">
        <v>17</v>
      </c>
      <c r="Q108" s="40" t="s">
        <v>622</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65.099999999999994" customHeight="1" x14ac:dyDescent="0.25">
      <c r="B109" s="3"/>
      <c r="C109" s="9" t="s">
        <v>438</v>
      </c>
      <c r="D109" s="16" t="s">
        <v>439</v>
      </c>
      <c r="E109" s="16">
        <v>4</v>
      </c>
      <c r="F109" s="15">
        <v>12.32</v>
      </c>
      <c r="G109" s="15">
        <v>9.9700000000000006</v>
      </c>
      <c r="H109" s="15">
        <v>7.63</v>
      </c>
      <c r="I109" s="14"/>
      <c r="J109" s="15">
        <v>14.58</v>
      </c>
      <c r="K109" s="15">
        <v>19.260000000000002</v>
      </c>
      <c r="L109" s="15">
        <v>26.84</v>
      </c>
      <c r="M109" s="15"/>
      <c r="N109" s="15">
        <v>49.795303115000003</v>
      </c>
      <c r="O109" s="15">
        <v>135.08968948</v>
      </c>
      <c r="P109" s="16" t="s">
        <v>17</v>
      </c>
      <c r="Q109" s="39" t="s">
        <v>623</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65.099999999999994" customHeight="1" x14ac:dyDescent="0.25">
      <c r="B110" s="3"/>
      <c r="C110" s="19" t="s">
        <v>467</v>
      </c>
      <c r="D110" s="17" t="s">
        <v>468</v>
      </c>
      <c r="E110" s="17">
        <v>7</v>
      </c>
      <c r="F110" s="14">
        <v>2.41</v>
      </c>
      <c r="G110" s="14">
        <v>1.99</v>
      </c>
      <c r="H110" s="14">
        <v>1.58</v>
      </c>
      <c r="I110" s="14"/>
      <c r="J110" s="14">
        <v>3.4</v>
      </c>
      <c r="K110" s="14">
        <v>4.22</v>
      </c>
      <c r="L110" s="14">
        <v>5.54</v>
      </c>
      <c r="M110" s="14"/>
      <c r="N110" s="14">
        <v>65.261172746</v>
      </c>
      <c r="O110" s="33">
        <v>2.0375127143</v>
      </c>
      <c r="P110" s="17" t="s">
        <v>17</v>
      </c>
      <c r="Q110" s="40" t="s">
        <v>624</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65.099999999999994" customHeight="1" x14ac:dyDescent="0.25">
      <c r="B111" s="3"/>
      <c r="C111" s="9" t="s">
        <v>163</v>
      </c>
      <c r="D111" s="16" t="s">
        <v>164</v>
      </c>
      <c r="E111" s="16">
        <v>0</v>
      </c>
      <c r="F111" s="15">
        <v>3.22</v>
      </c>
      <c r="G111" s="15">
        <v>2.85</v>
      </c>
      <c r="H111" s="15">
        <v>2.4900000000000002</v>
      </c>
      <c r="I111" s="14"/>
      <c r="J111" s="15">
        <v>3.3</v>
      </c>
      <c r="K111" s="15">
        <v>4.0199999999999996</v>
      </c>
      <c r="L111" s="15">
        <v>5.19</v>
      </c>
      <c r="M111" s="15"/>
      <c r="N111" s="15">
        <v>36.380464510000003</v>
      </c>
      <c r="O111" s="15">
        <v>9.3351861905</v>
      </c>
      <c r="P111" s="16" t="s">
        <v>14</v>
      </c>
      <c r="Q111" s="39" t="s">
        <v>625</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65.099999999999994" customHeight="1" x14ac:dyDescent="0.25">
      <c r="B112" s="3"/>
      <c r="C112" s="19" t="s">
        <v>165</v>
      </c>
      <c r="D112" s="17" t="s">
        <v>166</v>
      </c>
      <c r="E112" s="17">
        <v>0</v>
      </c>
      <c r="F112" s="14">
        <v>22.44</v>
      </c>
      <c r="G112" s="14">
        <v>20.95</v>
      </c>
      <c r="H112" s="14">
        <v>19.46</v>
      </c>
      <c r="I112" s="14"/>
      <c r="J112" s="14">
        <v>23.03</v>
      </c>
      <c r="K112" s="14">
        <v>26</v>
      </c>
      <c r="L112" s="14">
        <v>30.8</v>
      </c>
      <c r="M112" s="14"/>
      <c r="N112" s="14">
        <v>44.577367561000003</v>
      </c>
      <c r="O112" s="33">
        <v>104.00048633</v>
      </c>
      <c r="P112" s="17" t="s">
        <v>14</v>
      </c>
      <c r="Q112" s="40" t="s">
        <v>626</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65.099999999999994" customHeight="1" x14ac:dyDescent="0.25">
      <c r="B113" s="3"/>
      <c r="C113" s="9" t="s">
        <v>167</v>
      </c>
      <c r="D113" s="16" t="s">
        <v>168</v>
      </c>
      <c r="E113" s="16">
        <v>3</v>
      </c>
      <c r="F113" s="15">
        <v>26.02</v>
      </c>
      <c r="G113" s="15">
        <v>24.47</v>
      </c>
      <c r="H113" s="15">
        <v>22.93</v>
      </c>
      <c r="I113" s="14"/>
      <c r="J113" s="15">
        <v>26.63</v>
      </c>
      <c r="K113" s="15">
        <v>29.71</v>
      </c>
      <c r="L113" s="15">
        <v>34.700000000000003</v>
      </c>
      <c r="M113" s="15"/>
      <c r="N113" s="15">
        <v>41.218843270999997</v>
      </c>
      <c r="O113" s="15">
        <v>56.169773618999997</v>
      </c>
      <c r="P113" s="16" t="s">
        <v>14</v>
      </c>
      <c r="Q113" s="39" t="s">
        <v>627</v>
      </c>
      <c r="R113" s="10"/>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65.099999999999994" customHeight="1" x14ac:dyDescent="0.25">
      <c r="B114" s="3"/>
      <c r="C114" s="19" t="s">
        <v>169</v>
      </c>
      <c r="D114" s="17" t="s">
        <v>170</v>
      </c>
      <c r="E114" s="17">
        <v>7</v>
      </c>
      <c r="F114" s="14">
        <v>98.7</v>
      </c>
      <c r="G114" s="14">
        <v>76.39</v>
      </c>
      <c r="H114" s="14">
        <v>54.09</v>
      </c>
      <c r="I114" s="14"/>
      <c r="J114" s="14">
        <v>107.83</v>
      </c>
      <c r="K114" s="14">
        <v>152.43</v>
      </c>
      <c r="L114" s="14">
        <v>224.6</v>
      </c>
      <c r="M114" s="14"/>
      <c r="N114" s="14">
        <v>69.316684312999996</v>
      </c>
      <c r="O114" s="33">
        <v>26.80052491</v>
      </c>
      <c r="P114" s="17" t="s">
        <v>17</v>
      </c>
      <c r="Q114" s="40" t="s">
        <v>628</v>
      </c>
      <c r="R114" s="10"/>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65.099999999999994" customHeight="1" x14ac:dyDescent="0.25">
      <c r="B115" s="3"/>
      <c r="C115" s="9" t="s">
        <v>171</v>
      </c>
      <c r="D115" s="16" t="s">
        <v>172</v>
      </c>
      <c r="E115" s="16">
        <v>3</v>
      </c>
      <c r="F115" s="15">
        <v>13.96</v>
      </c>
      <c r="G115" s="15">
        <v>12.43</v>
      </c>
      <c r="H115" s="15">
        <v>10.9</v>
      </c>
      <c r="I115" s="14"/>
      <c r="J115" s="15">
        <v>14.27</v>
      </c>
      <c r="K115" s="15">
        <v>17.32</v>
      </c>
      <c r="L115" s="15">
        <v>22.27</v>
      </c>
      <c r="M115" s="15"/>
      <c r="N115" s="15">
        <v>40.417880832999998</v>
      </c>
      <c r="O115" s="15">
        <v>25.273032666999999</v>
      </c>
      <c r="P115" s="16" t="s">
        <v>14</v>
      </c>
      <c r="Q115" s="39" t="s">
        <v>629</v>
      </c>
      <c r="R115" s="13"/>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65.099999999999994" customHeight="1" x14ac:dyDescent="0.25">
      <c r="B116" s="3"/>
      <c r="C116" s="19" t="s">
        <v>173</v>
      </c>
      <c r="D116" s="17" t="s">
        <v>174</v>
      </c>
      <c r="E116" s="17">
        <v>2</v>
      </c>
      <c r="F116" s="14">
        <v>31.6</v>
      </c>
      <c r="G116" s="14">
        <v>24.02</v>
      </c>
      <c r="H116" s="14">
        <v>16.45</v>
      </c>
      <c r="I116" s="14"/>
      <c r="J116" s="14">
        <v>32.869999999999997</v>
      </c>
      <c r="K116" s="14">
        <v>48.01</v>
      </c>
      <c r="L116" s="14">
        <v>72.510000000000005</v>
      </c>
      <c r="M116" s="14"/>
      <c r="N116" s="14">
        <v>49.543852323999999</v>
      </c>
      <c r="O116" s="33">
        <v>170.30048436999999</v>
      </c>
      <c r="P116" s="17" t="s">
        <v>14</v>
      </c>
      <c r="Q116" s="40" t="s">
        <v>630</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65.099999999999994" customHeight="1" x14ac:dyDescent="0.25">
      <c r="B117" s="3"/>
      <c r="C117" s="9" t="s">
        <v>175</v>
      </c>
      <c r="D117" s="16" t="s">
        <v>176</v>
      </c>
      <c r="E117" s="16">
        <v>2</v>
      </c>
      <c r="F117" s="15">
        <v>9.09</v>
      </c>
      <c r="G117" s="15">
        <v>8.3000000000000007</v>
      </c>
      <c r="H117" s="15">
        <v>7.52</v>
      </c>
      <c r="I117" s="14"/>
      <c r="J117" s="15">
        <v>9.32</v>
      </c>
      <c r="K117" s="15">
        <v>10.88</v>
      </c>
      <c r="L117" s="15">
        <v>13.42</v>
      </c>
      <c r="M117" s="15"/>
      <c r="N117" s="15">
        <v>42.726250389999997</v>
      </c>
      <c r="O117" s="15">
        <v>9.6590372380999998</v>
      </c>
      <c r="P117" s="16" t="s">
        <v>14</v>
      </c>
      <c r="Q117" s="39" t="s">
        <v>631</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65.099999999999994" customHeight="1" x14ac:dyDescent="0.25">
      <c r="B118" s="3"/>
      <c r="C118" s="19" t="s">
        <v>177</v>
      </c>
      <c r="D118" s="17" t="s">
        <v>178</v>
      </c>
      <c r="E118" s="17">
        <v>5</v>
      </c>
      <c r="F118" s="14">
        <v>7.9</v>
      </c>
      <c r="G118" s="14">
        <v>7.24</v>
      </c>
      <c r="H118" s="14">
        <v>6.58</v>
      </c>
      <c r="I118" s="14"/>
      <c r="J118" s="14">
        <v>9.74</v>
      </c>
      <c r="K118" s="14">
        <v>11.05</v>
      </c>
      <c r="L118" s="14">
        <v>13.17</v>
      </c>
      <c r="M118" s="14"/>
      <c r="N118" s="14">
        <v>46.587169402999997</v>
      </c>
      <c r="O118" s="33">
        <v>7.0396705238000008</v>
      </c>
      <c r="P118" s="17" t="s">
        <v>17</v>
      </c>
      <c r="Q118" s="40" t="s">
        <v>632</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65.099999999999994" customHeight="1" x14ac:dyDescent="0.25">
      <c r="B119" s="3"/>
      <c r="C119" s="9" t="s">
        <v>179</v>
      </c>
      <c r="D119" s="16" t="s">
        <v>180</v>
      </c>
      <c r="E119" s="16">
        <v>8</v>
      </c>
      <c r="F119" s="15">
        <v>52.25</v>
      </c>
      <c r="G119" s="15">
        <v>47.78</v>
      </c>
      <c r="H119" s="15">
        <v>43.31</v>
      </c>
      <c r="I119" s="14"/>
      <c r="J119" s="15">
        <v>65.510000000000005</v>
      </c>
      <c r="K119" s="15">
        <v>74.44</v>
      </c>
      <c r="L119" s="15">
        <v>88.9</v>
      </c>
      <c r="M119" s="15"/>
      <c r="N119" s="15">
        <v>48.755456983999998</v>
      </c>
      <c r="O119" s="15">
        <v>26.655858810000002</v>
      </c>
      <c r="P119" s="16" t="s">
        <v>17</v>
      </c>
      <c r="Q119" s="39" t="s">
        <v>633</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65.099999999999994" customHeight="1" x14ac:dyDescent="0.25">
      <c r="B120" s="3"/>
      <c r="C120" s="19" t="s">
        <v>181</v>
      </c>
      <c r="D120" s="17" t="s">
        <v>182</v>
      </c>
      <c r="E120" s="17">
        <v>3</v>
      </c>
      <c r="F120" s="14">
        <v>27.09</v>
      </c>
      <c r="G120" s="14">
        <v>25.16</v>
      </c>
      <c r="H120" s="14">
        <v>23.23</v>
      </c>
      <c r="I120" s="14"/>
      <c r="J120" s="14">
        <v>27.92</v>
      </c>
      <c r="K120" s="14">
        <v>31.77</v>
      </c>
      <c r="L120" s="14">
        <v>38.01</v>
      </c>
      <c r="M120" s="14"/>
      <c r="N120" s="14">
        <v>28.95982334</v>
      </c>
      <c r="O120" s="33">
        <v>78.187227761999992</v>
      </c>
      <c r="P120" s="17" t="s">
        <v>14</v>
      </c>
      <c r="Q120" s="40" t="s">
        <v>634</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65.099999999999994" customHeight="1" x14ac:dyDescent="0.25">
      <c r="B121" s="3"/>
      <c r="C121" s="9" t="s">
        <v>183</v>
      </c>
      <c r="D121" s="16" t="s">
        <v>184</v>
      </c>
      <c r="E121" s="16">
        <v>5</v>
      </c>
      <c r="F121" s="15">
        <v>13.06</v>
      </c>
      <c r="G121" s="15">
        <v>12.23</v>
      </c>
      <c r="H121" s="15">
        <v>11.4</v>
      </c>
      <c r="I121" s="14"/>
      <c r="J121" s="15">
        <v>13.19</v>
      </c>
      <c r="K121" s="15">
        <v>14.84</v>
      </c>
      <c r="L121" s="15">
        <v>17.510000000000002</v>
      </c>
      <c r="M121" s="15"/>
      <c r="N121" s="15">
        <v>46.026780766000002</v>
      </c>
      <c r="O121" s="15">
        <v>388.43522986000005</v>
      </c>
      <c r="P121" s="16" t="s">
        <v>14</v>
      </c>
      <c r="Q121" s="39" t="s">
        <v>635</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65.099999999999994" customHeight="1" x14ac:dyDescent="0.25">
      <c r="B122" s="3"/>
      <c r="C122" s="19" t="s">
        <v>185</v>
      </c>
      <c r="D122" s="17" t="s">
        <v>186</v>
      </c>
      <c r="E122" s="17">
        <v>6</v>
      </c>
      <c r="F122" s="14">
        <v>40.72</v>
      </c>
      <c r="G122" s="14">
        <v>37.69</v>
      </c>
      <c r="H122" s="14">
        <v>34.67</v>
      </c>
      <c r="I122" s="14"/>
      <c r="J122" s="14">
        <v>41.5</v>
      </c>
      <c r="K122" s="14">
        <v>47.54</v>
      </c>
      <c r="L122" s="14">
        <v>57.33</v>
      </c>
      <c r="M122" s="14"/>
      <c r="N122" s="14">
        <v>46.890905728</v>
      </c>
      <c r="O122" s="33">
        <v>123.94017871</v>
      </c>
      <c r="P122" s="17" t="s">
        <v>14</v>
      </c>
      <c r="Q122" s="40" t="s">
        <v>636</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65.099999999999994" customHeight="1" x14ac:dyDescent="0.25">
      <c r="B123" s="3"/>
      <c r="C123" s="9" t="s">
        <v>185</v>
      </c>
      <c r="D123" s="16" t="s">
        <v>187</v>
      </c>
      <c r="E123" s="16">
        <v>5</v>
      </c>
      <c r="F123" s="15">
        <v>40.29</v>
      </c>
      <c r="G123" s="15">
        <v>37.04</v>
      </c>
      <c r="H123" s="15">
        <v>33.79</v>
      </c>
      <c r="I123" s="14"/>
      <c r="J123" s="15">
        <v>40.82</v>
      </c>
      <c r="K123" s="15">
        <v>47.31</v>
      </c>
      <c r="L123" s="15">
        <v>57.81</v>
      </c>
      <c r="M123" s="15"/>
      <c r="N123" s="15">
        <v>46.733532644</v>
      </c>
      <c r="O123" s="15">
        <v>1297.7897657999999</v>
      </c>
      <c r="P123" s="16" t="s">
        <v>14</v>
      </c>
      <c r="Q123" s="39" t="s">
        <v>637</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65.099999999999994" customHeight="1" x14ac:dyDescent="0.25">
      <c r="B124" s="3"/>
      <c r="C124" s="19" t="s">
        <v>440</v>
      </c>
      <c r="D124" s="17" t="s">
        <v>188</v>
      </c>
      <c r="E124" s="17">
        <v>0</v>
      </c>
      <c r="F124" s="14">
        <v>2.66</v>
      </c>
      <c r="G124" s="14">
        <v>2.2999999999999998</v>
      </c>
      <c r="H124" s="14">
        <v>1.94</v>
      </c>
      <c r="I124" s="14"/>
      <c r="J124" s="14">
        <v>2.79</v>
      </c>
      <c r="K124" s="14">
        <v>3.5</v>
      </c>
      <c r="L124" s="14">
        <v>4.6500000000000004</v>
      </c>
      <c r="M124" s="14"/>
      <c r="N124" s="14">
        <v>16.052636445000001</v>
      </c>
      <c r="O124" s="33">
        <v>2.785495381</v>
      </c>
      <c r="P124" s="17" t="s">
        <v>14</v>
      </c>
      <c r="Q124" s="40" t="s">
        <v>638</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65.099999999999994" customHeight="1" x14ac:dyDescent="0.25">
      <c r="B125" s="3"/>
      <c r="C125" s="9" t="s">
        <v>189</v>
      </c>
      <c r="D125" s="16" t="s">
        <v>190</v>
      </c>
      <c r="E125" s="16">
        <v>3</v>
      </c>
      <c r="F125" s="15">
        <v>65</v>
      </c>
      <c r="G125" s="15">
        <v>57.12</v>
      </c>
      <c r="H125" s="15">
        <v>49.25</v>
      </c>
      <c r="I125" s="14"/>
      <c r="J125" s="15">
        <v>67.81</v>
      </c>
      <c r="K125" s="15">
        <v>83.55</v>
      </c>
      <c r="L125" s="15">
        <v>109.03</v>
      </c>
      <c r="M125" s="15"/>
      <c r="N125" s="15">
        <v>43.235632258999999</v>
      </c>
      <c r="O125" s="15">
        <v>131.63500876999998</v>
      </c>
      <c r="P125" s="16" t="s">
        <v>14</v>
      </c>
      <c r="Q125" s="39" t="s">
        <v>639</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65.099999999999994" customHeight="1" x14ac:dyDescent="0.25">
      <c r="B126" s="3"/>
      <c r="C126" s="19" t="s">
        <v>191</v>
      </c>
      <c r="D126" s="17" t="s">
        <v>192</v>
      </c>
      <c r="E126" s="17">
        <v>5</v>
      </c>
      <c r="F126" s="14">
        <v>10.79</v>
      </c>
      <c r="G126" s="14">
        <v>8.86</v>
      </c>
      <c r="H126" s="14">
        <v>6.93</v>
      </c>
      <c r="I126" s="14"/>
      <c r="J126" s="14">
        <v>11.09</v>
      </c>
      <c r="K126" s="14">
        <v>14.94</v>
      </c>
      <c r="L126" s="14">
        <v>21.18</v>
      </c>
      <c r="M126" s="14"/>
      <c r="N126" s="14">
        <v>43.950316200000003</v>
      </c>
      <c r="O126" s="33">
        <v>70.022785428999995</v>
      </c>
      <c r="P126" s="17" t="s">
        <v>14</v>
      </c>
      <c r="Q126" s="40" t="s">
        <v>640</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65.099999999999994" customHeight="1" x14ac:dyDescent="0.25">
      <c r="B127" s="3"/>
      <c r="C127" s="9" t="s">
        <v>441</v>
      </c>
      <c r="D127" s="16" t="s">
        <v>193</v>
      </c>
      <c r="E127" s="16">
        <v>1</v>
      </c>
      <c r="F127" s="15">
        <v>149.51</v>
      </c>
      <c r="G127" s="15">
        <v>142.02000000000001</v>
      </c>
      <c r="H127" s="15">
        <v>134.54</v>
      </c>
      <c r="I127" s="14"/>
      <c r="J127" s="15">
        <v>155.1</v>
      </c>
      <c r="K127" s="15">
        <v>170.06</v>
      </c>
      <c r="L127" s="15">
        <v>194.28</v>
      </c>
      <c r="M127" s="15"/>
      <c r="N127" s="15">
        <v>46.162952371000003</v>
      </c>
      <c r="O127" s="15">
        <v>3.4597526223999999</v>
      </c>
      <c r="P127" s="16" t="s">
        <v>14</v>
      </c>
      <c r="Q127" s="39" t="s">
        <v>641</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65.099999999999994" customHeight="1" x14ac:dyDescent="0.25">
      <c r="B128" s="3"/>
      <c r="C128" s="19" t="s">
        <v>194</v>
      </c>
      <c r="D128" s="17" t="s">
        <v>195</v>
      </c>
      <c r="E128" s="17">
        <v>5</v>
      </c>
      <c r="F128" s="14">
        <v>6.62</v>
      </c>
      <c r="G128" s="14">
        <v>5.65</v>
      </c>
      <c r="H128" s="14">
        <v>4.68</v>
      </c>
      <c r="I128" s="14"/>
      <c r="J128" s="14">
        <v>6.82</v>
      </c>
      <c r="K128" s="14">
        <v>8.75</v>
      </c>
      <c r="L128" s="14">
        <v>11.88</v>
      </c>
      <c r="M128" s="14"/>
      <c r="N128" s="14">
        <v>46.273914945000001</v>
      </c>
      <c r="O128" s="33">
        <v>4.8872719524000008</v>
      </c>
      <c r="P128" s="17" t="s">
        <v>14</v>
      </c>
      <c r="Q128" s="40" t="s">
        <v>642</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65.099999999999994" customHeight="1" x14ac:dyDescent="0.25">
      <c r="B129" s="3"/>
      <c r="C129" s="9" t="s">
        <v>196</v>
      </c>
      <c r="D129" s="16" t="s">
        <v>197</v>
      </c>
      <c r="E129" s="16">
        <v>0</v>
      </c>
      <c r="F129" s="15">
        <v>6.98</v>
      </c>
      <c r="G129" s="15">
        <v>5.88</v>
      </c>
      <c r="H129" s="15">
        <v>4.79</v>
      </c>
      <c r="I129" s="14"/>
      <c r="J129" s="15">
        <v>7.14</v>
      </c>
      <c r="K129" s="15">
        <v>9.32</v>
      </c>
      <c r="L129" s="15">
        <v>12.85</v>
      </c>
      <c r="M129" s="15"/>
      <c r="N129" s="15">
        <v>30.158454502000001</v>
      </c>
      <c r="O129" s="15">
        <v>7.5764499524</v>
      </c>
      <c r="P129" s="16" t="s">
        <v>14</v>
      </c>
      <c r="Q129" s="39" t="s">
        <v>643</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65.099999999999994" customHeight="1" x14ac:dyDescent="0.25">
      <c r="B130" s="3"/>
      <c r="C130" s="19" t="s">
        <v>198</v>
      </c>
      <c r="D130" s="17" t="s">
        <v>199</v>
      </c>
      <c r="E130" s="17">
        <v>2</v>
      </c>
      <c r="F130" s="14">
        <v>3.38</v>
      </c>
      <c r="G130" s="14">
        <v>3.06</v>
      </c>
      <c r="H130" s="14">
        <v>2.75</v>
      </c>
      <c r="I130" s="14"/>
      <c r="J130" s="14">
        <v>3.47</v>
      </c>
      <c r="K130" s="14">
        <v>4.09</v>
      </c>
      <c r="L130" s="14">
        <v>5.0999999999999996</v>
      </c>
      <c r="M130" s="14"/>
      <c r="N130" s="14">
        <v>50.39485535</v>
      </c>
      <c r="O130" s="33">
        <v>5.7115084286000002</v>
      </c>
      <c r="P130" s="17" t="s">
        <v>14</v>
      </c>
      <c r="Q130" s="40" t="s">
        <v>644</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65.099999999999994" customHeight="1" x14ac:dyDescent="0.25">
      <c r="B131" s="3"/>
      <c r="C131" s="9" t="s">
        <v>198</v>
      </c>
      <c r="D131" s="16" t="s">
        <v>200</v>
      </c>
      <c r="E131" s="16">
        <v>2</v>
      </c>
      <c r="F131" s="15">
        <v>3.34</v>
      </c>
      <c r="G131" s="15">
        <v>3.04</v>
      </c>
      <c r="H131" s="15">
        <v>2.74</v>
      </c>
      <c r="I131" s="14"/>
      <c r="J131" s="15">
        <v>3.42</v>
      </c>
      <c r="K131" s="15">
        <v>4.01</v>
      </c>
      <c r="L131" s="15">
        <v>4.9800000000000004</v>
      </c>
      <c r="M131" s="15"/>
      <c r="N131" s="15">
        <v>46.084196171999999</v>
      </c>
      <c r="O131" s="15">
        <v>25.418356189999997</v>
      </c>
      <c r="P131" s="16" t="s">
        <v>14</v>
      </c>
      <c r="Q131" s="39" t="s">
        <v>645</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65.099999999999994" customHeight="1" x14ac:dyDescent="0.25">
      <c r="B132" s="3"/>
      <c r="C132" s="19" t="s">
        <v>198</v>
      </c>
      <c r="D132" s="17" t="s">
        <v>201</v>
      </c>
      <c r="E132" s="17">
        <v>3</v>
      </c>
      <c r="F132" s="14">
        <v>16.71</v>
      </c>
      <c r="G132" s="14">
        <v>15.11</v>
      </c>
      <c r="H132" s="14">
        <v>13.52</v>
      </c>
      <c r="I132" s="14"/>
      <c r="J132" s="14">
        <v>17.13</v>
      </c>
      <c r="K132" s="14">
        <v>20.309999999999999</v>
      </c>
      <c r="L132" s="14">
        <v>25.46</v>
      </c>
      <c r="M132" s="14"/>
      <c r="N132" s="14">
        <v>47.289896231</v>
      </c>
      <c r="O132" s="33">
        <v>103.80109590000001</v>
      </c>
      <c r="P132" s="17" t="s">
        <v>14</v>
      </c>
      <c r="Q132" s="40" t="s">
        <v>646</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65.099999999999994" customHeight="1" x14ac:dyDescent="0.25">
      <c r="B133" s="3"/>
      <c r="C133" s="9" t="s">
        <v>202</v>
      </c>
      <c r="D133" s="16" t="s">
        <v>203</v>
      </c>
      <c r="E133" s="16">
        <v>0</v>
      </c>
      <c r="F133" s="15">
        <v>11.65</v>
      </c>
      <c r="G133" s="15">
        <v>9.19</v>
      </c>
      <c r="H133" s="15">
        <v>6.73</v>
      </c>
      <c r="I133" s="14"/>
      <c r="J133" s="15">
        <v>12.11</v>
      </c>
      <c r="K133" s="15">
        <v>17.02</v>
      </c>
      <c r="L133" s="15">
        <v>24.97</v>
      </c>
      <c r="M133" s="15"/>
      <c r="N133" s="15">
        <v>41.122085235999997</v>
      </c>
      <c r="O133" s="15">
        <v>8.9809738571000004</v>
      </c>
      <c r="P133" s="16" t="s">
        <v>14</v>
      </c>
      <c r="Q133" s="39" t="s">
        <v>647</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65.099999999999994" customHeight="1" x14ac:dyDescent="0.25">
      <c r="B134" s="3"/>
      <c r="C134" s="19" t="s">
        <v>204</v>
      </c>
      <c r="D134" s="17" t="s">
        <v>205</v>
      </c>
      <c r="E134" s="17">
        <v>2</v>
      </c>
      <c r="F134" s="14">
        <v>2.63</v>
      </c>
      <c r="G134" s="14">
        <v>1.55</v>
      </c>
      <c r="H134" s="14">
        <v>0.48</v>
      </c>
      <c r="I134" s="14"/>
      <c r="J134" s="14">
        <v>2.84</v>
      </c>
      <c r="K134" s="14">
        <v>4.9800000000000004</v>
      </c>
      <c r="L134" s="14">
        <v>8.4499999999999993</v>
      </c>
      <c r="M134" s="14"/>
      <c r="N134" s="14">
        <v>28.498194611999999</v>
      </c>
      <c r="O134" s="33">
        <v>11.969960428</v>
      </c>
      <c r="P134" s="17" t="s">
        <v>14</v>
      </c>
      <c r="Q134" s="40" t="s">
        <v>648</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65.099999999999994" customHeight="1" x14ac:dyDescent="0.25">
      <c r="B135" s="3"/>
      <c r="C135" s="9" t="s">
        <v>206</v>
      </c>
      <c r="D135" s="16" t="s">
        <v>207</v>
      </c>
      <c r="E135" s="16">
        <v>3</v>
      </c>
      <c r="F135" s="15">
        <v>42.72</v>
      </c>
      <c r="G135" s="15">
        <v>39.01</v>
      </c>
      <c r="H135" s="15">
        <v>35.31</v>
      </c>
      <c r="I135" s="14"/>
      <c r="J135" s="15">
        <v>44.89</v>
      </c>
      <c r="K135" s="15">
        <v>52.29</v>
      </c>
      <c r="L135" s="15">
        <v>64.28</v>
      </c>
      <c r="M135" s="15"/>
      <c r="N135" s="15">
        <v>40.576759660999997</v>
      </c>
      <c r="O135" s="15">
        <v>441.23898675999999</v>
      </c>
      <c r="P135" s="16" t="s">
        <v>14</v>
      </c>
      <c r="Q135" s="39" t="s">
        <v>649</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65.099999999999994" customHeight="1" x14ac:dyDescent="0.25">
      <c r="B136" s="3"/>
      <c r="C136" s="19" t="s">
        <v>206</v>
      </c>
      <c r="D136" s="17" t="s">
        <v>208</v>
      </c>
      <c r="E136" s="17">
        <v>0</v>
      </c>
      <c r="F136" s="14">
        <v>41.25</v>
      </c>
      <c r="G136" s="14">
        <v>37.39</v>
      </c>
      <c r="H136" s="14">
        <v>33.53</v>
      </c>
      <c r="I136" s="14"/>
      <c r="J136" s="14">
        <v>43.35</v>
      </c>
      <c r="K136" s="14">
        <v>51.06</v>
      </c>
      <c r="L136" s="14">
        <v>63.55</v>
      </c>
      <c r="M136" s="14"/>
      <c r="N136" s="14">
        <v>42.730513694000003</v>
      </c>
      <c r="O136" s="33">
        <v>9.5740939047999998</v>
      </c>
      <c r="P136" s="17" t="s">
        <v>14</v>
      </c>
      <c r="Q136" s="40" t="s">
        <v>650</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65.099999999999994" customHeight="1" x14ac:dyDescent="0.25">
      <c r="B137" s="3"/>
      <c r="C137" s="9" t="s">
        <v>209</v>
      </c>
      <c r="D137" s="16" t="s">
        <v>210</v>
      </c>
      <c r="E137" s="16">
        <v>10</v>
      </c>
      <c r="F137" s="15">
        <v>26.66</v>
      </c>
      <c r="G137" s="15">
        <v>25.39</v>
      </c>
      <c r="H137" s="15">
        <v>24.12</v>
      </c>
      <c r="I137" s="14"/>
      <c r="J137" s="15">
        <v>28.81</v>
      </c>
      <c r="K137" s="15">
        <v>31.34</v>
      </c>
      <c r="L137" s="15">
        <v>35.43</v>
      </c>
      <c r="M137" s="15"/>
      <c r="N137" s="15">
        <v>63.408469750000002</v>
      </c>
      <c r="O137" s="15">
        <v>9.6093838094999988</v>
      </c>
      <c r="P137" s="16" t="s">
        <v>17</v>
      </c>
      <c r="Q137" s="39" t="s">
        <v>651</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65.099999999999994" customHeight="1" x14ac:dyDescent="0.25">
      <c r="B138" s="3"/>
      <c r="C138" s="19" t="s">
        <v>211</v>
      </c>
      <c r="D138" s="17" t="s">
        <v>212</v>
      </c>
      <c r="E138" s="17">
        <v>7</v>
      </c>
      <c r="F138" s="14">
        <v>14.85</v>
      </c>
      <c r="G138" s="14">
        <v>13.86</v>
      </c>
      <c r="H138" s="14">
        <v>12.87</v>
      </c>
      <c r="I138" s="14"/>
      <c r="J138" s="14">
        <v>16.22</v>
      </c>
      <c r="K138" s="14">
        <v>18.190000000000001</v>
      </c>
      <c r="L138" s="14">
        <v>21.38</v>
      </c>
      <c r="M138" s="14"/>
      <c r="N138" s="14">
        <v>56.705360157999998</v>
      </c>
      <c r="O138" s="33">
        <v>250.35357671</v>
      </c>
      <c r="P138" s="17" t="s">
        <v>17</v>
      </c>
      <c r="Q138" s="40" t="s">
        <v>652</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65.099999999999994" customHeight="1" x14ac:dyDescent="0.25">
      <c r="B139" s="3"/>
      <c r="C139" s="9" t="s">
        <v>213</v>
      </c>
      <c r="D139" s="16" t="s">
        <v>214</v>
      </c>
      <c r="E139" s="16">
        <v>0</v>
      </c>
      <c r="F139" s="15">
        <v>3.55</v>
      </c>
      <c r="G139" s="15">
        <v>3.07</v>
      </c>
      <c r="H139" s="15">
        <v>2.6</v>
      </c>
      <c r="I139" s="14"/>
      <c r="J139" s="15">
        <v>3.64</v>
      </c>
      <c r="K139" s="15">
        <v>4.58</v>
      </c>
      <c r="L139" s="15">
        <v>6.1</v>
      </c>
      <c r="M139" s="15"/>
      <c r="N139" s="15">
        <v>37.702969635000002</v>
      </c>
      <c r="O139" s="15">
        <v>15.100566903999999</v>
      </c>
      <c r="P139" s="16" t="s">
        <v>14</v>
      </c>
      <c r="Q139" s="39" t="s">
        <v>653</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65.099999999999994" customHeight="1" x14ac:dyDescent="0.25">
      <c r="B140" s="3"/>
      <c r="C140" s="19" t="s">
        <v>215</v>
      </c>
      <c r="D140" s="17" t="s">
        <v>216</v>
      </c>
      <c r="E140" s="17">
        <v>2</v>
      </c>
      <c r="F140" s="14">
        <v>19.91</v>
      </c>
      <c r="G140" s="14">
        <v>17.75</v>
      </c>
      <c r="H140" s="14">
        <v>15.6</v>
      </c>
      <c r="I140" s="14"/>
      <c r="J140" s="14">
        <v>20.34</v>
      </c>
      <c r="K140" s="14">
        <v>24.64</v>
      </c>
      <c r="L140" s="14">
        <v>31.6</v>
      </c>
      <c r="M140" s="14"/>
      <c r="N140" s="14">
        <v>38.547796386000002</v>
      </c>
      <c r="O140" s="33">
        <v>12.308798714</v>
      </c>
      <c r="P140" s="17" t="s">
        <v>14</v>
      </c>
      <c r="Q140" s="40" t="s">
        <v>654</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65.099999999999994" customHeight="1" x14ac:dyDescent="0.25">
      <c r="B141" s="3"/>
      <c r="C141" s="9" t="s">
        <v>217</v>
      </c>
      <c r="D141" s="16" t="s">
        <v>218</v>
      </c>
      <c r="E141" s="16">
        <v>0</v>
      </c>
      <c r="F141" s="15">
        <v>6.59</v>
      </c>
      <c r="G141" s="15">
        <v>5.13</v>
      </c>
      <c r="H141" s="15">
        <v>3.67</v>
      </c>
      <c r="I141" s="14"/>
      <c r="J141" s="15">
        <v>6.83</v>
      </c>
      <c r="K141" s="15">
        <v>9.74</v>
      </c>
      <c r="L141" s="15">
        <v>14.46</v>
      </c>
      <c r="M141" s="15"/>
      <c r="N141" s="15">
        <v>30.454952328000001</v>
      </c>
      <c r="O141" s="15">
        <v>120.98892938</v>
      </c>
      <c r="P141" s="16" t="s">
        <v>14</v>
      </c>
      <c r="Q141" s="39" t="s">
        <v>655</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65.099999999999994" customHeight="1" x14ac:dyDescent="0.25">
      <c r="B142" s="3"/>
      <c r="C142" s="19" t="s">
        <v>219</v>
      </c>
      <c r="D142" s="17" t="s">
        <v>220</v>
      </c>
      <c r="E142" s="17">
        <v>9</v>
      </c>
      <c r="F142" s="14">
        <v>6.03</v>
      </c>
      <c r="G142" s="14">
        <v>5.6</v>
      </c>
      <c r="H142" s="14">
        <v>5.18</v>
      </c>
      <c r="I142" s="14"/>
      <c r="J142" s="14">
        <v>6.65</v>
      </c>
      <c r="K142" s="14">
        <v>7.49</v>
      </c>
      <c r="L142" s="14">
        <v>8.85</v>
      </c>
      <c r="M142" s="14"/>
      <c r="N142" s="14">
        <v>55.253251229</v>
      </c>
      <c r="O142" s="33">
        <v>5.1084052857</v>
      </c>
      <c r="P142" s="17" t="s">
        <v>17</v>
      </c>
      <c r="Q142" s="40" t="s">
        <v>656</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65.099999999999994" customHeight="1" x14ac:dyDescent="0.25">
      <c r="B143" s="3"/>
      <c r="C143" s="9" t="s">
        <v>219</v>
      </c>
      <c r="D143" s="16" t="s">
        <v>221</v>
      </c>
      <c r="E143" s="16">
        <v>6</v>
      </c>
      <c r="F143" s="15">
        <v>6.21</v>
      </c>
      <c r="G143" s="15">
        <v>5.76</v>
      </c>
      <c r="H143" s="15">
        <v>5.32</v>
      </c>
      <c r="I143" s="14"/>
      <c r="J143" s="15">
        <v>7.04</v>
      </c>
      <c r="K143" s="15">
        <v>7.92</v>
      </c>
      <c r="L143" s="15">
        <v>9.35</v>
      </c>
      <c r="M143" s="15"/>
      <c r="N143" s="15">
        <v>53.972222348000003</v>
      </c>
      <c r="O143" s="15">
        <v>51.483188619000003</v>
      </c>
      <c r="P143" s="16" t="s">
        <v>17</v>
      </c>
      <c r="Q143" s="39" t="s">
        <v>657</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65.099999999999994" customHeight="1" x14ac:dyDescent="0.25">
      <c r="B144" s="3"/>
      <c r="C144" s="19" t="s">
        <v>222</v>
      </c>
      <c r="D144" s="17" t="s">
        <v>223</v>
      </c>
      <c r="E144" s="17">
        <v>0</v>
      </c>
      <c r="F144" s="14">
        <v>15.96</v>
      </c>
      <c r="G144" s="14">
        <v>13.74</v>
      </c>
      <c r="H144" s="14">
        <v>11.52</v>
      </c>
      <c r="I144" s="14"/>
      <c r="J144" s="14">
        <v>16.55</v>
      </c>
      <c r="K144" s="14">
        <v>20.98</v>
      </c>
      <c r="L144" s="14">
        <v>28.15</v>
      </c>
      <c r="M144" s="14"/>
      <c r="N144" s="14">
        <v>37.098267032999999</v>
      </c>
      <c r="O144" s="33">
        <v>105.72442471000001</v>
      </c>
      <c r="P144" s="17" t="s">
        <v>14</v>
      </c>
      <c r="Q144" s="40" t="s">
        <v>658</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65.099999999999994" customHeight="1" x14ac:dyDescent="0.25">
      <c r="B145" s="3"/>
      <c r="C145" s="9" t="s">
        <v>488</v>
      </c>
      <c r="D145" s="16" t="s">
        <v>489</v>
      </c>
      <c r="E145" s="16">
        <v>7</v>
      </c>
      <c r="F145" s="15">
        <v>99.59</v>
      </c>
      <c r="G145" s="15">
        <v>75.03</v>
      </c>
      <c r="H145" s="15">
        <v>50.48</v>
      </c>
      <c r="I145" s="14"/>
      <c r="J145" s="15">
        <v>116.9</v>
      </c>
      <c r="K145" s="15">
        <v>166</v>
      </c>
      <c r="L145" s="15">
        <v>245.47</v>
      </c>
      <c r="M145" s="15"/>
      <c r="N145" s="15">
        <v>62.538562061</v>
      </c>
      <c r="O145" s="15">
        <v>1.5024315613999999</v>
      </c>
      <c r="P145" s="16" t="s">
        <v>17</v>
      </c>
      <c r="Q145" s="39" t="s">
        <v>659</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65.099999999999994" customHeight="1" x14ac:dyDescent="0.25">
      <c r="B146" s="3"/>
      <c r="C146" s="19" t="s">
        <v>224</v>
      </c>
      <c r="D146" s="17" t="s">
        <v>225</v>
      </c>
      <c r="E146" s="17">
        <v>9</v>
      </c>
      <c r="F146" s="14">
        <v>4.22</v>
      </c>
      <c r="G146" s="14">
        <v>3.79</v>
      </c>
      <c r="H146" s="14">
        <v>3.36</v>
      </c>
      <c r="I146" s="14"/>
      <c r="J146" s="14">
        <v>4.5999999999999996</v>
      </c>
      <c r="K146" s="14">
        <v>5.45</v>
      </c>
      <c r="L146" s="14">
        <v>6.84</v>
      </c>
      <c r="M146" s="14"/>
      <c r="N146" s="14">
        <v>57.733888307999997</v>
      </c>
      <c r="O146" s="33">
        <v>4.7224019999999998</v>
      </c>
      <c r="P146" s="17" t="s">
        <v>17</v>
      </c>
      <c r="Q146" s="40" t="s">
        <v>660</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65.099999999999994" customHeight="1" x14ac:dyDescent="0.25">
      <c r="B147" s="3"/>
      <c r="C147" s="9" t="s">
        <v>425</v>
      </c>
      <c r="D147" s="16" t="s">
        <v>426</v>
      </c>
      <c r="E147" s="16">
        <v>4</v>
      </c>
      <c r="F147" s="15">
        <v>3.28</v>
      </c>
      <c r="G147" s="15">
        <v>3</v>
      </c>
      <c r="H147" s="15">
        <v>2.72</v>
      </c>
      <c r="I147" s="14"/>
      <c r="J147" s="15">
        <v>4</v>
      </c>
      <c r="K147" s="15">
        <v>4.55</v>
      </c>
      <c r="L147" s="15">
        <v>5.45</v>
      </c>
      <c r="M147" s="15"/>
      <c r="N147" s="15">
        <v>55.936951184999998</v>
      </c>
      <c r="O147" s="15">
        <v>1.7633973332999999</v>
      </c>
      <c r="P147" s="16" t="s">
        <v>17</v>
      </c>
      <c r="Q147" s="39" t="s">
        <v>661</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65.099999999999994" customHeight="1" x14ac:dyDescent="0.25">
      <c r="B148" s="3"/>
      <c r="C148" s="19" t="s">
        <v>226</v>
      </c>
      <c r="D148" s="17" t="s">
        <v>227</v>
      </c>
      <c r="E148" s="17">
        <v>5</v>
      </c>
      <c r="F148" s="14">
        <v>68.930000000000007</v>
      </c>
      <c r="G148" s="14">
        <v>56.51</v>
      </c>
      <c r="H148" s="14">
        <v>44.09</v>
      </c>
      <c r="I148" s="14"/>
      <c r="J148" s="14">
        <v>101.54</v>
      </c>
      <c r="K148" s="14">
        <v>126.37</v>
      </c>
      <c r="L148" s="14">
        <v>166.56</v>
      </c>
      <c r="M148" s="14"/>
      <c r="N148" s="14">
        <v>58.230329288</v>
      </c>
      <c r="O148" s="33">
        <v>56.528753709999997</v>
      </c>
      <c r="P148" s="17" t="s">
        <v>17</v>
      </c>
      <c r="Q148" s="40" t="s">
        <v>662</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65.099999999999994" customHeight="1" x14ac:dyDescent="0.25">
      <c r="B149" s="3"/>
      <c r="C149" s="9" t="s">
        <v>415</v>
      </c>
      <c r="D149" s="16" t="s">
        <v>416</v>
      </c>
      <c r="E149" s="16">
        <v>10</v>
      </c>
      <c r="F149" s="15">
        <v>80.2</v>
      </c>
      <c r="G149" s="15">
        <v>70.48</v>
      </c>
      <c r="H149" s="15">
        <v>60.77</v>
      </c>
      <c r="I149" s="14"/>
      <c r="J149" s="15">
        <v>88.78</v>
      </c>
      <c r="K149" s="15">
        <v>108.2</v>
      </c>
      <c r="L149" s="15">
        <v>139.62</v>
      </c>
      <c r="M149" s="15"/>
      <c r="N149" s="15">
        <v>76.790973675000004</v>
      </c>
      <c r="O149" s="15">
        <v>2.1417498095000003</v>
      </c>
      <c r="P149" s="16" t="s">
        <v>17</v>
      </c>
      <c r="Q149" s="39" t="s">
        <v>663</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65.099999999999994" customHeight="1" x14ac:dyDescent="0.25">
      <c r="B150" s="3"/>
      <c r="C150" s="19" t="s">
        <v>228</v>
      </c>
      <c r="D150" s="17" t="s">
        <v>229</v>
      </c>
      <c r="E150" s="17">
        <v>6</v>
      </c>
      <c r="F150" s="14">
        <v>109.23</v>
      </c>
      <c r="G150" s="14">
        <v>96.99</v>
      </c>
      <c r="H150" s="14">
        <v>84.76</v>
      </c>
      <c r="I150" s="14"/>
      <c r="J150" s="14">
        <v>137.16</v>
      </c>
      <c r="K150" s="14">
        <v>161.62</v>
      </c>
      <c r="L150" s="14">
        <v>201.22</v>
      </c>
      <c r="M150" s="14"/>
      <c r="N150" s="14">
        <v>67.922401139000002</v>
      </c>
      <c r="O150" s="33">
        <v>19.806902853</v>
      </c>
      <c r="P150" s="17" t="s">
        <v>17</v>
      </c>
      <c r="Q150" s="40" t="s">
        <v>664</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65.099999999999994" customHeight="1" x14ac:dyDescent="0.25">
      <c r="B151" s="3"/>
      <c r="C151" s="9" t="s">
        <v>230</v>
      </c>
      <c r="D151" s="16" t="s">
        <v>231</v>
      </c>
      <c r="E151" s="16">
        <v>6</v>
      </c>
      <c r="F151" s="15">
        <v>32.71</v>
      </c>
      <c r="G151" s="15">
        <v>31.3</v>
      </c>
      <c r="H151" s="15">
        <v>29.89</v>
      </c>
      <c r="I151" s="14"/>
      <c r="J151" s="15">
        <v>33.46</v>
      </c>
      <c r="K151" s="15">
        <v>36.270000000000003</v>
      </c>
      <c r="L151" s="15">
        <v>40.83</v>
      </c>
      <c r="M151" s="15"/>
      <c r="N151" s="15">
        <v>48.421641678999997</v>
      </c>
      <c r="O151" s="15">
        <v>10.711407428000001</v>
      </c>
      <c r="P151" s="16" t="s">
        <v>14</v>
      </c>
      <c r="Q151" s="39" t="s">
        <v>665</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65.099999999999994" customHeight="1" x14ac:dyDescent="0.25">
      <c r="B152" s="3"/>
      <c r="C152" s="19" t="s">
        <v>442</v>
      </c>
      <c r="D152" s="17" t="s">
        <v>232</v>
      </c>
      <c r="E152" s="17">
        <v>10</v>
      </c>
      <c r="F152" s="14">
        <v>750.35</v>
      </c>
      <c r="G152" s="14">
        <v>582.48</v>
      </c>
      <c r="H152" s="14">
        <v>414.62</v>
      </c>
      <c r="I152" s="14"/>
      <c r="J152" s="14">
        <v>815</v>
      </c>
      <c r="K152" s="14">
        <v>1150.72</v>
      </c>
      <c r="L152" s="14">
        <v>1693.96</v>
      </c>
      <c r="M152" s="14"/>
      <c r="N152" s="14">
        <v>81.229322670000002</v>
      </c>
      <c r="O152" s="33">
        <v>75.468661561999994</v>
      </c>
      <c r="P152" s="17" t="s">
        <v>17</v>
      </c>
      <c r="Q152" s="40" t="s">
        <v>666</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65.099999999999994" customHeight="1" x14ac:dyDescent="0.25">
      <c r="B153" s="3"/>
      <c r="C153" s="9" t="s">
        <v>233</v>
      </c>
      <c r="D153" s="16" t="s">
        <v>234</v>
      </c>
      <c r="E153" s="16">
        <v>6</v>
      </c>
      <c r="F153" s="15">
        <v>86.2</v>
      </c>
      <c r="G153" s="15">
        <v>77.760000000000005</v>
      </c>
      <c r="H153" s="15">
        <v>69.33</v>
      </c>
      <c r="I153" s="14"/>
      <c r="J153" s="15">
        <v>104.45</v>
      </c>
      <c r="K153" s="15">
        <v>121.31</v>
      </c>
      <c r="L153" s="15">
        <v>148.61000000000001</v>
      </c>
      <c r="M153" s="15"/>
      <c r="N153" s="15">
        <v>54.271277523000002</v>
      </c>
      <c r="O153" s="15">
        <v>35.894514119999997</v>
      </c>
      <c r="P153" s="16" t="s">
        <v>17</v>
      </c>
      <c r="Q153" s="39" t="s">
        <v>667</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65.099999999999994" customHeight="1" x14ac:dyDescent="0.25">
      <c r="B154" s="3"/>
      <c r="C154" s="19" t="s">
        <v>235</v>
      </c>
      <c r="D154" s="17" t="s">
        <v>236</v>
      </c>
      <c r="E154" s="17">
        <v>10</v>
      </c>
      <c r="F154" s="14">
        <v>15.06</v>
      </c>
      <c r="G154" s="14">
        <v>14.16</v>
      </c>
      <c r="H154" s="14">
        <v>13.26</v>
      </c>
      <c r="I154" s="14"/>
      <c r="J154" s="14">
        <v>15.25</v>
      </c>
      <c r="K154" s="14">
        <v>17.04</v>
      </c>
      <c r="L154" s="14">
        <v>19.95</v>
      </c>
      <c r="M154" s="14"/>
      <c r="N154" s="14">
        <v>80.833136096000004</v>
      </c>
      <c r="O154" s="33">
        <v>15.865653190000002</v>
      </c>
      <c r="P154" s="17" t="s">
        <v>17</v>
      </c>
      <c r="Q154" s="40" t="s">
        <v>668</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65.099999999999994" customHeight="1" x14ac:dyDescent="0.25">
      <c r="B155" s="3"/>
      <c r="C155" s="9" t="s">
        <v>237</v>
      </c>
      <c r="D155" s="16" t="s">
        <v>238</v>
      </c>
      <c r="E155" s="16">
        <v>0</v>
      </c>
      <c r="F155" s="15">
        <v>3.87</v>
      </c>
      <c r="G155" s="15">
        <v>3.03</v>
      </c>
      <c r="H155" s="15">
        <v>2.2000000000000002</v>
      </c>
      <c r="I155" s="14"/>
      <c r="J155" s="15">
        <v>4.03</v>
      </c>
      <c r="K155" s="15">
        <v>5.69</v>
      </c>
      <c r="L155" s="15">
        <v>8.39</v>
      </c>
      <c r="M155" s="15"/>
      <c r="N155" s="15">
        <v>41.734938094</v>
      </c>
      <c r="O155" s="15">
        <v>78.093301237999995</v>
      </c>
      <c r="P155" s="16" t="s">
        <v>14</v>
      </c>
      <c r="Q155" s="39" t="s">
        <v>669</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65.099999999999994" customHeight="1" x14ac:dyDescent="0.25">
      <c r="B156" s="3"/>
      <c r="C156" s="19" t="s">
        <v>434</v>
      </c>
      <c r="D156" s="17" t="s">
        <v>435</v>
      </c>
      <c r="E156" s="17">
        <v>9</v>
      </c>
      <c r="F156" s="14">
        <v>3.6</v>
      </c>
      <c r="G156" s="14">
        <v>3.32</v>
      </c>
      <c r="H156" s="14">
        <v>3.05</v>
      </c>
      <c r="I156" s="14"/>
      <c r="J156" s="14">
        <v>4.2300000000000004</v>
      </c>
      <c r="K156" s="14">
        <v>4.7699999999999996</v>
      </c>
      <c r="L156" s="14">
        <v>5.66</v>
      </c>
      <c r="M156" s="14"/>
      <c r="N156" s="14">
        <v>56.413900394000002</v>
      </c>
      <c r="O156" s="33">
        <v>2.183789381</v>
      </c>
      <c r="P156" s="17" t="s">
        <v>17</v>
      </c>
      <c r="Q156" s="40" t="s">
        <v>670</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65.099999999999994" customHeight="1" x14ac:dyDescent="0.25">
      <c r="B157" s="3"/>
      <c r="C157" s="9" t="s">
        <v>239</v>
      </c>
      <c r="D157" s="16" t="s">
        <v>240</v>
      </c>
      <c r="E157" s="16">
        <v>0</v>
      </c>
      <c r="F157" s="15">
        <v>14.29</v>
      </c>
      <c r="G157" s="15">
        <v>13.2</v>
      </c>
      <c r="H157" s="15">
        <v>12.12</v>
      </c>
      <c r="I157" s="14"/>
      <c r="J157" s="15">
        <v>14.81</v>
      </c>
      <c r="K157" s="15">
        <v>16.97</v>
      </c>
      <c r="L157" s="15">
        <v>20.48</v>
      </c>
      <c r="M157" s="15"/>
      <c r="N157" s="15">
        <v>33.070770781999997</v>
      </c>
      <c r="O157" s="15">
        <v>124.85425238000001</v>
      </c>
      <c r="P157" s="16" t="s">
        <v>14</v>
      </c>
      <c r="Q157" s="39" t="s">
        <v>671</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65.099999999999994" customHeight="1" x14ac:dyDescent="0.25">
      <c r="B158" s="3"/>
      <c r="C158" s="19" t="s">
        <v>241</v>
      </c>
      <c r="D158" s="17" t="s">
        <v>242</v>
      </c>
      <c r="E158" s="17">
        <v>5</v>
      </c>
      <c r="F158" s="14">
        <v>27.82</v>
      </c>
      <c r="G158" s="14">
        <v>24.92</v>
      </c>
      <c r="H158" s="14">
        <v>22.02</v>
      </c>
      <c r="I158" s="14"/>
      <c r="J158" s="14">
        <v>28.63</v>
      </c>
      <c r="K158" s="14">
        <v>34.42</v>
      </c>
      <c r="L158" s="14">
        <v>43.8</v>
      </c>
      <c r="M158" s="14"/>
      <c r="N158" s="14">
        <v>46.779686527000003</v>
      </c>
      <c r="O158" s="33">
        <v>35.481109570999998</v>
      </c>
      <c r="P158" s="17" t="s">
        <v>14</v>
      </c>
      <c r="Q158" s="40" t="s">
        <v>672</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65.099999999999994" customHeight="1" x14ac:dyDescent="0.25">
      <c r="B159" s="3"/>
      <c r="C159" s="9" t="s">
        <v>243</v>
      </c>
      <c r="D159" s="16" t="s">
        <v>244</v>
      </c>
      <c r="E159" s="16">
        <v>0</v>
      </c>
      <c r="F159" s="15">
        <v>9.84</v>
      </c>
      <c r="G159" s="15">
        <v>8.01</v>
      </c>
      <c r="H159" s="15">
        <v>6.19</v>
      </c>
      <c r="I159" s="14"/>
      <c r="J159" s="15">
        <v>10.36</v>
      </c>
      <c r="K159" s="15">
        <v>14</v>
      </c>
      <c r="L159" s="15">
        <v>19.91</v>
      </c>
      <c r="M159" s="15"/>
      <c r="N159" s="15">
        <v>42.576783360999997</v>
      </c>
      <c r="O159" s="15">
        <v>70.303819618999995</v>
      </c>
      <c r="P159" s="16" t="s">
        <v>14</v>
      </c>
      <c r="Q159" s="39" t="s">
        <v>673</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65.099999999999994" customHeight="1" x14ac:dyDescent="0.25">
      <c r="B160" s="3"/>
      <c r="C160" s="19" t="s">
        <v>245</v>
      </c>
      <c r="D160" s="17" t="s">
        <v>246</v>
      </c>
      <c r="E160" s="17">
        <v>0</v>
      </c>
      <c r="F160" s="14">
        <v>5.93</v>
      </c>
      <c r="G160" s="14">
        <v>4.5</v>
      </c>
      <c r="H160" s="14">
        <v>3.08</v>
      </c>
      <c r="I160" s="14"/>
      <c r="J160" s="14">
        <v>6.34</v>
      </c>
      <c r="K160" s="14">
        <v>9.18</v>
      </c>
      <c r="L160" s="14">
        <v>13.78</v>
      </c>
      <c r="M160" s="14"/>
      <c r="N160" s="14">
        <v>35.983464132000002</v>
      </c>
      <c r="O160" s="33">
        <v>61.113862189999999</v>
      </c>
      <c r="P160" s="17" t="s">
        <v>14</v>
      </c>
      <c r="Q160" s="40" t="s">
        <v>674</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65.099999999999994" customHeight="1" x14ac:dyDescent="0.25">
      <c r="B161" s="3"/>
      <c r="C161" s="9" t="s">
        <v>469</v>
      </c>
      <c r="D161" s="16" t="s">
        <v>470</v>
      </c>
      <c r="E161" s="16">
        <v>9</v>
      </c>
      <c r="F161" s="15">
        <v>1.63</v>
      </c>
      <c r="G161" s="15">
        <v>1.44</v>
      </c>
      <c r="H161" s="15">
        <v>1.26</v>
      </c>
      <c r="I161" s="14"/>
      <c r="J161" s="15">
        <v>1.76</v>
      </c>
      <c r="K161" s="15">
        <v>2.12</v>
      </c>
      <c r="L161" s="15">
        <v>2.71</v>
      </c>
      <c r="M161" s="15"/>
      <c r="N161" s="15">
        <v>59.055224187</v>
      </c>
      <c r="O161" s="15">
        <v>2.4702245238000002</v>
      </c>
      <c r="P161" s="16" t="s">
        <v>17</v>
      </c>
      <c r="Q161" s="39" t="s">
        <v>675</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65.099999999999994" customHeight="1" x14ac:dyDescent="0.25">
      <c r="B162" s="3"/>
      <c r="C162" s="19" t="s">
        <v>247</v>
      </c>
      <c r="D162" s="17" t="s">
        <v>248</v>
      </c>
      <c r="E162" s="17">
        <v>3</v>
      </c>
      <c r="F162" s="14">
        <v>29.75</v>
      </c>
      <c r="G162" s="14">
        <v>27.67</v>
      </c>
      <c r="H162" s="14">
        <v>25.6</v>
      </c>
      <c r="I162" s="14"/>
      <c r="J162" s="14">
        <v>30.48</v>
      </c>
      <c r="K162" s="14">
        <v>34.619999999999997</v>
      </c>
      <c r="L162" s="14">
        <v>41.34</v>
      </c>
      <c r="M162" s="14"/>
      <c r="N162" s="14">
        <v>42.242126132999999</v>
      </c>
      <c r="O162" s="33">
        <v>103.55996275999999</v>
      </c>
      <c r="P162" s="17" t="s">
        <v>14</v>
      </c>
      <c r="Q162" s="40" t="s">
        <v>676</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65.099999999999994" customHeight="1" x14ac:dyDescent="0.25">
      <c r="B163" s="3"/>
      <c r="C163" s="9" t="s">
        <v>249</v>
      </c>
      <c r="D163" s="16" t="s">
        <v>250</v>
      </c>
      <c r="E163" s="16">
        <v>4</v>
      </c>
      <c r="F163" s="15">
        <v>9.8800000000000008</v>
      </c>
      <c r="G163" s="15">
        <v>8.82</v>
      </c>
      <c r="H163" s="15">
        <v>7.76</v>
      </c>
      <c r="I163" s="14"/>
      <c r="J163" s="15">
        <v>10.56</v>
      </c>
      <c r="K163" s="15">
        <v>12.67</v>
      </c>
      <c r="L163" s="15">
        <v>16.09</v>
      </c>
      <c r="M163" s="15"/>
      <c r="N163" s="15">
        <v>45.396345457999999</v>
      </c>
      <c r="O163" s="15">
        <v>126.61574632999999</v>
      </c>
      <c r="P163" s="16" t="s">
        <v>14</v>
      </c>
      <c r="Q163" s="39" t="s">
        <v>677</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65.099999999999994" customHeight="1" x14ac:dyDescent="0.25">
      <c r="B164" s="3"/>
      <c r="C164" s="19" t="s">
        <v>461</v>
      </c>
      <c r="D164" s="17" t="s">
        <v>462</v>
      </c>
      <c r="E164" s="17">
        <v>5</v>
      </c>
      <c r="F164" s="14">
        <v>31.63</v>
      </c>
      <c r="G164" s="14">
        <v>28.94</v>
      </c>
      <c r="H164" s="14">
        <v>26.26</v>
      </c>
      <c r="I164" s="14"/>
      <c r="J164" s="14">
        <v>33.01</v>
      </c>
      <c r="K164" s="14">
        <v>38.369999999999997</v>
      </c>
      <c r="L164" s="14">
        <v>47.05</v>
      </c>
      <c r="M164" s="14"/>
      <c r="N164" s="14">
        <v>35.151124346000003</v>
      </c>
      <c r="O164" s="33">
        <v>1.5605950476000001</v>
      </c>
      <c r="P164" s="17" t="s">
        <v>14</v>
      </c>
      <c r="Q164" s="40" t="s">
        <v>678</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65.099999999999994" customHeight="1" x14ac:dyDescent="0.25">
      <c r="B165" s="3"/>
      <c r="C165" s="9" t="s">
        <v>251</v>
      </c>
      <c r="D165" s="16" t="s">
        <v>252</v>
      </c>
      <c r="E165" s="16">
        <v>5</v>
      </c>
      <c r="F165" s="15">
        <v>8.75</v>
      </c>
      <c r="G165" s="15">
        <v>7.77</v>
      </c>
      <c r="H165" s="15">
        <v>6.79</v>
      </c>
      <c r="I165" s="14"/>
      <c r="J165" s="15">
        <v>10.89</v>
      </c>
      <c r="K165" s="15">
        <v>12.84</v>
      </c>
      <c r="L165" s="15">
        <v>16.010000000000002</v>
      </c>
      <c r="M165" s="15"/>
      <c r="N165" s="15">
        <v>49.084459322999997</v>
      </c>
      <c r="O165" s="15">
        <v>7.6970425519000001</v>
      </c>
      <c r="P165" s="16" t="s">
        <v>17</v>
      </c>
      <c r="Q165" s="39" t="s">
        <v>679</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65.099999999999994" customHeight="1" x14ac:dyDescent="0.25">
      <c r="B166" s="3"/>
      <c r="C166" s="19" t="s">
        <v>253</v>
      </c>
      <c r="D166" s="17" t="s">
        <v>254</v>
      </c>
      <c r="E166" s="17">
        <v>2</v>
      </c>
      <c r="F166" s="14">
        <v>10.96</v>
      </c>
      <c r="G166" s="14">
        <v>8.92</v>
      </c>
      <c r="H166" s="14">
        <v>6.88</v>
      </c>
      <c r="I166" s="14"/>
      <c r="J166" s="14">
        <v>11.17</v>
      </c>
      <c r="K166" s="14">
        <v>15.24</v>
      </c>
      <c r="L166" s="14">
        <v>21.84</v>
      </c>
      <c r="M166" s="14"/>
      <c r="N166" s="14">
        <v>47.540587098000003</v>
      </c>
      <c r="O166" s="33">
        <v>95.422402954000006</v>
      </c>
      <c r="P166" s="17" t="s">
        <v>14</v>
      </c>
      <c r="Q166" s="40" t="s">
        <v>680</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65.099999999999994" customHeight="1" x14ac:dyDescent="0.25">
      <c r="B167" s="3"/>
      <c r="C167" s="9" t="s">
        <v>255</v>
      </c>
      <c r="D167" s="16" t="s">
        <v>256</v>
      </c>
      <c r="E167" s="16">
        <v>6</v>
      </c>
      <c r="F167" s="15">
        <v>22.02</v>
      </c>
      <c r="G167" s="15">
        <v>19.98</v>
      </c>
      <c r="H167" s="15">
        <v>17.95</v>
      </c>
      <c r="I167" s="14"/>
      <c r="J167" s="15">
        <v>24.56</v>
      </c>
      <c r="K167" s="15">
        <v>28.62</v>
      </c>
      <c r="L167" s="15">
        <v>35.19</v>
      </c>
      <c r="M167" s="15"/>
      <c r="N167" s="15">
        <v>47.966459894000003</v>
      </c>
      <c r="O167" s="15">
        <v>103.24501556</v>
      </c>
      <c r="P167" s="16" t="s">
        <v>17</v>
      </c>
      <c r="Q167" s="39" t="s">
        <v>681</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65.099999999999994" customHeight="1" x14ac:dyDescent="0.25">
      <c r="B168" s="3"/>
      <c r="C168" s="19" t="s">
        <v>257</v>
      </c>
      <c r="D168" s="17" t="s">
        <v>258</v>
      </c>
      <c r="E168" s="17">
        <v>10</v>
      </c>
      <c r="F168" s="14">
        <v>10.26</v>
      </c>
      <c r="G168" s="14">
        <v>9.5500000000000007</v>
      </c>
      <c r="H168" s="14">
        <v>8.84</v>
      </c>
      <c r="I168" s="14"/>
      <c r="J168" s="14">
        <v>10.87</v>
      </c>
      <c r="K168" s="14">
        <v>12.28</v>
      </c>
      <c r="L168" s="14">
        <v>14.57</v>
      </c>
      <c r="M168" s="14"/>
      <c r="N168" s="14">
        <v>68.653607719999997</v>
      </c>
      <c r="O168" s="33">
        <v>4.8481855714000002</v>
      </c>
      <c r="P168" s="17" t="s">
        <v>17</v>
      </c>
      <c r="Q168" s="40" t="s">
        <v>682</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65.099999999999994" customHeight="1" x14ac:dyDescent="0.25">
      <c r="B169" s="3"/>
      <c r="C169" s="9" t="s">
        <v>259</v>
      </c>
      <c r="D169" s="16" t="s">
        <v>260</v>
      </c>
      <c r="E169" s="16">
        <v>7</v>
      </c>
      <c r="F169" s="15">
        <v>1.4</v>
      </c>
      <c r="G169" s="15">
        <v>0.77</v>
      </c>
      <c r="H169" s="15">
        <v>0.15</v>
      </c>
      <c r="I169" s="14"/>
      <c r="J169" s="15">
        <v>3</v>
      </c>
      <c r="K169" s="15">
        <v>4.24</v>
      </c>
      <c r="L169" s="15">
        <v>6.25</v>
      </c>
      <c r="M169" s="15"/>
      <c r="N169" s="15">
        <v>70.154696951000005</v>
      </c>
      <c r="O169" s="15">
        <v>9.9070464761999997</v>
      </c>
      <c r="P169" s="16" t="s">
        <v>17</v>
      </c>
      <c r="Q169" s="39" t="s">
        <v>683</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65.099999999999994" customHeight="1" x14ac:dyDescent="0.25">
      <c r="B170" s="3"/>
      <c r="C170" s="19" t="s">
        <v>261</v>
      </c>
      <c r="D170" s="17" t="s">
        <v>262</v>
      </c>
      <c r="E170" s="17">
        <v>4</v>
      </c>
      <c r="F170" s="14">
        <v>158.35</v>
      </c>
      <c r="G170" s="14">
        <v>141.75</v>
      </c>
      <c r="H170" s="14">
        <v>125.16</v>
      </c>
      <c r="I170" s="14"/>
      <c r="J170" s="14">
        <v>166.45</v>
      </c>
      <c r="K170" s="14">
        <v>199.63</v>
      </c>
      <c r="L170" s="14">
        <v>253.33</v>
      </c>
      <c r="M170" s="14"/>
      <c r="N170" s="14">
        <v>59.010986543000001</v>
      </c>
      <c r="O170" s="33">
        <v>12.756196334</v>
      </c>
      <c r="P170" s="17" t="s">
        <v>17</v>
      </c>
      <c r="Q170" s="40" t="s">
        <v>684</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65.099999999999994" customHeight="1" x14ac:dyDescent="0.25">
      <c r="B171" s="3"/>
      <c r="C171" s="9" t="s">
        <v>399</v>
      </c>
      <c r="D171" s="16" t="s">
        <v>400</v>
      </c>
      <c r="E171" s="16">
        <v>2</v>
      </c>
      <c r="F171" s="15">
        <v>6.89</v>
      </c>
      <c r="G171" s="15">
        <v>5.95</v>
      </c>
      <c r="H171" s="15">
        <v>5.0199999999999996</v>
      </c>
      <c r="I171" s="14"/>
      <c r="J171" s="15">
        <v>7.04</v>
      </c>
      <c r="K171" s="15">
        <v>8.9</v>
      </c>
      <c r="L171" s="15">
        <v>11.92</v>
      </c>
      <c r="M171" s="15"/>
      <c r="N171" s="15">
        <v>50.666404991999997</v>
      </c>
      <c r="O171" s="15">
        <v>3.7368621905000001</v>
      </c>
      <c r="P171" s="16" t="s">
        <v>14</v>
      </c>
      <c r="Q171" s="39" t="s">
        <v>685</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65.099999999999994" customHeight="1" x14ac:dyDescent="0.25">
      <c r="B172" s="3"/>
      <c r="C172" s="19" t="s">
        <v>263</v>
      </c>
      <c r="D172" s="17" t="s">
        <v>264</v>
      </c>
      <c r="E172" s="17">
        <v>3</v>
      </c>
      <c r="F172" s="14">
        <v>76.73</v>
      </c>
      <c r="G172" s="14">
        <v>70.069999999999993</v>
      </c>
      <c r="H172" s="14">
        <v>63.41</v>
      </c>
      <c r="I172" s="14"/>
      <c r="J172" s="14">
        <v>79.75</v>
      </c>
      <c r="K172" s="14">
        <v>93.06</v>
      </c>
      <c r="L172" s="14">
        <v>114.61</v>
      </c>
      <c r="M172" s="14"/>
      <c r="N172" s="14">
        <v>43.388948122999999</v>
      </c>
      <c r="O172" s="33">
        <v>56.575343238000002</v>
      </c>
      <c r="P172" s="17" t="s">
        <v>14</v>
      </c>
      <c r="Q172" s="40" t="s">
        <v>686</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65.099999999999994" customHeight="1" x14ac:dyDescent="0.25">
      <c r="B173" s="3"/>
      <c r="C173" s="9" t="s">
        <v>265</v>
      </c>
      <c r="D173" s="16" t="s">
        <v>266</v>
      </c>
      <c r="E173" s="16">
        <v>0</v>
      </c>
      <c r="F173" s="15">
        <v>1.97</v>
      </c>
      <c r="G173" s="15">
        <v>1.33</v>
      </c>
      <c r="H173" s="15">
        <v>0.7</v>
      </c>
      <c r="I173" s="14"/>
      <c r="J173" s="15">
        <v>2.0299999999999998</v>
      </c>
      <c r="K173" s="15">
        <v>3.29</v>
      </c>
      <c r="L173" s="15">
        <v>5.34</v>
      </c>
      <c r="M173" s="15"/>
      <c r="N173" s="15">
        <v>28.668835743999999</v>
      </c>
      <c r="O173" s="15">
        <v>6.3966368570999999</v>
      </c>
      <c r="P173" s="16" t="s">
        <v>14</v>
      </c>
      <c r="Q173" s="39" t="s">
        <v>687</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65.099999999999994" customHeight="1" x14ac:dyDescent="0.25">
      <c r="B174" s="3"/>
      <c r="C174" s="19" t="s">
        <v>267</v>
      </c>
      <c r="D174" s="17" t="s">
        <v>268</v>
      </c>
      <c r="E174" s="17">
        <v>2</v>
      </c>
      <c r="F174" s="14">
        <v>4.4400000000000004</v>
      </c>
      <c r="G174" s="14">
        <v>3.42</v>
      </c>
      <c r="H174" s="14">
        <v>2.41</v>
      </c>
      <c r="I174" s="14"/>
      <c r="J174" s="14">
        <v>4.59</v>
      </c>
      <c r="K174" s="14">
        <v>6.61</v>
      </c>
      <c r="L174" s="14">
        <v>9.8800000000000008</v>
      </c>
      <c r="M174" s="14"/>
      <c r="N174" s="14">
        <v>33.147598387999999</v>
      </c>
      <c r="O174" s="33">
        <v>25.052400429000002</v>
      </c>
      <c r="P174" s="17" t="s">
        <v>14</v>
      </c>
      <c r="Q174" s="40" t="s">
        <v>688</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65.099999999999994" customHeight="1" x14ac:dyDescent="0.25">
      <c r="B175" s="3"/>
      <c r="C175" s="9" t="s">
        <v>490</v>
      </c>
      <c r="D175" s="16" t="s">
        <v>491</v>
      </c>
      <c r="E175" s="16">
        <v>0</v>
      </c>
      <c r="F175" s="15">
        <v>221.54</v>
      </c>
      <c r="G175" s="15">
        <v>191.56</v>
      </c>
      <c r="H175" s="15">
        <v>161.58000000000001</v>
      </c>
      <c r="I175" s="14"/>
      <c r="J175" s="15">
        <v>228.74</v>
      </c>
      <c r="K175" s="15">
        <v>288.69</v>
      </c>
      <c r="L175" s="15">
        <v>385.71</v>
      </c>
      <c r="M175" s="15"/>
      <c r="N175" s="15">
        <v>43.990614954999998</v>
      </c>
      <c r="O175" s="15">
        <v>5.6018758524000001</v>
      </c>
      <c r="P175" s="16" t="s">
        <v>14</v>
      </c>
      <c r="Q175" s="39" t="s">
        <v>689</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65.099999999999994" customHeight="1" x14ac:dyDescent="0.25">
      <c r="B176" s="3"/>
      <c r="C176" s="19" t="s">
        <v>471</v>
      </c>
      <c r="D176" s="17" t="s">
        <v>472</v>
      </c>
      <c r="E176" s="17">
        <v>0</v>
      </c>
      <c r="F176" s="14">
        <v>0.32</v>
      </c>
      <c r="G176" s="14">
        <v>0.08</v>
      </c>
      <c r="H176" s="14">
        <v>-0.14000000000000001</v>
      </c>
      <c r="I176" s="14"/>
      <c r="J176" s="14">
        <v>0.43</v>
      </c>
      <c r="K176" s="14">
        <v>0.89</v>
      </c>
      <c r="L176" s="14">
        <v>1.64</v>
      </c>
      <c r="M176" s="14"/>
      <c r="N176" s="14">
        <v>12.320834420000001</v>
      </c>
      <c r="O176" s="33">
        <v>1.6059626189999998</v>
      </c>
      <c r="P176" s="17" t="s">
        <v>14</v>
      </c>
      <c r="Q176" s="40" t="s">
        <v>690</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65.099999999999994" customHeight="1" x14ac:dyDescent="0.25">
      <c r="B177" s="3"/>
      <c r="C177" s="9" t="s">
        <v>269</v>
      </c>
      <c r="D177" s="16" t="s">
        <v>270</v>
      </c>
      <c r="E177" s="16">
        <v>3</v>
      </c>
      <c r="F177" s="15">
        <v>47.55</v>
      </c>
      <c r="G177" s="15">
        <v>41.33</v>
      </c>
      <c r="H177" s="15">
        <v>35.119999999999997</v>
      </c>
      <c r="I177" s="14"/>
      <c r="J177" s="15">
        <v>48.54</v>
      </c>
      <c r="K177" s="15">
        <v>60.96</v>
      </c>
      <c r="L177" s="15">
        <v>81.069999999999993</v>
      </c>
      <c r="M177" s="15"/>
      <c r="N177" s="15">
        <v>34.204813004000002</v>
      </c>
      <c r="O177" s="15">
        <v>621.64055575999998</v>
      </c>
      <c r="P177" s="16" t="s">
        <v>14</v>
      </c>
      <c r="Q177" s="39" t="s">
        <v>691</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65.099999999999994" customHeight="1" x14ac:dyDescent="0.25">
      <c r="B178" s="3"/>
      <c r="C178" s="19" t="s">
        <v>269</v>
      </c>
      <c r="D178" s="17" t="s">
        <v>272</v>
      </c>
      <c r="E178" s="17">
        <v>3</v>
      </c>
      <c r="F178" s="14">
        <v>42.15</v>
      </c>
      <c r="G178" s="14">
        <v>36.83</v>
      </c>
      <c r="H178" s="14">
        <v>31.52</v>
      </c>
      <c r="I178" s="14"/>
      <c r="J178" s="14">
        <v>43.19</v>
      </c>
      <c r="K178" s="14">
        <v>53.81</v>
      </c>
      <c r="L178" s="14">
        <v>71</v>
      </c>
      <c r="M178" s="14"/>
      <c r="N178" s="14">
        <v>29.209207670000001</v>
      </c>
      <c r="O178" s="33">
        <v>2203.6494160000002</v>
      </c>
      <c r="P178" s="17" t="s">
        <v>14</v>
      </c>
      <c r="Q178" s="40" t="s">
        <v>692</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65.099999999999994" customHeight="1" x14ac:dyDescent="0.25">
      <c r="B179" s="3"/>
      <c r="C179" s="9" t="s">
        <v>273</v>
      </c>
      <c r="D179" s="16" t="s">
        <v>274</v>
      </c>
      <c r="E179" s="16">
        <v>3</v>
      </c>
      <c r="F179" s="15">
        <v>11.73</v>
      </c>
      <c r="G179" s="15">
        <v>10.48</v>
      </c>
      <c r="H179" s="15">
        <v>9.24</v>
      </c>
      <c r="I179" s="14"/>
      <c r="J179" s="15">
        <v>12.02</v>
      </c>
      <c r="K179" s="15">
        <v>14.5</v>
      </c>
      <c r="L179" s="15">
        <v>18.52</v>
      </c>
      <c r="M179" s="15"/>
      <c r="N179" s="15">
        <v>39.673351803000003</v>
      </c>
      <c r="O179" s="15">
        <v>28.971938047999998</v>
      </c>
      <c r="P179" s="16" t="s">
        <v>14</v>
      </c>
      <c r="Q179" s="39" t="s">
        <v>693</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65.099999999999994" customHeight="1" x14ac:dyDescent="0.25">
      <c r="B180" s="3"/>
      <c r="C180" s="19" t="s">
        <v>397</v>
      </c>
      <c r="D180" s="17" t="s">
        <v>275</v>
      </c>
      <c r="E180" s="17">
        <v>3</v>
      </c>
      <c r="F180" s="14">
        <v>62.41</v>
      </c>
      <c r="G180" s="14">
        <v>54.09</v>
      </c>
      <c r="H180" s="14">
        <v>45.77</v>
      </c>
      <c r="I180" s="14"/>
      <c r="J180" s="14">
        <v>64.150000000000006</v>
      </c>
      <c r="K180" s="14">
        <v>80.78</v>
      </c>
      <c r="L180" s="14">
        <v>107.69</v>
      </c>
      <c r="M180" s="14"/>
      <c r="N180" s="14">
        <v>34.714519537999998</v>
      </c>
      <c r="O180" s="33">
        <v>658.53226804999997</v>
      </c>
      <c r="P180" s="17" t="s">
        <v>14</v>
      </c>
      <c r="Q180" s="40" t="s">
        <v>694</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65.099999999999994" customHeight="1" x14ac:dyDescent="0.25">
      <c r="B181" s="3"/>
      <c r="C181" s="9" t="s">
        <v>452</v>
      </c>
      <c r="D181" s="16" t="s">
        <v>276</v>
      </c>
      <c r="E181" s="16">
        <v>4</v>
      </c>
      <c r="F181" s="15">
        <v>3.4</v>
      </c>
      <c r="G181" s="15">
        <v>3.01</v>
      </c>
      <c r="H181" s="15">
        <v>2.63</v>
      </c>
      <c r="I181" s="14"/>
      <c r="J181" s="15">
        <v>3.46</v>
      </c>
      <c r="K181" s="15">
        <v>4.22</v>
      </c>
      <c r="L181" s="15">
        <v>5.46</v>
      </c>
      <c r="M181" s="15"/>
      <c r="N181" s="15">
        <v>50.695605055999998</v>
      </c>
      <c r="O181" s="15">
        <v>11.472213619</v>
      </c>
      <c r="P181" s="16" t="s">
        <v>14</v>
      </c>
      <c r="Q181" s="39" t="s">
        <v>695</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65.099999999999994" customHeight="1" x14ac:dyDescent="0.25">
      <c r="B182" s="3"/>
      <c r="C182" s="19" t="s">
        <v>424</v>
      </c>
      <c r="D182" s="17" t="s">
        <v>277</v>
      </c>
      <c r="E182" s="17">
        <v>10</v>
      </c>
      <c r="F182" s="14">
        <v>15.29</v>
      </c>
      <c r="G182" s="14">
        <v>13.55</v>
      </c>
      <c r="H182" s="14">
        <v>11.81</v>
      </c>
      <c r="I182" s="14"/>
      <c r="J182" s="14">
        <v>16.170000000000002</v>
      </c>
      <c r="K182" s="14">
        <v>19.64</v>
      </c>
      <c r="L182" s="14">
        <v>25.26</v>
      </c>
      <c r="M182" s="14"/>
      <c r="N182" s="14">
        <v>70.092145982999995</v>
      </c>
      <c r="O182" s="33">
        <v>18.966653095000002</v>
      </c>
      <c r="P182" s="17" t="s">
        <v>17</v>
      </c>
      <c r="Q182" s="40" t="s">
        <v>696</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65.099999999999994" customHeight="1" x14ac:dyDescent="0.25">
      <c r="B183" s="3"/>
      <c r="C183" s="9" t="s">
        <v>398</v>
      </c>
      <c r="D183" s="16" t="s">
        <v>278</v>
      </c>
      <c r="E183" s="16">
        <v>0</v>
      </c>
      <c r="F183" s="15">
        <v>9.18</v>
      </c>
      <c r="G183" s="15">
        <v>6.97</v>
      </c>
      <c r="H183" s="15">
        <v>4.76</v>
      </c>
      <c r="I183" s="14"/>
      <c r="J183" s="15">
        <v>9.74</v>
      </c>
      <c r="K183" s="15">
        <v>14.15</v>
      </c>
      <c r="L183" s="15">
        <v>21.29</v>
      </c>
      <c r="M183" s="15"/>
      <c r="N183" s="15">
        <v>27.223883096000002</v>
      </c>
      <c r="O183" s="15">
        <v>73.703606381</v>
      </c>
      <c r="P183" s="16" t="s">
        <v>14</v>
      </c>
      <c r="Q183" s="39" t="s">
        <v>697</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65.099999999999994" customHeight="1" x14ac:dyDescent="0.25">
      <c r="B184" s="3"/>
      <c r="C184" s="19" t="s">
        <v>405</v>
      </c>
      <c r="D184" s="17" t="s">
        <v>279</v>
      </c>
      <c r="E184" s="17">
        <v>3</v>
      </c>
      <c r="F184" s="14">
        <v>48.25</v>
      </c>
      <c r="G184" s="14">
        <v>44.94</v>
      </c>
      <c r="H184" s="14">
        <v>41.63</v>
      </c>
      <c r="I184" s="14"/>
      <c r="J184" s="14">
        <v>49.49</v>
      </c>
      <c r="K184" s="14">
        <v>56.1</v>
      </c>
      <c r="L184" s="14">
        <v>66.819999999999993</v>
      </c>
      <c r="M184" s="14"/>
      <c r="N184" s="14">
        <v>42.157290430000003</v>
      </c>
      <c r="O184" s="33">
        <v>79.669894286000002</v>
      </c>
      <c r="P184" s="17" t="s">
        <v>14</v>
      </c>
      <c r="Q184" s="40" t="s">
        <v>698</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65.099999999999994" customHeight="1" x14ac:dyDescent="0.25">
      <c r="B185" s="3"/>
      <c r="C185" s="9" t="s">
        <v>406</v>
      </c>
      <c r="D185" s="16" t="s">
        <v>280</v>
      </c>
      <c r="E185" s="16">
        <v>0</v>
      </c>
      <c r="F185" s="15">
        <v>4.1100000000000003</v>
      </c>
      <c r="G185" s="15">
        <v>3.79</v>
      </c>
      <c r="H185" s="15">
        <v>3.47</v>
      </c>
      <c r="I185" s="14"/>
      <c r="J185" s="15">
        <v>4.24</v>
      </c>
      <c r="K185" s="15">
        <v>4.87</v>
      </c>
      <c r="L185" s="15">
        <v>5.9</v>
      </c>
      <c r="M185" s="15"/>
      <c r="N185" s="15">
        <v>46.825571768000003</v>
      </c>
      <c r="O185" s="15">
        <v>4.3223311904999999</v>
      </c>
      <c r="P185" s="16" t="s">
        <v>14</v>
      </c>
      <c r="Q185" s="39" t="s">
        <v>699</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65.099999999999994" customHeight="1" x14ac:dyDescent="0.25">
      <c r="B186" s="3"/>
      <c r="C186" s="19" t="s">
        <v>460</v>
      </c>
      <c r="D186" s="17" t="s">
        <v>281</v>
      </c>
      <c r="E186" s="17">
        <v>7</v>
      </c>
      <c r="F186" s="14">
        <v>18.84</v>
      </c>
      <c r="G186" s="14">
        <v>16.989999999999998</v>
      </c>
      <c r="H186" s="14">
        <v>15.15</v>
      </c>
      <c r="I186" s="14"/>
      <c r="J186" s="14">
        <v>22.09</v>
      </c>
      <c r="K186" s="14">
        <v>25.77</v>
      </c>
      <c r="L186" s="14">
        <v>31.73</v>
      </c>
      <c r="M186" s="14"/>
      <c r="N186" s="14">
        <v>50.713114877999999</v>
      </c>
      <c r="O186" s="33">
        <v>10.569763761000001</v>
      </c>
      <c r="P186" s="17" t="s">
        <v>17</v>
      </c>
      <c r="Q186" s="40" t="s">
        <v>700</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65.099999999999994" customHeight="1" x14ac:dyDescent="0.25">
      <c r="B187" s="3"/>
      <c r="C187" s="9" t="s">
        <v>453</v>
      </c>
      <c r="D187" s="16" t="s">
        <v>454</v>
      </c>
      <c r="E187" s="16">
        <v>2</v>
      </c>
      <c r="F187" s="15">
        <v>6.52</v>
      </c>
      <c r="G187" s="15">
        <v>5.45</v>
      </c>
      <c r="H187" s="15">
        <v>4.38</v>
      </c>
      <c r="I187" s="14"/>
      <c r="J187" s="15">
        <v>6.8</v>
      </c>
      <c r="K187" s="15">
        <v>8.93</v>
      </c>
      <c r="L187" s="15">
        <v>12.39</v>
      </c>
      <c r="M187" s="15"/>
      <c r="N187" s="15">
        <v>37.418160636000003</v>
      </c>
      <c r="O187" s="15">
        <v>1.7394457618999999</v>
      </c>
      <c r="P187" s="16" t="s">
        <v>14</v>
      </c>
      <c r="Q187" s="39" t="s">
        <v>701</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65.099999999999994" customHeight="1" x14ac:dyDescent="0.25">
      <c r="B188" s="3"/>
      <c r="C188" s="19" t="s">
        <v>492</v>
      </c>
      <c r="D188" s="17" t="s">
        <v>493</v>
      </c>
      <c r="E188" s="17">
        <v>7</v>
      </c>
      <c r="F188" s="14">
        <v>94.47</v>
      </c>
      <c r="G188" s="14">
        <v>77.53</v>
      </c>
      <c r="H188" s="14">
        <v>60.6</v>
      </c>
      <c r="I188" s="14"/>
      <c r="J188" s="14">
        <v>107.49</v>
      </c>
      <c r="K188" s="14">
        <v>141.35</v>
      </c>
      <c r="L188" s="14">
        <v>196.14</v>
      </c>
      <c r="M188" s="14"/>
      <c r="N188" s="14">
        <v>66.826300406000001</v>
      </c>
      <c r="O188" s="33">
        <v>3.9573462324000004</v>
      </c>
      <c r="P188" s="17" t="s">
        <v>17</v>
      </c>
      <c r="Q188" s="40" t="s">
        <v>702</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65.099999999999994" customHeight="1" x14ac:dyDescent="0.25">
      <c r="B189" s="3"/>
      <c r="C189" s="9" t="s">
        <v>459</v>
      </c>
      <c r="D189" s="16" t="s">
        <v>282</v>
      </c>
      <c r="E189" s="16">
        <v>0</v>
      </c>
      <c r="F189" s="15">
        <v>1.78</v>
      </c>
      <c r="G189" s="15">
        <v>1.46</v>
      </c>
      <c r="H189" s="15">
        <v>1.1399999999999999</v>
      </c>
      <c r="I189" s="14"/>
      <c r="J189" s="15">
        <v>1.88</v>
      </c>
      <c r="K189" s="15">
        <v>2.5099999999999998</v>
      </c>
      <c r="L189" s="15">
        <v>3.54</v>
      </c>
      <c r="M189" s="15"/>
      <c r="N189" s="15">
        <v>44.291605048999998</v>
      </c>
      <c r="O189" s="15">
        <v>7.1272005713999995</v>
      </c>
      <c r="P189" s="16" t="s">
        <v>14</v>
      </c>
      <c r="Q189" s="39" t="s">
        <v>703</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65.099999999999994" customHeight="1" x14ac:dyDescent="0.25">
      <c r="B190" s="3"/>
      <c r="C190" s="19" t="s">
        <v>473</v>
      </c>
      <c r="D190" s="17" t="s">
        <v>283</v>
      </c>
      <c r="E190" s="17">
        <v>0</v>
      </c>
      <c r="F190" s="14">
        <v>1.39</v>
      </c>
      <c r="G190" s="14">
        <v>0.95</v>
      </c>
      <c r="H190" s="14">
        <v>0.51</v>
      </c>
      <c r="I190" s="14"/>
      <c r="J190" s="14">
        <v>1.5</v>
      </c>
      <c r="K190" s="14">
        <v>2.37</v>
      </c>
      <c r="L190" s="14">
        <v>3.78</v>
      </c>
      <c r="M190" s="14"/>
      <c r="N190" s="14">
        <v>34.539234552000003</v>
      </c>
      <c r="O190" s="33">
        <v>5.9955433810000001</v>
      </c>
      <c r="P190" s="17" t="s">
        <v>14</v>
      </c>
      <c r="Q190" s="40" t="s">
        <v>704</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65.099999999999994" customHeight="1" x14ac:dyDescent="0.25">
      <c r="B191" s="3"/>
      <c r="C191" s="9" t="s">
        <v>705</v>
      </c>
      <c r="D191" s="16" t="s">
        <v>284</v>
      </c>
      <c r="E191" s="16">
        <v>3</v>
      </c>
      <c r="F191" s="15">
        <v>18.03</v>
      </c>
      <c r="G191" s="15">
        <v>15.09</v>
      </c>
      <c r="H191" s="15">
        <v>12.16</v>
      </c>
      <c r="I191" s="14"/>
      <c r="J191" s="15">
        <v>18.63</v>
      </c>
      <c r="K191" s="15">
        <v>24.49</v>
      </c>
      <c r="L191" s="15">
        <v>33.979999999999997</v>
      </c>
      <c r="M191" s="15"/>
      <c r="N191" s="15">
        <v>35.308074642000001</v>
      </c>
      <c r="O191" s="15">
        <v>215.50093895000001</v>
      </c>
      <c r="P191" s="16" t="s">
        <v>14</v>
      </c>
      <c r="Q191" s="39" t="s">
        <v>706</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65.099999999999994" customHeight="1" x14ac:dyDescent="0.25">
      <c r="B192" s="3"/>
      <c r="C192" s="19" t="s">
        <v>271</v>
      </c>
      <c r="D192" s="17" t="s">
        <v>285</v>
      </c>
      <c r="E192" s="17">
        <v>3</v>
      </c>
      <c r="F192" s="14">
        <v>0.39</v>
      </c>
      <c r="G192" s="14">
        <v>0.15</v>
      </c>
      <c r="H192" s="14">
        <v>-7.0000000000000007E-2</v>
      </c>
      <c r="I192" s="14"/>
      <c r="J192" s="14">
        <v>0.42</v>
      </c>
      <c r="K192" s="14">
        <v>0.88</v>
      </c>
      <c r="L192" s="14">
        <v>1.63</v>
      </c>
      <c r="M192" s="14"/>
      <c r="N192" s="14">
        <v>43.979833980000002</v>
      </c>
      <c r="O192" s="33">
        <v>4.7329454285999999</v>
      </c>
      <c r="P192" s="17" t="s">
        <v>14</v>
      </c>
      <c r="Q192" s="40" t="s">
        <v>707</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65.099999999999994" customHeight="1" x14ac:dyDescent="0.25">
      <c r="B193" s="3"/>
      <c r="C193" s="9" t="s">
        <v>455</v>
      </c>
      <c r="D193" s="16" t="s">
        <v>286</v>
      </c>
      <c r="E193" s="16">
        <v>6</v>
      </c>
      <c r="F193" s="15">
        <v>5.12</v>
      </c>
      <c r="G193" s="15">
        <v>4.34</v>
      </c>
      <c r="H193" s="15">
        <v>3.57</v>
      </c>
      <c r="I193" s="14"/>
      <c r="J193" s="15">
        <v>7.02</v>
      </c>
      <c r="K193" s="15">
        <v>8.56</v>
      </c>
      <c r="L193" s="15">
        <v>11.06</v>
      </c>
      <c r="M193" s="15"/>
      <c r="N193" s="15">
        <v>54.997446756000002</v>
      </c>
      <c r="O193" s="15">
        <v>15.275252237999998</v>
      </c>
      <c r="P193" s="16" t="s">
        <v>17</v>
      </c>
      <c r="Q193" s="39" t="s">
        <v>708</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65.099999999999994" customHeight="1" x14ac:dyDescent="0.25">
      <c r="B194" s="3"/>
      <c r="C194" s="19" t="s">
        <v>463</v>
      </c>
      <c r="D194" s="17" t="s">
        <v>464</v>
      </c>
      <c r="E194" s="17">
        <v>0</v>
      </c>
      <c r="F194" s="14">
        <v>0.51</v>
      </c>
      <c r="G194" s="14">
        <v>-0.12</v>
      </c>
      <c r="H194" s="14">
        <v>-0.75</v>
      </c>
      <c r="I194" s="14"/>
      <c r="J194" s="14">
        <v>0.55000000000000004</v>
      </c>
      <c r="K194" s="14">
        <v>1.81</v>
      </c>
      <c r="L194" s="14">
        <v>3.85</v>
      </c>
      <c r="M194" s="14"/>
      <c r="N194" s="14">
        <v>42.472795376000001</v>
      </c>
      <c r="O194" s="33">
        <v>2.0060575238</v>
      </c>
      <c r="P194" s="17" t="s">
        <v>14</v>
      </c>
      <c r="Q194" s="40" t="s">
        <v>709</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65.099999999999994" customHeight="1" x14ac:dyDescent="0.25">
      <c r="B195" s="3"/>
      <c r="C195" s="9" t="s">
        <v>402</v>
      </c>
      <c r="D195" s="16" t="s">
        <v>287</v>
      </c>
      <c r="E195" s="16">
        <v>0</v>
      </c>
      <c r="F195" s="15">
        <v>34.31</v>
      </c>
      <c r="G195" s="15">
        <v>30.7</v>
      </c>
      <c r="H195" s="15">
        <v>27.1</v>
      </c>
      <c r="I195" s="14"/>
      <c r="J195" s="15">
        <v>35.65</v>
      </c>
      <c r="K195" s="15">
        <v>42.85</v>
      </c>
      <c r="L195" s="15">
        <v>54.51</v>
      </c>
      <c r="M195" s="15"/>
      <c r="N195" s="15">
        <v>38.058188545</v>
      </c>
      <c r="O195" s="15">
        <v>300.21448424000005</v>
      </c>
      <c r="P195" s="16" t="s">
        <v>14</v>
      </c>
      <c r="Q195" s="39" t="s">
        <v>710</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65.099999999999994" customHeight="1" x14ac:dyDescent="0.25">
      <c r="B196" s="3"/>
      <c r="C196" s="19" t="s">
        <v>404</v>
      </c>
      <c r="D196" s="17" t="s">
        <v>288</v>
      </c>
      <c r="E196" s="17">
        <v>7</v>
      </c>
      <c r="F196" s="14">
        <v>9.17</v>
      </c>
      <c r="G196" s="14">
        <v>8.25</v>
      </c>
      <c r="H196" s="14">
        <v>7.34</v>
      </c>
      <c r="I196" s="14"/>
      <c r="J196" s="14">
        <v>10.96</v>
      </c>
      <c r="K196" s="14">
        <v>12.78</v>
      </c>
      <c r="L196" s="14">
        <v>15.75</v>
      </c>
      <c r="M196" s="14"/>
      <c r="N196" s="14">
        <v>52.213033177</v>
      </c>
      <c r="O196" s="33">
        <v>16.556917714000001</v>
      </c>
      <c r="P196" s="17" t="s">
        <v>17</v>
      </c>
      <c r="Q196" s="40" t="s">
        <v>494</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65.099999999999994" customHeight="1" x14ac:dyDescent="0.25">
      <c r="B197" s="3"/>
      <c r="C197" s="9" t="s">
        <v>410</v>
      </c>
      <c r="D197" s="16" t="s">
        <v>289</v>
      </c>
      <c r="E197" s="16">
        <v>0</v>
      </c>
      <c r="F197" s="15">
        <v>13.98</v>
      </c>
      <c r="G197" s="15">
        <v>12.93</v>
      </c>
      <c r="H197" s="15">
        <v>11.89</v>
      </c>
      <c r="I197" s="14"/>
      <c r="J197" s="15">
        <v>14.45</v>
      </c>
      <c r="K197" s="15">
        <v>16.53</v>
      </c>
      <c r="L197" s="15">
        <v>19.91</v>
      </c>
      <c r="M197" s="15"/>
      <c r="N197" s="15">
        <v>28.613993828000002</v>
      </c>
      <c r="O197" s="15">
        <v>211.34520576</v>
      </c>
      <c r="P197" s="16" t="s">
        <v>14</v>
      </c>
      <c r="Q197" s="39" t="s">
        <v>711</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65.099999999999994" customHeight="1" x14ac:dyDescent="0.25">
      <c r="B198" s="3"/>
      <c r="C198" s="19" t="s">
        <v>290</v>
      </c>
      <c r="D198" s="17" t="s">
        <v>291</v>
      </c>
      <c r="E198" s="17">
        <v>3</v>
      </c>
      <c r="F198" s="14">
        <v>28.52</v>
      </c>
      <c r="G198" s="14">
        <v>25.7</v>
      </c>
      <c r="H198" s="14">
        <v>22.88</v>
      </c>
      <c r="I198" s="14"/>
      <c r="J198" s="14">
        <v>29.18</v>
      </c>
      <c r="K198" s="14">
        <v>34.81</v>
      </c>
      <c r="L198" s="14">
        <v>43.92</v>
      </c>
      <c r="M198" s="14"/>
      <c r="N198" s="14">
        <v>33.194457995</v>
      </c>
      <c r="O198" s="33">
        <v>430.16887767000003</v>
      </c>
      <c r="P198" s="17" t="s">
        <v>14</v>
      </c>
      <c r="Q198" s="40" t="s">
        <v>712</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65.099999999999994" customHeight="1" x14ac:dyDescent="0.25">
      <c r="B199" s="3"/>
      <c r="C199" s="9" t="s">
        <v>292</v>
      </c>
      <c r="D199" s="16" t="s">
        <v>293</v>
      </c>
      <c r="E199" s="16">
        <v>2</v>
      </c>
      <c r="F199" s="15">
        <v>7.31</v>
      </c>
      <c r="G199" s="15">
        <v>6.65</v>
      </c>
      <c r="H199" s="15">
        <v>5.99</v>
      </c>
      <c r="I199" s="14"/>
      <c r="J199" s="15">
        <v>7.45</v>
      </c>
      <c r="K199" s="15">
        <v>8.76</v>
      </c>
      <c r="L199" s="15">
        <v>10.88</v>
      </c>
      <c r="M199" s="15"/>
      <c r="N199" s="15">
        <v>37.044251715999998</v>
      </c>
      <c r="O199" s="15">
        <v>9.0204847143000002</v>
      </c>
      <c r="P199" s="16" t="s">
        <v>14</v>
      </c>
      <c r="Q199" s="39" t="s">
        <v>713</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65.099999999999994" customHeight="1" x14ac:dyDescent="0.25">
      <c r="B200" s="3"/>
      <c r="C200" s="19" t="s">
        <v>292</v>
      </c>
      <c r="D200" s="17" t="s">
        <v>294</v>
      </c>
      <c r="E200" s="17">
        <v>0</v>
      </c>
      <c r="F200" s="14">
        <v>37.61</v>
      </c>
      <c r="G200" s="14">
        <v>33.85</v>
      </c>
      <c r="H200" s="14">
        <v>30.09</v>
      </c>
      <c r="I200" s="14"/>
      <c r="J200" s="14">
        <v>38.43</v>
      </c>
      <c r="K200" s="14">
        <v>45.94</v>
      </c>
      <c r="L200" s="14">
        <v>58.1</v>
      </c>
      <c r="M200" s="14"/>
      <c r="N200" s="14">
        <v>36.465099275</v>
      </c>
      <c r="O200" s="33">
        <v>53.774275856999999</v>
      </c>
      <c r="P200" s="17" t="s">
        <v>14</v>
      </c>
      <c r="Q200" s="40" t="s">
        <v>714</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65.099999999999994" customHeight="1" x14ac:dyDescent="0.25">
      <c r="B201" s="3"/>
      <c r="C201" s="9" t="s">
        <v>295</v>
      </c>
      <c r="D201" s="16" t="s">
        <v>296</v>
      </c>
      <c r="E201" s="16">
        <v>3</v>
      </c>
      <c r="F201" s="15">
        <v>27.32</v>
      </c>
      <c r="G201" s="15">
        <v>23.97</v>
      </c>
      <c r="H201" s="15">
        <v>20.63</v>
      </c>
      <c r="I201" s="14"/>
      <c r="J201" s="15">
        <v>27.77</v>
      </c>
      <c r="K201" s="15">
        <v>34.450000000000003</v>
      </c>
      <c r="L201" s="15">
        <v>45.26</v>
      </c>
      <c r="M201" s="15"/>
      <c r="N201" s="15">
        <v>44.64164572</v>
      </c>
      <c r="O201" s="15">
        <v>81.417768714000005</v>
      </c>
      <c r="P201" s="16" t="s">
        <v>14</v>
      </c>
      <c r="Q201" s="39" t="s">
        <v>715</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65.099999999999994" customHeight="1" x14ac:dyDescent="0.25">
      <c r="B202" s="3"/>
      <c r="C202" s="19" t="s">
        <v>297</v>
      </c>
      <c r="D202" s="17" t="s">
        <v>298</v>
      </c>
      <c r="E202" s="17">
        <v>3</v>
      </c>
      <c r="F202" s="14">
        <v>17.079999999999998</v>
      </c>
      <c r="G202" s="14">
        <v>14.8</v>
      </c>
      <c r="H202" s="14">
        <v>12.53</v>
      </c>
      <c r="I202" s="14"/>
      <c r="J202" s="14">
        <v>17.84</v>
      </c>
      <c r="K202" s="14">
        <v>22.38</v>
      </c>
      <c r="L202" s="14">
        <v>29.73</v>
      </c>
      <c r="M202" s="14"/>
      <c r="N202" s="14">
        <v>41.377498865</v>
      </c>
      <c r="O202" s="33">
        <v>43.694072857000002</v>
      </c>
      <c r="P202" s="17" t="s">
        <v>14</v>
      </c>
      <c r="Q202" s="40" t="s">
        <v>716</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65.099999999999994" customHeight="1" x14ac:dyDescent="0.25">
      <c r="B203" s="3"/>
      <c r="C203" s="9" t="s">
        <v>299</v>
      </c>
      <c r="D203" s="16" t="s">
        <v>300</v>
      </c>
      <c r="E203" s="16">
        <v>6</v>
      </c>
      <c r="F203" s="15">
        <v>4.8899999999999997</v>
      </c>
      <c r="G203" s="15">
        <v>4.6399999999999997</v>
      </c>
      <c r="H203" s="15">
        <v>4.4000000000000004</v>
      </c>
      <c r="I203" s="14"/>
      <c r="J203" s="15">
        <v>4.97</v>
      </c>
      <c r="K203" s="15">
        <v>5.45</v>
      </c>
      <c r="L203" s="15">
        <v>6.24</v>
      </c>
      <c r="M203" s="15"/>
      <c r="N203" s="15">
        <v>40.023905718999998</v>
      </c>
      <c r="O203" s="15">
        <v>3.1492876190000003</v>
      </c>
      <c r="P203" s="16" t="s">
        <v>14</v>
      </c>
      <c r="Q203" s="39" t="s">
        <v>717</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65.099999999999994" customHeight="1" x14ac:dyDescent="0.25">
      <c r="B204" s="3"/>
      <c r="C204" s="19" t="s">
        <v>301</v>
      </c>
      <c r="D204" s="17" t="s">
        <v>302</v>
      </c>
      <c r="E204" s="17">
        <v>3</v>
      </c>
      <c r="F204" s="14">
        <v>11.5</v>
      </c>
      <c r="G204" s="14">
        <v>10.06</v>
      </c>
      <c r="H204" s="14">
        <v>8.6300000000000008</v>
      </c>
      <c r="I204" s="14"/>
      <c r="J204" s="14">
        <v>12.01</v>
      </c>
      <c r="K204" s="14">
        <v>14.87</v>
      </c>
      <c r="L204" s="14">
        <v>19.489999999999998</v>
      </c>
      <c r="M204" s="14"/>
      <c r="N204" s="14">
        <v>39.750534907000002</v>
      </c>
      <c r="O204" s="33">
        <v>12.764879285000001</v>
      </c>
      <c r="P204" s="17" t="s">
        <v>14</v>
      </c>
      <c r="Q204" s="40" t="s">
        <v>718</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65.099999999999994" customHeight="1" x14ac:dyDescent="0.25">
      <c r="B205" s="3"/>
      <c r="C205" s="9" t="s">
        <v>495</v>
      </c>
      <c r="D205" s="16" t="s">
        <v>496</v>
      </c>
      <c r="E205" s="16">
        <v>7</v>
      </c>
      <c r="F205" s="15">
        <v>10</v>
      </c>
      <c r="G205" s="15">
        <v>8.07</v>
      </c>
      <c r="H205" s="15">
        <v>6.15</v>
      </c>
      <c r="I205" s="14"/>
      <c r="J205" s="15">
        <v>14.4</v>
      </c>
      <c r="K205" s="15">
        <v>18.239999999999998</v>
      </c>
      <c r="L205" s="15">
        <v>24.46</v>
      </c>
      <c r="M205" s="15"/>
      <c r="N205" s="15">
        <v>58.024197946000001</v>
      </c>
      <c r="O205" s="15">
        <v>1.2495880167</v>
      </c>
      <c r="P205" s="16" t="s">
        <v>17</v>
      </c>
      <c r="Q205" s="39" t="s">
        <v>719</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65.099999999999994" customHeight="1" x14ac:dyDescent="0.25">
      <c r="B206" s="3"/>
      <c r="C206" s="19" t="s">
        <v>303</v>
      </c>
      <c r="D206" s="17" t="s">
        <v>304</v>
      </c>
      <c r="E206" s="17">
        <v>4</v>
      </c>
      <c r="F206" s="14">
        <v>6.5</v>
      </c>
      <c r="G206" s="14">
        <v>4.75</v>
      </c>
      <c r="H206" s="14">
        <v>3</v>
      </c>
      <c r="I206" s="14"/>
      <c r="J206" s="14">
        <v>11.32</v>
      </c>
      <c r="K206" s="14">
        <v>14.81</v>
      </c>
      <c r="L206" s="14">
        <v>20.47</v>
      </c>
      <c r="M206" s="14"/>
      <c r="N206" s="14">
        <v>52.615290318</v>
      </c>
      <c r="O206" s="33">
        <v>65.584478048000008</v>
      </c>
      <c r="P206" s="17" t="s">
        <v>17</v>
      </c>
      <c r="Q206" s="40" t="s">
        <v>720</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65.099999999999994" customHeight="1" x14ac:dyDescent="0.25">
      <c r="B207" s="3"/>
      <c r="C207" s="9" t="s">
        <v>305</v>
      </c>
      <c r="D207" s="16" t="s">
        <v>306</v>
      </c>
      <c r="E207" s="16">
        <v>0</v>
      </c>
      <c r="F207" s="15">
        <v>9.1</v>
      </c>
      <c r="G207" s="15">
        <v>7.38</v>
      </c>
      <c r="H207" s="15">
        <v>5.66</v>
      </c>
      <c r="I207" s="14"/>
      <c r="J207" s="15">
        <v>9.48</v>
      </c>
      <c r="K207" s="15">
        <v>12.91</v>
      </c>
      <c r="L207" s="15">
        <v>18.46</v>
      </c>
      <c r="M207" s="15"/>
      <c r="N207" s="15">
        <v>36.962891949000003</v>
      </c>
      <c r="O207" s="15">
        <v>28.376297095000002</v>
      </c>
      <c r="P207" s="16" t="s">
        <v>14</v>
      </c>
      <c r="Q207" s="39" t="s">
        <v>721</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65.099999999999994" customHeight="1" x14ac:dyDescent="0.25">
      <c r="B208" s="3"/>
      <c r="C208" s="19" t="s">
        <v>307</v>
      </c>
      <c r="D208" s="17" t="s">
        <v>308</v>
      </c>
      <c r="E208" s="17">
        <v>3</v>
      </c>
      <c r="F208" s="14">
        <v>15.89</v>
      </c>
      <c r="G208" s="14">
        <v>14.64</v>
      </c>
      <c r="H208" s="14">
        <v>13.39</v>
      </c>
      <c r="I208" s="14"/>
      <c r="J208" s="14">
        <v>16.22</v>
      </c>
      <c r="K208" s="14">
        <v>18.71</v>
      </c>
      <c r="L208" s="14">
        <v>22.74</v>
      </c>
      <c r="M208" s="14"/>
      <c r="N208" s="14">
        <v>22.327888216000002</v>
      </c>
      <c r="O208" s="33">
        <v>54.864655380999999</v>
      </c>
      <c r="P208" s="17" t="s">
        <v>14</v>
      </c>
      <c r="Q208" s="40" t="s">
        <v>722</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65.099999999999994" customHeight="1" x14ac:dyDescent="0.25">
      <c r="B209" s="3"/>
      <c r="C209" s="9" t="s">
        <v>309</v>
      </c>
      <c r="D209" s="16" t="s">
        <v>310</v>
      </c>
      <c r="E209" s="16">
        <v>1</v>
      </c>
      <c r="F209" s="15">
        <v>18.600000000000001</v>
      </c>
      <c r="G209" s="15">
        <v>16.53</v>
      </c>
      <c r="H209" s="15">
        <v>14.47</v>
      </c>
      <c r="I209" s="14"/>
      <c r="J209" s="15">
        <v>19.43</v>
      </c>
      <c r="K209" s="15">
        <v>23.55</v>
      </c>
      <c r="L209" s="15">
        <v>30.23</v>
      </c>
      <c r="M209" s="15"/>
      <c r="N209" s="15">
        <v>46.065506679000002</v>
      </c>
      <c r="O209" s="15">
        <v>156.46150875999999</v>
      </c>
      <c r="P209" s="16" t="s">
        <v>14</v>
      </c>
      <c r="Q209" s="39" t="s">
        <v>723</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65.099999999999994" customHeight="1" x14ac:dyDescent="0.25">
      <c r="B210" s="3"/>
      <c r="C210" s="19" t="s">
        <v>311</v>
      </c>
      <c r="D210" s="17" t="s">
        <v>312</v>
      </c>
      <c r="E210" s="17">
        <v>6</v>
      </c>
      <c r="F210" s="14">
        <v>56.79</v>
      </c>
      <c r="G210" s="14">
        <v>45.66</v>
      </c>
      <c r="H210" s="14">
        <v>34.53</v>
      </c>
      <c r="I210" s="14"/>
      <c r="J210" s="14">
        <v>83.58</v>
      </c>
      <c r="K210" s="14">
        <v>105.83</v>
      </c>
      <c r="L210" s="14">
        <v>141.84</v>
      </c>
      <c r="M210" s="14"/>
      <c r="N210" s="14">
        <v>64.811579445999996</v>
      </c>
      <c r="O210" s="33">
        <v>11.053031056</v>
      </c>
      <c r="P210" s="17" t="s">
        <v>17</v>
      </c>
      <c r="Q210" s="40" t="s">
        <v>724</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65.099999999999994" customHeight="1" x14ac:dyDescent="0.25">
      <c r="B211" s="3"/>
      <c r="C211" s="9" t="s">
        <v>443</v>
      </c>
      <c r="D211" s="16" t="s">
        <v>313</v>
      </c>
      <c r="E211" s="16">
        <v>0</v>
      </c>
      <c r="F211" s="15">
        <v>11.13</v>
      </c>
      <c r="G211" s="15">
        <v>9.2899999999999991</v>
      </c>
      <c r="H211" s="15">
        <v>7.46</v>
      </c>
      <c r="I211" s="14"/>
      <c r="J211" s="15">
        <v>11.6</v>
      </c>
      <c r="K211" s="15">
        <v>15.26</v>
      </c>
      <c r="L211" s="15">
        <v>21.19</v>
      </c>
      <c r="M211" s="15"/>
      <c r="N211" s="15">
        <v>34.603763852999997</v>
      </c>
      <c r="O211" s="15">
        <v>30.188778214000003</v>
      </c>
      <c r="P211" s="16" t="s">
        <v>14</v>
      </c>
      <c r="Q211" s="39" t="s">
        <v>725</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65.099999999999994" customHeight="1" x14ac:dyDescent="0.25">
      <c r="B212" s="3"/>
      <c r="C212" s="19" t="s">
        <v>314</v>
      </c>
      <c r="D212" s="17" t="s">
        <v>315</v>
      </c>
      <c r="E212" s="17">
        <v>3</v>
      </c>
      <c r="F212" s="14">
        <v>41.94</v>
      </c>
      <c r="G212" s="14">
        <v>36.159999999999997</v>
      </c>
      <c r="H212" s="14">
        <v>30.39</v>
      </c>
      <c r="I212" s="14"/>
      <c r="J212" s="14">
        <v>42.86</v>
      </c>
      <c r="K212" s="14">
        <v>54.4</v>
      </c>
      <c r="L212" s="14">
        <v>73.069999999999993</v>
      </c>
      <c r="M212" s="14"/>
      <c r="N212" s="14">
        <v>42.799762829000002</v>
      </c>
      <c r="O212" s="33">
        <v>287.58010624000002</v>
      </c>
      <c r="P212" s="17" t="s">
        <v>14</v>
      </c>
      <c r="Q212" s="40" t="s">
        <v>726</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65.099999999999994" customHeight="1" x14ac:dyDescent="0.25">
      <c r="B213" s="3"/>
      <c r="C213" s="9" t="s">
        <v>316</v>
      </c>
      <c r="D213" s="16" t="s">
        <v>474</v>
      </c>
      <c r="E213" s="16">
        <v>5</v>
      </c>
      <c r="F213" s="15">
        <v>12.93</v>
      </c>
      <c r="G213" s="15">
        <v>12.29</v>
      </c>
      <c r="H213" s="15">
        <v>11.66</v>
      </c>
      <c r="I213" s="14"/>
      <c r="J213" s="15">
        <v>13.31</v>
      </c>
      <c r="K213" s="15">
        <v>14.57</v>
      </c>
      <c r="L213" s="15">
        <v>16.62</v>
      </c>
      <c r="M213" s="15"/>
      <c r="N213" s="15">
        <v>50.167534871999997</v>
      </c>
      <c r="O213" s="15">
        <v>1.8275059048</v>
      </c>
      <c r="P213" s="16" t="s">
        <v>14</v>
      </c>
      <c r="Q213" s="39" t="s">
        <v>727</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65.099999999999994" customHeight="1" x14ac:dyDescent="0.25">
      <c r="B214" s="3"/>
      <c r="C214" s="19" t="s">
        <v>316</v>
      </c>
      <c r="D214" s="17" t="s">
        <v>317</v>
      </c>
      <c r="E214" s="17">
        <v>5</v>
      </c>
      <c r="F214" s="14">
        <v>13.1</v>
      </c>
      <c r="G214" s="14">
        <v>12.41</v>
      </c>
      <c r="H214" s="14">
        <v>11.72</v>
      </c>
      <c r="I214" s="14"/>
      <c r="J214" s="14">
        <v>13.34</v>
      </c>
      <c r="K214" s="14">
        <v>14.71</v>
      </c>
      <c r="L214" s="14">
        <v>16.920000000000002</v>
      </c>
      <c r="M214" s="14"/>
      <c r="N214" s="14">
        <v>48.462576982000002</v>
      </c>
      <c r="O214" s="33">
        <v>3.0618740475999999</v>
      </c>
      <c r="P214" s="17" t="s">
        <v>14</v>
      </c>
      <c r="Q214" s="40" t="s">
        <v>728</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65.099999999999994" customHeight="1" x14ac:dyDescent="0.25">
      <c r="B215" s="3"/>
      <c r="C215" s="9" t="s">
        <v>316</v>
      </c>
      <c r="D215" s="16" t="s">
        <v>318</v>
      </c>
      <c r="E215" s="16">
        <v>6</v>
      </c>
      <c r="F215" s="15">
        <v>38.99</v>
      </c>
      <c r="G215" s="15">
        <v>36.950000000000003</v>
      </c>
      <c r="H215" s="15">
        <v>34.909999999999997</v>
      </c>
      <c r="I215" s="14"/>
      <c r="J215" s="15">
        <v>39.56</v>
      </c>
      <c r="K215" s="15">
        <v>43.63</v>
      </c>
      <c r="L215" s="15">
        <v>50.23</v>
      </c>
      <c r="M215" s="15"/>
      <c r="N215" s="15">
        <v>48.138394099000003</v>
      </c>
      <c r="O215" s="15">
        <v>80.308842952000006</v>
      </c>
      <c r="P215" s="16" t="s">
        <v>14</v>
      </c>
      <c r="Q215" s="39" t="s">
        <v>729</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65.099999999999994" customHeight="1" x14ac:dyDescent="0.25">
      <c r="B216" s="3"/>
      <c r="C216" s="19" t="s">
        <v>319</v>
      </c>
      <c r="D216" s="17" t="s">
        <v>320</v>
      </c>
      <c r="E216" s="17">
        <v>10</v>
      </c>
      <c r="F216" s="14">
        <v>263.19</v>
      </c>
      <c r="G216" s="14">
        <v>242.96</v>
      </c>
      <c r="H216" s="14">
        <v>222.74</v>
      </c>
      <c r="I216" s="14"/>
      <c r="J216" s="14">
        <v>271.76</v>
      </c>
      <c r="K216" s="14">
        <v>312.2</v>
      </c>
      <c r="L216" s="14">
        <v>377.65</v>
      </c>
      <c r="M216" s="14"/>
      <c r="N216" s="14">
        <v>69.760528397000002</v>
      </c>
      <c r="O216" s="33">
        <v>20.328018556</v>
      </c>
      <c r="P216" s="17" t="s">
        <v>17</v>
      </c>
      <c r="Q216" s="40" t="s">
        <v>730</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65.099999999999994" customHeight="1" x14ac:dyDescent="0.25">
      <c r="B217" s="3"/>
      <c r="C217" s="9" t="s">
        <v>456</v>
      </c>
      <c r="D217" s="16" t="s">
        <v>457</v>
      </c>
      <c r="E217" s="16">
        <v>1</v>
      </c>
      <c r="F217" s="15">
        <v>4.47</v>
      </c>
      <c r="G217" s="15">
        <v>3.9</v>
      </c>
      <c r="H217" s="15">
        <v>3.34</v>
      </c>
      <c r="I217" s="14"/>
      <c r="J217" s="15">
        <v>4.6900000000000004</v>
      </c>
      <c r="K217" s="15">
        <v>5.81</v>
      </c>
      <c r="L217" s="15">
        <v>7.62</v>
      </c>
      <c r="M217" s="15"/>
      <c r="N217" s="15">
        <v>44.084385048000001</v>
      </c>
      <c r="O217" s="15">
        <v>1.4924802381</v>
      </c>
      <c r="P217" s="16" t="s">
        <v>14</v>
      </c>
      <c r="Q217" s="39" t="s">
        <v>731</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65.099999999999994" customHeight="1" x14ac:dyDescent="0.25">
      <c r="B218" s="3"/>
      <c r="C218" s="19" t="s">
        <v>321</v>
      </c>
      <c r="D218" s="17" t="s">
        <v>322</v>
      </c>
      <c r="E218" s="17">
        <v>4</v>
      </c>
      <c r="F218" s="14">
        <v>31.75</v>
      </c>
      <c r="G218" s="14">
        <v>27.44</v>
      </c>
      <c r="H218" s="14">
        <v>23.13</v>
      </c>
      <c r="I218" s="14"/>
      <c r="J218" s="14">
        <v>40.89</v>
      </c>
      <c r="K218" s="14">
        <v>49.5</v>
      </c>
      <c r="L218" s="14">
        <v>63.44</v>
      </c>
      <c r="M218" s="14"/>
      <c r="N218" s="14">
        <v>54.816814977999996</v>
      </c>
      <c r="O218" s="33">
        <v>7.4672302857000004</v>
      </c>
      <c r="P218" s="17" t="s">
        <v>17</v>
      </c>
      <c r="Q218" s="40" t="s">
        <v>732</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65.099999999999994" customHeight="1" x14ac:dyDescent="0.25">
      <c r="B219" s="3"/>
      <c r="C219" s="9" t="s">
        <v>323</v>
      </c>
      <c r="D219" s="16" t="s">
        <v>324</v>
      </c>
      <c r="E219" s="16">
        <v>2</v>
      </c>
      <c r="F219" s="15">
        <v>33.78</v>
      </c>
      <c r="G219" s="15">
        <v>31.09</v>
      </c>
      <c r="H219" s="15">
        <v>28.4</v>
      </c>
      <c r="I219" s="14"/>
      <c r="J219" s="15">
        <v>34.47</v>
      </c>
      <c r="K219" s="15">
        <v>39.840000000000003</v>
      </c>
      <c r="L219" s="15">
        <v>48.52</v>
      </c>
      <c r="M219" s="15"/>
      <c r="N219" s="15">
        <v>36.113801754000001</v>
      </c>
      <c r="O219" s="15">
        <v>174.24675180999998</v>
      </c>
      <c r="P219" s="16" t="s">
        <v>14</v>
      </c>
      <c r="Q219" s="39" t="s">
        <v>733</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65.099999999999994" customHeight="1" x14ac:dyDescent="0.25">
      <c r="B220" s="3"/>
      <c r="C220" s="19" t="s">
        <v>325</v>
      </c>
      <c r="D220" s="17" t="s">
        <v>326</v>
      </c>
      <c r="E220" s="17">
        <v>9</v>
      </c>
      <c r="F220" s="14">
        <v>32.26</v>
      </c>
      <c r="G220" s="14">
        <v>28.9</v>
      </c>
      <c r="H220" s="14">
        <v>25.54</v>
      </c>
      <c r="I220" s="14"/>
      <c r="J220" s="14">
        <v>34.97</v>
      </c>
      <c r="K220" s="14">
        <v>41.68</v>
      </c>
      <c r="L220" s="14">
        <v>52.55</v>
      </c>
      <c r="M220" s="14"/>
      <c r="N220" s="14">
        <v>64.283439439999995</v>
      </c>
      <c r="O220" s="33">
        <v>92.195789952000013</v>
      </c>
      <c r="P220" s="17" t="s">
        <v>17</v>
      </c>
      <c r="Q220" s="40" t="s">
        <v>734</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65.099999999999994" customHeight="1" x14ac:dyDescent="0.25">
      <c r="B221" s="3"/>
      <c r="C221" s="9" t="s">
        <v>327</v>
      </c>
      <c r="D221" s="16" t="s">
        <v>328</v>
      </c>
      <c r="E221" s="16">
        <v>10</v>
      </c>
      <c r="F221" s="15">
        <v>68.959999999999994</v>
      </c>
      <c r="G221" s="15">
        <v>62.42</v>
      </c>
      <c r="H221" s="15">
        <v>55.89</v>
      </c>
      <c r="I221" s="14"/>
      <c r="J221" s="15">
        <v>74.650000000000006</v>
      </c>
      <c r="K221" s="15">
        <v>87.71</v>
      </c>
      <c r="L221" s="15">
        <v>108.85</v>
      </c>
      <c r="M221" s="15"/>
      <c r="N221" s="15">
        <v>68.016581494999997</v>
      </c>
      <c r="O221" s="15">
        <v>61.705449686000001</v>
      </c>
      <c r="P221" s="16" t="s">
        <v>17</v>
      </c>
      <c r="Q221" s="39" t="s">
        <v>735</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65.099999999999994" customHeight="1" x14ac:dyDescent="0.25">
      <c r="B222" s="3"/>
      <c r="C222" s="19" t="s">
        <v>497</v>
      </c>
      <c r="D222" s="17" t="s">
        <v>498</v>
      </c>
      <c r="E222" s="17">
        <v>10</v>
      </c>
      <c r="F222" s="14">
        <v>164.05</v>
      </c>
      <c r="G222" s="14">
        <v>153.31</v>
      </c>
      <c r="H222" s="14">
        <v>142.57</v>
      </c>
      <c r="I222" s="14"/>
      <c r="J222" s="14">
        <v>170.76</v>
      </c>
      <c r="K222" s="14">
        <v>192.23</v>
      </c>
      <c r="L222" s="14">
        <v>226.98</v>
      </c>
      <c r="M222" s="14"/>
      <c r="N222" s="14">
        <v>72.239565400999993</v>
      </c>
      <c r="O222" s="33">
        <v>3.2039036586000003</v>
      </c>
      <c r="P222" s="17" t="s">
        <v>17</v>
      </c>
      <c r="Q222" s="40" t="s">
        <v>736</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65.099999999999994" customHeight="1" x14ac:dyDescent="0.25">
      <c r="B223" s="3"/>
      <c r="C223" s="9" t="s">
        <v>329</v>
      </c>
      <c r="D223" s="16" t="s">
        <v>330</v>
      </c>
      <c r="E223" s="16">
        <v>2</v>
      </c>
      <c r="F223" s="15">
        <v>22.46</v>
      </c>
      <c r="G223" s="15">
        <v>20.39</v>
      </c>
      <c r="H223" s="15">
        <v>18.32</v>
      </c>
      <c r="I223" s="14"/>
      <c r="J223" s="15">
        <v>22.85</v>
      </c>
      <c r="K223" s="15">
        <v>26.98</v>
      </c>
      <c r="L223" s="15">
        <v>33.659999999999997</v>
      </c>
      <c r="M223" s="15"/>
      <c r="N223" s="15">
        <v>38.539739808</v>
      </c>
      <c r="O223" s="15">
        <v>131.36726748000001</v>
      </c>
      <c r="P223" s="16" t="s">
        <v>14</v>
      </c>
      <c r="Q223" s="39" t="s">
        <v>737</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65.099999999999994" customHeight="1" x14ac:dyDescent="0.25">
      <c r="B224" s="3"/>
      <c r="C224" s="19" t="s">
        <v>331</v>
      </c>
      <c r="D224" s="17" t="s">
        <v>332</v>
      </c>
      <c r="E224" s="17">
        <v>0</v>
      </c>
      <c r="F224" s="14">
        <v>30.56</v>
      </c>
      <c r="G224" s="14">
        <v>25.16</v>
      </c>
      <c r="H224" s="14">
        <v>19.760000000000002</v>
      </c>
      <c r="I224" s="14"/>
      <c r="J224" s="14">
        <v>31.84</v>
      </c>
      <c r="K224" s="14">
        <v>42.63</v>
      </c>
      <c r="L224" s="14">
        <v>60.09</v>
      </c>
      <c r="M224" s="14"/>
      <c r="N224" s="14">
        <v>40.386247996000002</v>
      </c>
      <c r="O224" s="33">
        <v>223.00106429000002</v>
      </c>
      <c r="P224" s="17" t="s">
        <v>14</v>
      </c>
      <c r="Q224" s="40" t="s">
        <v>738</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65.099999999999994" customHeight="1" x14ac:dyDescent="0.25">
      <c r="B225" s="3"/>
      <c r="C225" s="9" t="s">
        <v>333</v>
      </c>
      <c r="D225" s="16" t="s">
        <v>334</v>
      </c>
      <c r="E225" s="16">
        <v>0</v>
      </c>
      <c r="F225" s="15">
        <v>14.18</v>
      </c>
      <c r="G225" s="15">
        <v>13.05</v>
      </c>
      <c r="H225" s="15">
        <v>11.92</v>
      </c>
      <c r="I225" s="14"/>
      <c r="J225" s="15">
        <v>14.76</v>
      </c>
      <c r="K225" s="15">
        <v>17.010000000000002</v>
      </c>
      <c r="L225" s="15">
        <v>20.66</v>
      </c>
      <c r="M225" s="15"/>
      <c r="N225" s="15">
        <v>33.849173211</v>
      </c>
      <c r="O225" s="15">
        <v>11.205537</v>
      </c>
      <c r="P225" s="16" t="s">
        <v>14</v>
      </c>
      <c r="Q225" s="39" t="s">
        <v>739</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65.099999999999994" customHeight="1" x14ac:dyDescent="0.25">
      <c r="B226" s="3"/>
      <c r="C226" s="19" t="s">
        <v>335</v>
      </c>
      <c r="D226" s="17" t="s">
        <v>336</v>
      </c>
      <c r="E226" s="17">
        <v>3</v>
      </c>
      <c r="F226" s="14">
        <v>12.57</v>
      </c>
      <c r="G226" s="14">
        <v>10.88</v>
      </c>
      <c r="H226" s="14">
        <v>9.1999999999999993</v>
      </c>
      <c r="I226" s="14"/>
      <c r="J226" s="14">
        <v>12.98</v>
      </c>
      <c r="K226" s="14">
        <v>16.34</v>
      </c>
      <c r="L226" s="14">
        <v>21.78</v>
      </c>
      <c r="M226" s="14"/>
      <c r="N226" s="14">
        <v>38.696051570999998</v>
      </c>
      <c r="O226" s="33">
        <v>10.576917761000001</v>
      </c>
      <c r="P226" s="17" t="s">
        <v>14</v>
      </c>
      <c r="Q226" s="40" t="s">
        <v>740</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65.099999999999994" customHeight="1" x14ac:dyDescent="0.25">
      <c r="B227" s="3"/>
      <c r="C227" s="9" t="s">
        <v>337</v>
      </c>
      <c r="D227" s="16" t="s">
        <v>338</v>
      </c>
      <c r="E227" s="16">
        <v>3</v>
      </c>
      <c r="F227" s="15">
        <v>25.49</v>
      </c>
      <c r="G227" s="15">
        <v>23.28</v>
      </c>
      <c r="H227" s="15">
        <v>21.07</v>
      </c>
      <c r="I227" s="14"/>
      <c r="J227" s="15">
        <v>28.03</v>
      </c>
      <c r="K227" s="15">
        <v>32.44</v>
      </c>
      <c r="L227" s="15">
        <v>39.590000000000003</v>
      </c>
      <c r="M227" s="15"/>
      <c r="N227" s="15">
        <v>30.095062758000001</v>
      </c>
      <c r="O227" s="15">
        <v>200.75343918999999</v>
      </c>
      <c r="P227" s="16" t="s">
        <v>14</v>
      </c>
      <c r="Q227" s="39" t="s">
        <v>741</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65.099999999999994" customHeight="1" x14ac:dyDescent="0.25">
      <c r="B228" s="3"/>
      <c r="C228" s="19" t="s">
        <v>339</v>
      </c>
      <c r="D228" s="17" t="s">
        <v>340</v>
      </c>
      <c r="E228" s="17">
        <v>5</v>
      </c>
      <c r="F228" s="14">
        <v>6.5</v>
      </c>
      <c r="G228" s="14">
        <v>5.64</v>
      </c>
      <c r="H228" s="14">
        <v>4.78</v>
      </c>
      <c r="I228" s="14"/>
      <c r="J228" s="14">
        <v>6.62</v>
      </c>
      <c r="K228" s="14">
        <v>8.33</v>
      </c>
      <c r="L228" s="14">
        <v>11.11</v>
      </c>
      <c r="M228" s="14"/>
      <c r="N228" s="14">
        <v>47.361364017</v>
      </c>
      <c r="O228" s="33">
        <v>4.110738381</v>
      </c>
      <c r="P228" s="17" t="s">
        <v>14</v>
      </c>
      <c r="Q228" s="40" t="s">
        <v>742</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65.099999999999994" customHeight="1" x14ac:dyDescent="0.25">
      <c r="B229" s="3"/>
      <c r="C229" s="9" t="s">
        <v>341</v>
      </c>
      <c r="D229" s="16" t="s">
        <v>342</v>
      </c>
      <c r="E229" s="16">
        <v>2</v>
      </c>
      <c r="F229" s="15">
        <v>60.41</v>
      </c>
      <c r="G229" s="15">
        <v>55.71</v>
      </c>
      <c r="H229" s="15">
        <v>51.02</v>
      </c>
      <c r="I229" s="14"/>
      <c r="J229" s="15">
        <v>61.51</v>
      </c>
      <c r="K229" s="15">
        <v>70.89</v>
      </c>
      <c r="L229" s="15">
        <v>86.07</v>
      </c>
      <c r="M229" s="15"/>
      <c r="N229" s="15">
        <v>47.737761738000003</v>
      </c>
      <c r="O229" s="15">
        <v>13.619018904000001</v>
      </c>
      <c r="P229" s="16" t="s">
        <v>14</v>
      </c>
      <c r="Q229" s="39" t="s">
        <v>743</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65.099999999999994" customHeight="1" x14ac:dyDescent="0.25">
      <c r="B230" s="3"/>
      <c r="C230" s="19" t="s">
        <v>343</v>
      </c>
      <c r="D230" s="17" t="s">
        <v>403</v>
      </c>
      <c r="E230" s="17">
        <v>9</v>
      </c>
      <c r="F230" s="14">
        <v>9.0399999999999991</v>
      </c>
      <c r="G230" s="14">
        <v>7.83</v>
      </c>
      <c r="H230" s="14">
        <v>6.63</v>
      </c>
      <c r="I230" s="14"/>
      <c r="J230" s="14">
        <v>9.7899999999999991</v>
      </c>
      <c r="K230" s="14">
        <v>12.19</v>
      </c>
      <c r="L230" s="14">
        <v>16.079999999999998</v>
      </c>
      <c r="M230" s="14"/>
      <c r="N230" s="14">
        <v>65.103212038999999</v>
      </c>
      <c r="O230" s="33">
        <v>6.2248532857000001</v>
      </c>
      <c r="P230" s="17" t="s">
        <v>17</v>
      </c>
      <c r="Q230" s="40" t="s">
        <v>744</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65.099999999999994" customHeight="1" x14ac:dyDescent="0.25">
      <c r="B231" s="3"/>
      <c r="C231" s="9" t="s">
        <v>343</v>
      </c>
      <c r="D231" s="16" t="s">
        <v>344</v>
      </c>
      <c r="E231" s="16">
        <v>10</v>
      </c>
      <c r="F231" s="15">
        <v>9.66</v>
      </c>
      <c r="G231" s="15">
        <v>8.25</v>
      </c>
      <c r="H231" s="15">
        <v>6.85</v>
      </c>
      <c r="I231" s="14"/>
      <c r="J231" s="15">
        <v>10.48</v>
      </c>
      <c r="K231" s="15">
        <v>13.28</v>
      </c>
      <c r="L231" s="15">
        <v>17.82</v>
      </c>
      <c r="M231" s="15"/>
      <c r="N231" s="15">
        <v>66.704495976999993</v>
      </c>
      <c r="O231" s="15">
        <v>160.63029589999999</v>
      </c>
      <c r="P231" s="16" t="s">
        <v>17</v>
      </c>
      <c r="Q231" s="39" t="s">
        <v>745</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65.099999999999994" customHeight="1" x14ac:dyDescent="0.25">
      <c r="B232" s="3"/>
      <c r="C232" s="19" t="s">
        <v>345</v>
      </c>
      <c r="D232" s="17" t="s">
        <v>346</v>
      </c>
      <c r="E232" s="17">
        <v>9</v>
      </c>
      <c r="F232" s="14">
        <v>82.51</v>
      </c>
      <c r="G232" s="14">
        <v>77.08</v>
      </c>
      <c r="H232" s="14">
        <v>71.650000000000006</v>
      </c>
      <c r="I232" s="14"/>
      <c r="J232" s="14">
        <v>91.62</v>
      </c>
      <c r="K232" s="14">
        <v>102.47</v>
      </c>
      <c r="L232" s="14">
        <v>120.03</v>
      </c>
      <c r="M232" s="14"/>
      <c r="N232" s="14">
        <v>54.471796484000002</v>
      </c>
      <c r="O232" s="33">
        <v>1622.6087113999999</v>
      </c>
      <c r="P232" s="17" t="s">
        <v>17</v>
      </c>
      <c r="Q232" s="40" t="s">
        <v>746</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65.099999999999994" customHeight="1" x14ac:dyDescent="0.25">
      <c r="B233" s="3"/>
      <c r="C233" s="9" t="s">
        <v>347</v>
      </c>
      <c r="D233" s="16" t="s">
        <v>348</v>
      </c>
      <c r="E233" s="16">
        <v>6</v>
      </c>
      <c r="F233" s="15">
        <v>17.3</v>
      </c>
      <c r="G233" s="15">
        <v>15.27</v>
      </c>
      <c r="H233" s="15">
        <v>13.24</v>
      </c>
      <c r="I233" s="14"/>
      <c r="J233" s="15">
        <v>23.07</v>
      </c>
      <c r="K233" s="15">
        <v>27.12</v>
      </c>
      <c r="L233" s="15">
        <v>33.68</v>
      </c>
      <c r="M233" s="15"/>
      <c r="N233" s="15">
        <v>52.131183069000002</v>
      </c>
      <c r="O233" s="15">
        <v>9.2383645238000014</v>
      </c>
      <c r="P233" s="16" t="s">
        <v>17</v>
      </c>
      <c r="Q233" s="39" t="s">
        <v>747</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65.099999999999994" customHeight="1" x14ac:dyDescent="0.25">
      <c r="B234" s="3"/>
      <c r="C234" s="19" t="s">
        <v>349</v>
      </c>
      <c r="D234" s="17" t="s">
        <v>350</v>
      </c>
      <c r="E234" s="17">
        <v>0</v>
      </c>
      <c r="F234" s="14">
        <v>3.2</v>
      </c>
      <c r="G234" s="14">
        <v>2.66</v>
      </c>
      <c r="H234" s="14">
        <v>2.12</v>
      </c>
      <c r="I234" s="14"/>
      <c r="J234" s="14">
        <v>3.36</v>
      </c>
      <c r="K234" s="14">
        <v>4.43</v>
      </c>
      <c r="L234" s="14">
        <v>6.17</v>
      </c>
      <c r="M234" s="14"/>
      <c r="N234" s="14">
        <v>33.69435782</v>
      </c>
      <c r="O234" s="33">
        <v>46.232824142999995</v>
      </c>
      <c r="P234" s="17" t="s">
        <v>14</v>
      </c>
      <c r="Q234" s="40" t="s">
        <v>748</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65.099999999999994" customHeight="1" x14ac:dyDescent="0.25">
      <c r="B235" s="3"/>
      <c r="C235" s="9" t="s">
        <v>351</v>
      </c>
      <c r="D235" s="16" t="s">
        <v>352</v>
      </c>
      <c r="E235" s="16">
        <v>3</v>
      </c>
      <c r="F235" s="15">
        <v>30.82</v>
      </c>
      <c r="G235" s="15">
        <v>28.55</v>
      </c>
      <c r="H235" s="15">
        <v>26.28</v>
      </c>
      <c r="I235" s="14"/>
      <c r="J235" s="15">
        <v>32.28</v>
      </c>
      <c r="K235" s="15">
        <v>36.81</v>
      </c>
      <c r="L235" s="15">
        <v>44.16</v>
      </c>
      <c r="M235" s="15"/>
      <c r="N235" s="15">
        <v>30.018709269999999</v>
      </c>
      <c r="O235" s="15">
        <v>249.93446519</v>
      </c>
      <c r="P235" s="16" t="s">
        <v>14</v>
      </c>
      <c r="Q235" s="39" t="s">
        <v>749</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65.099999999999994" customHeight="1" x14ac:dyDescent="0.25">
      <c r="B236" s="3"/>
      <c r="C236" s="19" t="s">
        <v>353</v>
      </c>
      <c r="D236" s="17" t="s">
        <v>354</v>
      </c>
      <c r="E236" s="17">
        <v>5</v>
      </c>
      <c r="F236" s="14">
        <v>13.37</v>
      </c>
      <c r="G236" s="14">
        <v>11.97</v>
      </c>
      <c r="H236" s="14">
        <v>10.58</v>
      </c>
      <c r="I236" s="14"/>
      <c r="J236" s="14">
        <v>13.81</v>
      </c>
      <c r="K236" s="14">
        <v>16.59</v>
      </c>
      <c r="L236" s="14">
        <v>21.1</v>
      </c>
      <c r="M236" s="14"/>
      <c r="N236" s="14">
        <v>49.461826582</v>
      </c>
      <c r="O236" s="33">
        <v>11.584964714</v>
      </c>
      <c r="P236" s="17" t="s">
        <v>14</v>
      </c>
      <c r="Q236" s="40" t="s">
        <v>750</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65.099999999999994" customHeight="1" x14ac:dyDescent="0.25">
      <c r="B237" s="3"/>
      <c r="C237" s="9" t="s">
        <v>355</v>
      </c>
      <c r="D237" s="16" t="s">
        <v>356</v>
      </c>
      <c r="E237" s="16">
        <v>0</v>
      </c>
      <c r="F237" s="15">
        <v>22.04</v>
      </c>
      <c r="G237" s="15">
        <v>18.690000000000001</v>
      </c>
      <c r="H237" s="15">
        <v>15.35</v>
      </c>
      <c r="I237" s="14"/>
      <c r="J237" s="15">
        <v>22.73</v>
      </c>
      <c r="K237" s="15">
        <v>29.41</v>
      </c>
      <c r="L237" s="15">
        <v>40.22</v>
      </c>
      <c r="M237" s="15"/>
      <c r="N237" s="15">
        <v>33.476239731</v>
      </c>
      <c r="O237" s="15">
        <v>79.304481048</v>
      </c>
      <c r="P237" s="16" t="s">
        <v>14</v>
      </c>
      <c r="Q237" s="39" t="s">
        <v>751</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65.099999999999994" customHeight="1" x14ac:dyDescent="0.25">
      <c r="B238" s="3"/>
      <c r="C238" s="19" t="s">
        <v>475</v>
      </c>
      <c r="D238" s="17" t="s">
        <v>476</v>
      </c>
      <c r="E238" s="17">
        <v>6</v>
      </c>
      <c r="F238" s="14">
        <v>1.24</v>
      </c>
      <c r="G238" s="14">
        <v>1.01</v>
      </c>
      <c r="H238" s="14">
        <v>0.79</v>
      </c>
      <c r="I238" s="14"/>
      <c r="J238" s="14">
        <v>1.86</v>
      </c>
      <c r="K238" s="14">
        <v>2.2999999999999998</v>
      </c>
      <c r="L238" s="14">
        <v>3.02</v>
      </c>
      <c r="M238" s="14"/>
      <c r="N238" s="14">
        <v>53.724387909999997</v>
      </c>
      <c r="O238" s="33">
        <v>2.6841870476</v>
      </c>
      <c r="P238" s="17" t="s">
        <v>17</v>
      </c>
      <c r="Q238" s="40" t="s">
        <v>752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65.099999999999994" customHeight="1" x14ac:dyDescent="0.25">
      <c r="B239" s="3"/>
      <c r="C239" s="9" t="s">
        <v>357</v>
      </c>
      <c r="D239" s="16" t="s">
        <v>358</v>
      </c>
      <c r="E239" s="16">
        <v>0</v>
      </c>
      <c r="F239" s="15">
        <v>15.29</v>
      </c>
      <c r="G239" s="15">
        <v>13.72</v>
      </c>
      <c r="H239" s="15">
        <v>12.15</v>
      </c>
      <c r="I239" s="14"/>
      <c r="J239" s="15">
        <v>15.64</v>
      </c>
      <c r="K239" s="15">
        <v>18.77</v>
      </c>
      <c r="L239" s="15">
        <v>23.85</v>
      </c>
      <c r="M239" s="15"/>
      <c r="N239" s="15">
        <v>47.446921097999997</v>
      </c>
      <c r="O239" s="15">
        <v>21.213456381</v>
      </c>
      <c r="P239" s="16" t="s">
        <v>14</v>
      </c>
      <c r="Q239" s="39" t="s">
        <v>753</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65.099999999999994" customHeight="1" x14ac:dyDescent="0.25">
      <c r="B240" s="3"/>
      <c r="C240" s="19" t="s">
        <v>359</v>
      </c>
      <c r="D240" s="17" t="s">
        <v>360</v>
      </c>
      <c r="E240" s="17">
        <v>1</v>
      </c>
      <c r="F240" s="14">
        <v>43.4</v>
      </c>
      <c r="G240" s="14">
        <v>39.409999999999997</v>
      </c>
      <c r="H240" s="14">
        <v>35.42</v>
      </c>
      <c r="I240" s="14"/>
      <c r="J240" s="14">
        <v>44.36</v>
      </c>
      <c r="K240" s="14">
        <v>52.33</v>
      </c>
      <c r="L240" s="14">
        <v>65.23</v>
      </c>
      <c r="M240" s="14"/>
      <c r="N240" s="14">
        <v>46.215626299</v>
      </c>
      <c r="O240" s="33">
        <v>309.69651289999996</v>
      </c>
      <c r="P240" s="17" t="s">
        <v>14</v>
      </c>
      <c r="Q240" s="40" t="s">
        <v>754</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65.099999999999994" customHeight="1" x14ac:dyDescent="0.25">
      <c r="B241" s="3"/>
      <c r="C241" s="9" t="s">
        <v>499</v>
      </c>
      <c r="D241" s="16" t="s">
        <v>500</v>
      </c>
      <c r="E241" s="16">
        <v>7</v>
      </c>
      <c r="F241" s="15">
        <v>2650</v>
      </c>
      <c r="G241" s="15">
        <v>2166.69</v>
      </c>
      <c r="H241" s="15">
        <v>1683.38</v>
      </c>
      <c r="I241" s="14"/>
      <c r="J241" s="15">
        <v>2787.56</v>
      </c>
      <c r="K241" s="15">
        <v>3754.17</v>
      </c>
      <c r="L241" s="15">
        <v>5318.26</v>
      </c>
      <c r="M241" s="15"/>
      <c r="N241" s="15">
        <v>72.052816843000002</v>
      </c>
      <c r="O241" s="15">
        <v>4.6410452291000004</v>
      </c>
      <c r="P241" s="16" t="s">
        <v>17</v>
      </c>
      <c r="Q241" s="39" t="s">
        <v>755</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65.099999999999994" customHeight="1" x14ac:dyDescent="0.25">
      <c r="B242" s="3"/>
      <c r="C242" s="19" t="s">
        <v>361</v>
      </c>
      <c r="D242" s="17" t="s">
        <v>362</v>
      </c>
      <c r="E242" s="17">
        <v>0</v>
      </c>
      <c r="F242" s="14">
        <v>7.8</v>
      </c>
      <c r="G242" s="14">
        <v>7.11</v>
      </c>
      <c r="H242" s="14">
        <v>6.43</v>
      </c>
      <c r="I242" s="14"/>
      <c r="J242" s="14">
        <v>7.99</v>
      </c>
      <c r="K242" s="14">
        <v>9.35</v>
      </c>
      <c r="L242" s="14">
        <v>11.56</v>
      </c>
      <c r="M242" s="14"/>
      <c r="N242" s="14">
        <v>29.592284383999999</v>
      </c>
      <c r="O242" s="33">
        <v>3.8619251905</v>
      </c>
      <c r="P242" s="17" t="s">
        <v>14</v>
      </c>
      <c r="Q242" s="40" t="s">
        <v>756</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65.099999999999994" customHeight="1" x14ac:dyDescent="0.25">
      <c r="B243" s="3"/>
      <c r="C243" s="9" t="s">
        <v>363</v>
      </c>
      <c r="D243" s="16" t="s">
        <v>364</v>
      </c>
      <c r="E243" s="16">
        <v>2</v>
      </c>
      <c r="F243" s="15" t="s">
        <v>32</v>
      </c>
      <c r="G243" s="15" t="s">
        <v>32</v>
      </c>
      <c r="H243" s="15" t="s">
        <v>32</v>
      </c>
      <c r="I243" s="14"/>
      <c r="J243" s="15" t="s">
        <v>32</v>
      </c>
      <c r="K243" s="15" t="s">
        <v>32</v>
      </c>
      <c r="L243" s="15" t="s">
        <v>32</v>
      </c>
      <c r="M243" s="15"/>
      <c r="N243" s="15" t="s">
        <v>32</v>
      </c>
      <c r="O243" s="15" t="s">
        <v>32</v>
      </c>
      <c r="P243" s="16" t="s">
        <v>32</v>
      </c>
      <c r="Q243" s="39" t="s">
        <v>33</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65.099999999999994" customHeight="1" x14ac:dyDescent="0.25">
      <c r="B244" s="3"/>
      <c r="C244" s="19" t="s">
        <v>365</v>
      </c>
      <c r="D244" s="17" t="s">
        <v>366</v>
      </c>
      <c r="E244" s="17">
        <v>2</v>
      </c>
      <c r="F244" s="14">
        <v>9.57</v>
      </c>
      <c r="G244" s="14">
        <v>7.7</v>
      </c>
      <c r="H244" s="14">
        <v>5.83</v>
      </c>
      <c r="I244" s="14"/>
      <c r="J244" s="14">
        <v>9.9</v>
      </c>
      <c r="K244" s="14">
        <v>13.63</v>
      </c>
      <c r="L244" s="14">
        <v>19.670000000000002</v>
      </c>
      <c r="M244" s="14"/>
      <c r="N244" s="14">
        <v>40.960169098999998</v>
      </c>
      <c r="O244" s="33">
        <v>46.302726047999997</v>
      </c>
      <c r="P244" s="17" t="s">
        <v>14</v>
      </c>
      <c r="Q244" s="40" t="s">
        <v>757</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65.099999999999994" customHeight="1" x14ac:dyDescent="0.25">
      <c r="B245" s="3"/>
      <c r="C245" s="9" t="s">
        <v>501</v>
      </c>
      <c r="D245" s="16" t="s">
        <v>502</v>
      </c>
      <c r="E245" s="16">
        <v>6</v>
      </c>
      <c r="F245" s="15">
        <v>9.8699999999999992</v>
      </c>
      <c r="G245" s="15">
        <v>9.6</v>
      </c>
      <c r="H245" s="15">
        <v>9.33</v>
      </c>
      <c r="I245" s="14"/>
      <c r="J245" s="15">
        <v>10.41</v>
      </c>
      <c r="K245" s="15">
        <v>10.94</v>
      </c>
      <c r="L245" s="15">
        <v>11.81</v>
      </c>
      <c r="M245" s="15"/>
      <c r="N245" s="15">
        <v>61.705507863999998</v>
      </c>
      <c r="O245" s="15">
        <v>1.7641704933000002</v>
      </c>
      <c r="P245" s="16" t="s">
        <v>17</v>
      </c>
      <c r="Q245" s="39" t="s">
        <v>758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65.099999999999994" customHeight="1" x14ac:dyDescent="0.25">
      <c r="B246" s="3"/>
      <c r="C246" s="19" t="s">
        <v>477</v>
      </c>
      <c r="D246" s="17" t="s">
        <v>478</v>
      </c>
      <c r="E246" s="17">
        <v>3</v>
      </c>
      <c r="F246" s="14">
        <v>92.14</v>
      </c>
      <c r="G246" s="14">
        <v>87.56</v>
      </c>
      <c r="H246" s="14">
        <v>82.98</v>
      </c>
      <c r="I246" s="14"/>
      <c r="J246" s="14">
        <v>93.65</v>
      </c>
      <c r="K246" s="14">
        <v>102.8</v>
      </c>
      <c r="L246" s="14">
        <v>117.61</v>
      </c>
      <c r="M246" s="14"/>
      <c r="N246" s="14">
        <v>36.882516007</v>
      </c>
      <c r="O246" s="33">
        <v>7.9974488823999996</v>
      </c>
      <c r="P246" s="17" t="s">
        <v>14</v>
      </c>
      <c r="Q246" s="40" t="s">
        <v>759</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65.099999999999994" customHeight="1" x14ac:dyDescent="0.25">
      <c r="B247" s="3"/>
      <c r="C247" s="9" t="s">
        <v>503</v>
      </c>
      <c r="D247" s="16" t="s">
        <v>504</v>
      </c>
      <c r="E247" s="16">
        <v>10</v>
      </c>
      <c r="F247" s="15">
        <v>64.06</v>
      </c>
      <c r="G247" s="15">
        <v>60.92</v>
      </c>
      <c r="H247" s="15">
        <v>57.78</v>
      </c>
      <c r="I247" s="14"/>
      <c r="J247" s="15">
        <v>69.14</v>
      </c>
      <c r="K247" s="15">
        <v>75.41</v>
      </c>
      <c r="L247" s="15">
        <v>85.56</v>
      </c>
      <c r="M247" s="15"/>
      <c r="N247" s="15">
        <v>73.511168721000004</v>
      </c>
      <c r="O247" s="15">
        <v>1.442161249</v>
      </c>
      <c r="P247" s="16" t="s">
        <v>17</v>
      </c>
      <c r="Q247" s="39" t="s">
        <v>760</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65.099999999999994" customHeight="1" x14ac:dyDescent="0.25">
      <c r="B248" s="3"/>
      <c r="C248" s="19" t="s">
        <v>761</v>
      </c>
      <c r="D248" s="17" t="s">
        <v>762</v>
      </c>
      <c r="E248" s="17">
        <v>7</v>
      </c>
      <c r="F248" s="14">
        <v>115.42</v>
      </c>
      <c r="G248" s="14">
        <v>109.2</v>
      </c>
      <c r="H248" s="14">
        <v>102.99</v>
      </c>
      <c r="I248" s="14"/>
      <c r="J248" s="14">
        <v>117.55</v>
      </c>
      <c r="K248" s="14">
        <v>129.97</v>
      </c>
      <c r="L248" s="14">
        <v>150.07</v>
      </c>
      <c r="M248" s="14"/>
      <c r="N248" s="14">
        <v>71.036168982999996</v>
      </c>
      <c r="O248" s="33">
        <v>1.1819698538000001</v>
      </c>
      <c r="P248" s="17" t="s">
        <v>17</v>
      </c>
      <c r="Q248" s="40" t="s">
        <v>763</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65.099999999999994" customHeight="1" x14ac:dyDescent="0.25">
      <c r="B249" s="3"/>
      <c r="C249" s="9" t="s">
        <v>427</v>
      </c>
      <c r="D249" s="16" t="s">
        <v>428</v>
      </c>
      <c r="E249" s="16">
        <v>3</v>
      </c>
      <c r="F249" s="15">
        <v>179.71</v>
      </c>
      <c r="G249" s="15">
        <v>171.02</v>
      </c>
      <c r="H249" s="15">
        <v>162.33000000000001</v>
      </c>
      <c r="I249" s="14"/>
      <c r="J249" s="15">
        <v>181.97</v>
      </c>
      <c r="K249" s="15">
        <v>199.34</v>
      </c>
      <c r="L249" s="15">
        <v>227.45</v>
      </c>
      <c r="M249" s="15"/>
      <c r="N249" s="15">
        <v>35.640712295</v>
      </c>
      <c r="O249" s="15">
        <v>10.904513322000001</v>
      </c>
      <c r="P249" s="16" t="s">
        <v>14</v>
      </c>
      <c r="Q249" s="39" t="s">
        <v>764</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65.099999999999994" customHeight="1" x14ac:dyDescent="0.25">
      <c r="B250" s="3"/>
      <c r="C250" s="19" t="s">
        <v>367</v>
      </c>
      <c r="D250" s="17" t="s">
        <v>368</v>
      </c>
      <c r="E250" s="17">
        <v>0</v>
      </c>
      <c r="F250" s="14">
        <v>45.7</v>
      </c>
      <c r="G250" s="14">
        <v>40.06</v>
      </c>
      <c r="H250" s="14">
        <v>34.43</v>
      </c>
      <c r="I250" s="14"/>
      <c r="J250" s="14">
        <v>46.55</v>
      </c>
      <c r="K250" s="14">
        <v>57.81</v>
      </c>
      <c r="L250" s="14">
        <v>76.040000000000006</v>
      </c>
      <c r="M250" s="14"/>
      <c r="N250" s="14">
        <v>40.612190394999999</v>
      </c>
      <c r="O250" s="33">
        <v>2.9633039070999998</v>
      </c>
      <c r="P250" s="17" t="s">
        <v>14</v>
      </c>
      <c r="Q250" s="40" t="s">
        <v>765</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65.099999999999994" customHeight="1" x14ac:dyDescent="0.25">
      <c r="B251" s="3"/>
      <c r="C251" s="9" t="s">
        <v>505</v>
      </c>
      <c r="D251" s="16" t="s">
        <v>506</v>
      </c>
      <c r="E251" s="16">
        <v>0</v>
      </c>
      <c r="F251" s="15">
        <v>107.21</v>
      </c>
      <c r="G251" s="15">
        <v>98.58</v>
      </c>
      <c r="H251" s="15">
        <v>89.96</v>
      </c>
      <c r="I251" s="14"/>
      <c r="J251" s="15">
        <v>110.22</v>
      </c>
      <c r="K251" s="15">
        <v>127.46</v>
      </c>
      <c r="L251" s="15">
        <v>155.37</v>
      </c>
      <c r="M251" s="15"/>
      <c r="N251" s="15">
        <v>36.982699015000001</v>
      </c>
      <c r="O251" s="15">
        <v>1.1148893867</v>
      </c>
      <c r="P251" s="16" t="s">
        <v>14</v>
      </c>
      <c r="Q251" s="39" t="s">
        <v>766</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65.099999999999994" customHeight="1" x14ac:dyDescent="0.25">
      <c r="B252" s="3"/>
      <c r="C252" s="19" t="s">
        <v>429</v>
      </c>
      <c r="D252" s="17" t="s">
        <v>430</v>
      </c>
      <c r="E252" s="17">
        <v>7</v>
      </c>
      <c r="F252" s="14">
        <v>43.1</v>
      </c>
      <c r="G252" s="14">
        <v>38.28</v>
      </c>
      <c r="H252" s="14">
        <v>33.46</v>
      </c>
      <c r="I252" s="14"/>
      <c r="J252" s="14">
        <v>51.84</v>
      </c>
      <c r="K252" s="14">
        <v>61.47</v>
      </c>
      <c r="L252" s="14">
        <v>77.06</v>
      </c>
      <c r="M252" s="14"/>
      <c r="N252" s="14">
        <v>58.603923201999997</v>
      </c>
      <c r="O252" s="33">
        <v>2.9721872738000004</v>
      </c>
      <c r="P252" s="17" t="s">
        <v>17</v>
      </c>
      <c r="Q252" s="40" t="s">
        <v>767</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65.099999999999994" customHeight="1" x14ac:dyDescent="0.25">
      <c r="B253" s="3"/>
      <c r="C253" s="9" t="s">
        <v>444</v>
      </c>
      <c r="D253" s="16" t="s">
        <v>369</v>
      </c>
      <c r="E253" s="16">
        <v>2</v>
      </c>
      <c r="F253" s="15">
        <v>85.16</v>
      </c>
      <c r="G253" s="15">
        <v>74.180000000000007</v>
      </c>
      <c r="H253" s="15">
        <v>63.2</v>
      </c>
      <c r="I253" s="14"/>
      <c r="J253" s="15">
        <v>86.14</v>
      </c>
      <c r="K253" s="15">
        <v>108.09</v>
      </c>
      <c r="L253" s="15">
        <v>143.61000000000001</v>
      </c>
      <c r="M253" s="15"/>
      <c r="N253" s="15">
        <v>39.931257811999998</v>
      </c>
      <c r="O253" s="15">
        <v>8.7079082443000004</v>
      </c>
      <c r="P253" s="16" t="s">
        <v>14</v>
      </c>
      <c r="Q253" s="39" t="s">
        <v>768</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65.099999999999994" customHeight="1" x14ac:dyDescent="0.25">
      <c r="B254" s="3"/>
      <c r="C254" s="19" t="s">
        <v>445</v>
      </c>
      <c r="D254" s="17" t="s">
        <v>370</v>
      </c>
      <c r="E254" s="17">
        <v>0</v>
      </c>
      <c r="F254" s="14">
        <v>29.88</v>
      </c>
      <c r="G254" s="14">
        <v>23.84</v>
      </c>
      <c r="H254" s="14">
        <v>17.809999999999999</v>
      </c>
      <c r="I254" s="14"/>
      <c r="J254" s="14">
        <v>30.39</v>
      </c>
      <c r="K254" s="14">
        <v>42.45</v>
      </c>
      <c r="L254" s="14">
        <v>61.98</v>
      </c>
      <c r="M254" s="14"/>
      <c r="N254" s="14">
        <v>32.427673114999997</v>
      </c>
      <c r="O254" s="33">
        <v>4.5463052819000005</v>
      </c>
      <c r="P254" s="17" t="s">
        <v>14</v>
      </c>
      <c r="Q254" s="40" t="s">
        <v>769</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65.099999999999994" customHeight="1" x14ac:dyDescent="0.25">
      <c r="B255" s="3"/>
      <c r="C255" s="9" t="s">
        <v>446</v>
      </c>
      <c r="D255" s="16" t="s">
        <v>447</v>
      </c>
      <c r="E255" s="16">
        <v>0</v>
      </c>
      <c r="F255" s="15">
        <v>48.54</v>
      </c>
      <c r="G255" s="15">
        <v>41.63</v>
      </c>
      <c r="H255" s="15">
        <v>34.72</v>
      </c>
      <c r="I255" s="14"/>
      <c r="J255" s="15">
        <v>49.29</v>
      </c>
      <c r="K255" s="15">
        <v>63.1</v>
      </c>
      <c r="L255" s="15">
        <v>85.45</v>
      </c>
      <c r="M255" s="15"/>
      <c r="N255" s="15">
        <v>40.630403637999997</v>
      </c>
      <c r="O255" s="15">
        <v>13.289358365</v>
      </c>
      <c r="P255" s="16" t="s">
        <v>14</v>
      </c>
      <c r="Q255" s="39" t="s">
        <v>770</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65.099999999999994" customHeight="1" x14ac:dyDescent="0.25">
      <c r="B256" s="3"/>
      <c r="C256" s="19" t="s">
        <v>411</v>
      </c>
      <c r="D256" s="17" t="s">
        <v>412</v>
      </c>
      <c r="E256" s="17">
        <v>7</v>
      </c>
      <c r="F256" s="14">
        <v>36.58</v>
      </c>
      <c r="G256" s="14">
        <v>31.79</v>
      </c>
      <c r="H256" s="14">
        <v>27.01</v>
      </c>
      <c r="I256" s="14"/>
      <c r="J256" s="14">
        <v>38.799999999999997</v>
      </c>
      <c r="K256" s="14">
        <v>48.36</v>
      </c>
      <c r="L256" s="14">
        <v>63.83</v>
      </c>
      <c r="M256" s="14"/>
      <c r="N256" s="14">
        <v>73.833755937000006</v>
      </c>
      <c r="O256" s="33">
        <v>5.4977015818999995</v>
      </c>
      <c r="P256" s="17" t="s">
        <v>17</v>
      </c>
      <c r="Q256" s="40" t="s">
        <v>771</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65.099999999999994" customHeight="1" x14ac:dyDescent="0.25">
      <c r="B257" s="3"/>
      <c r="C257" s="9" t="s">
        <v>371</v>
      </c>
      <c r="D257" s="16" t="s">
        <v>372</v>
      </c>
      <c r="E257" s="16">
        <v>9</v>
      </c>
      <c r="F257" s="15">
        <v>142.94999999999999</v>
      </c>
      <c r="G257" s="15">
        <v>137.71</v>
      </c>
      <c r="H257" s="15">
        <v>132.47999999999999</v>
      </c>
      <c r="I257" s="14"/>
      <c r="J257" s="15">
        <v>144</v>
      </c>
      <c r="K257" s="15">
        <v>154.46</v>
      </c>
      <c r="L257" s="15">
        <v>171.4</v>
      </c>
      <c r="M257" s="15"/>
      <c r="N257" s="15">
        <v>79.143482867000003</v>
      </c>
      <c r="O257" s="15">
        <v>5.0209885861999997</v>
      </c>
      <c r="P257" s="16" t="s">
        <v>17</v>
      </c>
      <c r="Q257" s="39" t="s">
        <v>772</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65.099999999999994" customHeight="1" x14ac:dyDescent="0.25">
      <c r="B258" s="3"/>
      <c r="C258" s="19" t="s">
        <v>413</v>
      </c>
      <c r="D258" s="17" t="s">
        <v>414</v>
      </c>
      <c r="E258" s="17">
        <v>0</v>
      </c>
      <c r="F258" s="14">
        <v>121.1</v>
      </c>
      <c r="G258" s="14">
        <v>112.57</v>
      </c>
      <c r="H258" s="14">
        <v>104.04</v>
      </c>
      <c r="I258" s="14"/>
      <c r="J258" s="14">
        <v>123.01</v>
      </c>
      <c r="K258" s="14">
        <v>140.06</v>
      </c>
      <c r="L258" s="14">
        <v>167.65</v>
      </c>
      <c r="M258" s="14"/>
      <c r="N258" s="14">
        <v>31.855062544999999</v>
      </c>
      <c r="O258" s="33">
        <v>14.381239501</v>
      </c>
      <c r="P258" s="17" t="s">
        <v>14</v>
      </c>
      <c r="Q258" s="40" t="s">
        <v>773</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65.099999999999994" customHeight="1" x14ac:dyDescent="0.25">
      <c r="B259" s="3"/>
      <c r="C259" s="9" t="s">
        <v>448</v>
      </c>
      <c r="D259" s="16" t="s">
        <v>373</v>
      </c>
      <c r="E259" s="16">
        <v>3</v>
      </c>
      <c r="F259" s="15">
        <v>172.22</v>
      </c>
      <c r="G259" s="15">
        <v>164.05</v>
      </c>
      <c r="H259" s="15">
        <v>155.88</v>
      </c>
      <c r="I259" s="14"/>
      <c r="J259" s="15">
        <v>174.65</v>
      </c>
      <c r="K259" s="15">
        <v>190.98</v>
      </c>
      <c r="L259" s="15">
        <v>217.42</v>
      </c>
      <c r="M259" s="15"/>
      <c r="N259" s="15">
        <v>35.161224986000001</v>
      </c>
      <c r="O259" s="15">
        <v>574.9169637</v>
      </c>
      <c r="P259" s="16" t="s">
        <v>14</v>
      </c>
      <c r="Q259" s="39" t="s">
        <v>774</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65.099999999999994" customHeight="1" x14ac:dyDescent="0.25">
      <c r="B260" s="3"/>
      <c r="C260" s="19" t="s">
        <v>507</v>
      </c>
      <c r="D260" s="17" t="s">
        <v>508</v>
      </c>
      <c r="E260" s="17">
        <v>7</v>
      </c>
      <c r="F260" s="14">
        <v>94.01</v>
      </c>
      <c r="G260" s="14">
        <v>90.18</v>
      </c>
      <c r="H260" s="14">
        <v>86.36</v>
      </c>
      <c r="I260" s="14"/>
      <c r="J260" s="14">
        <v>95.59</v>
      </c>
      <c r="K260" s="14">
        <v>103.23</v>
      </c>
      <c r="L260" s="14">
        <v>115.6</v>
      </c>
      <c r="M260" s="14"/>
      <c r="N260" s="14">
        <v>62.903498554000002</v>
      </c>
      <c r="O260" s="33">
        <v>2.4108917914000001</v>
      </c>
      <c r="P260" s="17" t="s">
        <v>17</v>
      </c>
      <c r="Q260" s="40" t="s">
        <v>775</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65.099999999999994" customHeight="1" x14ac:dyDescent="0.25">
      <c r="B261" s="3"/>
      <c r="C261" s="9" t="s">
        <v>776</v>
      </c>
      <c r="D261" s="16" t="s">
        <v>777</v>
      </c>
      <c r="E261" s="16">
        <v>1</v>
      </c>
      <c r="F261" s="15">
        <v>130.01</v>
      </c>
      <c r="G261" s="15">
        <v>123.74</v>
      </c>
      <c r="H261" s="15">
        <v>117.47</v>
      </c>
      <c r="I261" s="14"/>
      <c r="J261" s="15">
        <v>130.94</v>
      </c>
      <c r="K261" s="15">
        <v>143.47</v>
      </c>
      <c r="L261" s="15">
        <v>163.75</v>
      </c>
      <c r="M261" s="15"/>
      <c r="N261" s="15">
        <v>42.501645296</v>
      </c>
      <c r="O261" s="15">
        <v>1.2059559761999998</v>
      </c>
      <c r="P261" s="16" t="s">
        <v>14</v>
      </c>
      <c r="Q261" s="39" t="s">
        <v>778</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65.099999999999994" customHeight="1" x14ac:dyDescent="0.25">
      <c r="B262" s="3"/>
      <c r="C262" s="19" t="s">
        <v>509</v>
      </c>
      <c r="D262" s="17" t="s">
        <v>510</v>
      </c>
      <c r="E262" s="17">
        <v>0</v>
      </c>
      <c r="F262" s="14">
        <v>104.51</v>
      </c>
      <c r="G262" s="14">
        <v>94.91</v>
      </c>
      <c r="H262" s="14">
        <v>85.31</v>
      </c>
      <c r="I262" s="14"/>
      <c r="J262" s="14">
        <v>106.41</v>
      </c>
      <c r="K262" s="14">
        <v>125.6</v>
      </c>
      <c r="L262" s="14">
        <v>156.66</v>
      </c>
      <c r="M262" s="14"/>
      <c r="N262" s="14">
        <v>33.826146162999997</v>
      </c>
      <c r="O262" s="33">
        <v>18.687496070000002</v>
      </c>
      <c r="P262" s="17" t="s">
        <v>14</v>
      </c>
      <c r="Q262" s="40" t="s">
        <v>779</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65.099999999999994" customHeight="1" x14ac:dyDescent="0.25">
      <c r="B263" s="3"/>
      <c r="C263" s="9" t="s">
        <v>511</v>
      </c>
      <c r="D263" s="16" t="s">
        <v>512</v>
      </c>
      <c r="E263" s="16">
        <v>10</v>
      </c>
      <c r="F263" s="15">
        <v>79.37</v>
      </c>
      <c r="G263" s="15">
        <v>76.39</v>
      </c>
      <c r="H263" s="15">
        <v>73.41</v>
      </c>
      <c r="I263" s="14"/>
      <c r="J263" s="15">
        <v>80.03</v>
      </c>
      <c r="K263" s="15">
        <v>85.98</v>
      </c>
      <c r="L263" s="15">
        <v>95.62</v>
      </c>
      <c r="M263" s="15"/>
      <c r="N263" s="15">
        <v>79.915171337000004</v>
      </c>
      <c r="O263" s="15">
        <v>6.5052744781000005</v>
      </c>
      <c r="P263" s="16" t="s">
        <v>17</v>
      </c>
      <c r="Q263" s="39" t="s">
        <v>780</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65.099999999999994" customHeight="1" x14ac:dyDescent="0.25">
      <c r="B264" s="3"/>
      <c r="C264" s="19" t="s">
        <v>513</v>
      </c>
      <c r="D264" s="17" t="s">
        <v>514</v>
      </c>
      <c r="E264" s="17">
        <v>10</v>
      </c>
      <c r="F264" s="14">
        <v>59.78</v>
      </c>
      <c r="G264" s="14">
        <v>56.07</v>
      </c>
      <c r="H264" s="14">
        <v>52.36</v>
      </c>
      <c r="I264" s="14"/>
      <c r="J264" s="14">
        <v>60.65</v>
      </c>
      <c r="K264" s="14">
        <v>68.06</v>
      </c>
      <c r="L264" s="14">
        <v>80.06</v>
      </c>
      <c r="M264" s="14"/>
      <c r="N264" s="14">
        <v>73.920062497999993</v>
      </c>
      <c r="O264" s="33">
        <v>2.1937556209999998</v>
      </c>
      <c r="P264" s="17" t="s">
        <v>17</v>
      </c>
      <c r="Q264" s="40" t="s">
        <v>781</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65.099999999999994" customHeight="1" x14ac:dyDescent="0.25">
      <c r="B265" s="3"/>
      <c r="C265" s="9" t="s">
        <v>515</v>
      </c>
      <c r="D265" s="16" t="s">
        <v>516</v>
      </c>
      <c r="E265" s="16">
        <v>7</v>
      </c>
      <c r="F265" s="15">
        <v>57.56</v>
      </c>
      <c r="G265" s="15">
        <v>53.84</v>
      </c>
      <c r="H265" s="15">
        <v>50.12</v>
      </c>
      <c r="I265" s="14"/>
      <c r="J265" s="15">
        <v>59.87</v>
      </c>
      <c r="K265" s="15">
        <v>67.3</v>
      </c>
      <c r="L265" s="15">
        <v>79.33</v>
      </c>
      <c r="M265" s="15"/>
      <c r="N265" s="15">
        <v>62.641448693000001</v>
      </c>
      <c r="O265" s="15">
        <v>3.5368778008999997</v>
      </c>
      <c r="P265" s="16" t="s">
        <v>17</v>
      </c>
      <c r="Q265" s="39" t="s">
        <v>782</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65.099999999999994" customHeight="1" x14ac:dyDescent="0.25">
      <c r="B266" s="3"/>
      <c r="C266" s="19" t="s">
        <v>517</v>
      </c>
      <c r="D266" s="17" t="s">
        <v>518</v>
      </c>
      <c r="E266" s="17">
        <v>7</v>
      </c>
      <c r="F266" s="14">
        <v>123.44</v>
      </c>
      <c r="G266" s="14">
        <v>106.97</v>
      </c>
      <c r="H266" s="14">
        <v>90.5</v>
      </c>
      <c r="I266" s="14"/>
      <c r="J266" s="14">
        <v>128.30000000000001</v>
      </c>
      <c r="K266" s="14">
        <v>161.22999999999999</v>
      </c>
      <c r="L266" s="14">
        <v>214.53</v>
      </c>
      <c r="M266" s="14"/>
      <c r="N266" s="14">
        <v>68.203835615000003</v>
      </c>
      <c r="O266" s="33">
        <v>6.1453049037999996</v>
      </c>
      <c r="P266" s="17" t="s">
        <v>17</v>
      </c>
      <c r="Q266" s="40" t="s">
        <v>783</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65.099999999999994" customHeight="1" x14ac:dyDescent="0.25">
      <c r="B267" s="3"/>
      <c r="C267" s="9" t="s">
        <v>449</v>
      </c>
      <c r="D267" s="16" t="s">
        <v>374</v>
      </c>
      <c r="E267" s="16">
        <v>10</v>
      </c>
      <c r="F267" s="15">
        <v>428.02</v>
      </c>
      <c r="G267" s="15">
        <v>410.73</v>
      </c>
      <c r="H267" s="15">
        <v>393.45</v>
      </c>
      <c r="I267" s="14"/>
      <c r="J267" s="15">
        <v>430.18</v>
      </c>
      <c r="K267" s="15">
        <v>464.74</v>
      </c>
      <c r="L267" s="15">
        <v>520.66999999999996</v>
      </c>
      <c r="M267" s="15"/>
      <c r="N267" s="15">
        <v>81.711421068999996</v>
      </c>
      <c r="O267" s="15">
        <v>49.483286798999998</v>
      </c>
      <c r="P267" s="16" t="s">
        <v>17</v>
      </c>
      <c r="Q267" s="39" t="s">
        <v>784</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65.099999999999994" customHeight="1" x14ac:dyDescent="0.25">
      <c r="B268" s="3"/>
      <c r="C268" s="19" t="s">
        <v>450</v>
      </c>
      <c r="D268" s="17" t="s">
        <v>375</v>
      </c>
      <c r="E268" s="17">
        <v>3</v>
      </c>
      <c r="F268" s="14">
        <v>112.73</v>
      </c>
      <c r="G268" s="14">
        <v>86.51</v>
      </c>
      <c r="H268" s="14">
        <v>60.29</v>
      </c>
      <c r="I268" s="14"/>
      <c r="J268" s="14">
        <v>114.79</v>
      </c>
      <c r="K268" s="14">
        <v>167.22</v>
      </c>
      <c r="L268" s="14">
        <v>252.07</v>
      </c>
      <c r="M268" s="14"/>
      <c r="N268" s="14">
        <v>43.869960857999999</v>
      </c>
      <c r="O268" s="33">
        <v>8.2078061261999995</v>
      </c>
      <c r="P268" s="17" t="s">
        <v>14</v>
      </c>
      <c r="Q268" s="40" t="s">
        <v>785</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65.099999999999994" customHeight="1" x14ac:dyDescent="0.25">
      <c r="B269" s="3"/>
      <c r="C269" s="9" t="s">
        <v>451</v>
      </c>
      <c r="D269" s="16" t="s">
        <v>376</v>
      </c>
      <c r="E269" s="16">
        <v>0</v>
      </c>
      <c r="F269" s="15">
        <v>111.98</v>
      </c>
      <c r="G269" s="15">
        <v>105.04</v>
      </c>
      <c r="H269" s="15">
        <v>98.11</v>
      </c>
      <c r="I269" s="14"/>
      <c r="J269" s="15">
        <v>115.13</v>
      </c>
      <c r="K269" s="15">
        <v>128.99</v>
      </c>
      <c r="L269" s="15">
        <v>151.43</v>
      </c>
      <c r="M269" s="15"/>
      <c r="N269" s="15">
        <v>44.964906667000001</v>
      </c>
      <c r="O269" s="15">
        <v>298.04282248999999</v>
      </c>
      <c r="P269" s="16" t="s">
        <v>14</v>
      </c>
      <c r="Q269" s="39" t="s">
        <v>786</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65.099999999999994" customHeight="1" x14ac:dyDescent="0.25">
      <c r="B270" s="3"/>
      <c r="C270" s="19" t="s">
        <v>377</v>
      </c>
      <c r="D270" s="17" t="s">
        <v>378</v>
      </c>
      <c r="E270" s="17">
        <v>3</v>
      </c>
      <c r="F270" s="14">
        <v>180.82</v>
      </c>
      <c r="G270" s="14">
        <v>172.21</v>
      </c>
      <c r="H270" s="14">
        <v>163.61000000000001</v>
      </c>
      <c r="I270" s="14"/>
      <c r="J270" s="14">
        <v>183.31</v>
      </c>
      <c r="K270" s="14">
        <v>200.51</v>
      </c>
      <c r="L270" s="14">
        <v>228.35</v>
      </c>
      <c r="M270" s="14"/>
      <c r="N270" s="14">
        <v>35.214796751000002</v>
      </c>
      <c r="O270" s="33">
        <v>92.523221876999997</v>
      </c>
      <c r="P270" s="17" t="s">
        <v>14</v>
      </c>
      <c r="Q270" s="40" t="s">
        <v>787</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65.099999999999994" customHeight="1" x14ac:dyDescent="0.25">
      <c r="B271" s="3"/>
      <c r="C271" s="9" t="s">
        <v>379</v>
      </c>
      <c r="D271" s="16" t="s">
        <v>380</v>
      </c>
      <c r="E271" s="16">
        <v>3</v>
      </c>
      <c r="F271" s="15">
        <v>124.33</v>
      </c>
      <c r="G271" s="15">
        <v>118.32</v>
      </c>
      <c r="H271" s="15">
        <v>112.32</v>
      </c>
      <c r="I271" s="14"/>
      <c r="J271" s="15">
        <v>125.96</v>
      </c>
      <c r="K271" s="15">
        <v>137.96</v>
      </c>
      <c r="L271" s="15">
        <v>157.38999999999999</v>
      </c>
      <c r="M271" s="15"/>
      <c r="N271" s="15">
        <v>35.899701731999997</v>
      </c>
      <c r="O271" s="15">
        <v>21.666636378</v>
      </c>
      <c r="P271" s="16" t="s">
        <v>14</v>
      </c>
      <c r="Q271" s="39" t="s">
        <v>788</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65.099999999999994" customHeight="1" x14ac:dyDescent="0.25">
      <c r="B272" s="3"/>
      <c r="C272" s="19" t="s">
        <v>381</v>
      </c>
      <c r="D272" s="17" t="s">
        <v>382</v>
      </c>
      <c r="E272" s="17">
        <v>7</v>
      </c>
      <c r="F272" s="14">
        <v>71.73</v>
      </c>
      <c r="G272" s="14">
        <v>67.790000000000006</v>
      </c>
      <c r="H272" s="14">
        <v>63.85</v>
      </c>
      <c r="I272" s="14"/>
      <c r="J272" s="14">
        <v>72.3</v>
      </c>
      <c r="K272" s="14">
        <v>80.17</v>
      </c>
      <c r="L272" s="14">
        <v>92.91</v>
      </c>
      <c r="M272" s="14"/>
      <c r="N272" s="14">
        <v>72.442679350999995</v>
      </c>
      <c r="O272" s="33">
        <v>14.558694929</v>
      </c>
      <c r="P272" s="17" t="s">
        <v>17</v>
      </c>
      <c r="Q272" s="40" t="s">
        <v>789</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65.099999999999994" customHeight="1" x14ac:dyDescent="0.25">
      <c r="B273" s="3"/>
      <c r="C273" s="9" t="s">
        <v>383</v>
      </c>
      <c r="D273" s="16" t="s">
        <v>384</v>
      </c>
      <c r="E273" s="16">
        <v>10</v>
      </c>
      <c r="F273" s="15">
        <v>51.77</v>
      </c>
      <c r="G273" s="15">
        <v>49.63</v>
      </c>
      <c r="H273" s="15">
        <v>47.5</v>
      </c>
      <c r="I273" s="14"/>
      <c r="J273" s="15">
        <v>52.35</v>
      </c>
      <c r="K273" s="15">
        <v>56.61</v>
      </c>
      <c r="L273" s="15">
        <v>63.51</v>
      </c>
      <c r="M273" s="15"/>
      <c r="N273" s="15">
        <v>78.834981225000007</v>
      </c>
      <c r="O273" s="15">
        <v>7.1834538327999997</v>
      </c>
      <c r="P273" s="16" t="s">
        <v>17</v>
      </c>
      <c r="Q273" s="39" t="s">
        <v>790</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65.099999999999994" customHeight="1" x14ac:dyDescent="0.25">
      <c r="B274" s="3"/>
      <c r="C274" s="19" t="s">
        <v>385</v>
      </c>
      <c r="D274" s="17" t="s">
        <v>386</v>
      </c>
      <c r="E274" s="17">
        <v>10</v>
      </c>
      <c r="F274" s="14">
        <v>116</v>
      </c>
      <c r="G274" s="14">
        <v>107.45</v>
      </c>
      <c r="H274" s="14">
        <v>98.91</v>
      </c>
      <c r="I274" s="14"/>
      <c r="J274" s="14">
        <v>117.34</v>
      </c>
      <c r="K274" s="14">
        <v>134.41999999999999</v>
      </c>
      <c r="L274" s="14">
        <v>162.07</v>
      </c>
      <c r="M274" s="14"/>
      <c r="N274" s="14">
        <v>75.099385368</v>
      </c>
      <c r="O274" s="33">
        <v>11.269679072000001</v>
      </c>
      <c r="P274" s="17" t="s">
        <v>17</v>
      </c>
      <c r="Q274" s="40" t="s">
        <v>791</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65.099999999999994" customHeight="1" x14ac:dyDescent="0.25">
      <c r="B275" s="3"/>
      <c r="C275" s="9" t="s">
        <v>792</v>
      </c>
      <c r="D275" s="16" t="s">
        <v>793</v>
      </c>
      <c r="E275" s="16">
        <v>0</v>
      </c>
      <c r="F275" s="15">
        <v>89.28</v>
      </c>
      <c r="G275" s="15">
        <v>82.35</v>
      </c>
      <c r="H275" s="15">
        <v>75.430000000000007</v>
      </c>
      <c r="I275" s="14"/>
      <c r="J275" s="15">
        <v>91.36</v>
      </c>
      <c r="K275" s="15">
        <v>105.2</v>
      </c>
      <c r="L275" s="15">
        <v>127.61</v>
      </c>
      <c r="M275" s="15"/>
      <c r="N275" s="15">
        <v>42.914252857000001</v>
      </c>
      <c r="O275" s="15">
        <v>1.5335202799999998</v>
      </c>
      <c r="P275" s="16" t="s">
        <v>14</v>
      </c>
      <c r="Q275" s="39" t="s">
        <v>794</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65.099999999999994" customHeight="1" x14ac:dyDescent="0.25">
      <c r="B276" s="3"/>
      <c r="C276" s="19" t="s">
        <v>519</v>
      </c>
      <c r="D276" s="17" t="s">
        <v>520</v>
      </c>
      <c r="E276" s="17">
        <v>3</v>
      </c>
      <c r="F276" s="14">
        <v>313.72000000000003</v>
      </c>
      <c r="G276" s="14">
        <v>296.93</v>
      </c>
      <c r="H276" s="14">
        <v>280.14999999999998</v>
      </c>
      <c r="I276" s="14"/>
      <c r="J276" s="14">
        <v>317</v>
      </c>
      <c r="K276" s="14">
        <v>350.56</v>
      </c>
      <c r="L276" s="14">
        <v>404.87</v>
      </c>
      <c r="M276" s="14"/>
      <c r="N276" s="14">
        <v>33.148810206999997</v>
      </c>
      <c r="O276" s="33">
        <v>1.7852057104999999</v>
      </c>
      <c r="P276" s="17" t="s">
        <v>14</v>
      </c>
      <c r="Q276" s="40" t="s">
        <v>795</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65.099999999999994" customHeight="1" x14ac:dyDescent="0.25">
      <c r="B277" s="3"/>
      <c r="C277" s="9" t="s">
        <v>387</v>
      </c>
      <c r="D277" s="16" t="s">
        <v>388</v>
      </c>
      <c r="E277" s="16">
        <v>0</v>
      </c>
      <c r="F277" s="15">
        <v>22.8</v>
      </c>
      <c r="G277" s="15">
        <v>19.87</v>
      </c>
      <c r="H277" s="15">
        <v>16.940000000000001</v>
      </c>
      <c r="I277" s="14"/>
      <c r="J277" s="15">
        <v>23.19</v>
      </c>
      <c r="K277" s="15">
        <v>29.04</v>
      </c>
      <c r="L277" s="15">
        <v>38.51</v>
      </c>
      <c r="M277" s="15"/>
      <c r="N277" s="15">
        <v>39.613031925000001</v>
      </c>
      <c r="O277" s="15">
        <v>3.6980190543</v>
      </c>
      <c r="P277" s="16" t="s">
        <v>14</v>
      </c>
      <c r="Q277" s="39" t="s">
        <v>796</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65.099999999999994" customHeight="1" x14ac:dyDescent="0.25">
      <c r="B278" s="3"/>
      <c r="C278" s="19" t="s">
        <v>797</v>
      </c>
      <c r="D278" s="17" t="s">
        <v>798</v>
      </c>
      <c r="E278" s="17">
        <v>0</v>
      </c>
      <c r="F278" s="14">
        <v>7.21</v>
      </c>
      <c r="G278" s="14">
        <v>6.71</v>
      </c>
      <c r="H278" s="14">
        <v>6.22</v>
      </c>
      <c r="I278" s="14"/>
      <c r="J278" s="14">
        <v>7.27</v>
      </c>
      <c r="K278" s="14">
        <v>8.25</v>
      </c>
      <c r="L278" s="14">
        <v>9.84</v>
      </c>
      <c r="M278" s="14"/>
      <c r="N278" s="14">
        <v>43.080088910000001</v>
      </c>
      <c r="O278" s="33">
        <v>1.1278929986000001</v>
      </c>
      <c r="P278" s="17" t="s">
        <v>14</v>
      </c>
      <c r="Q278" s="40" t="s">
        <v>799</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65.099999999999994" customHeight="1" x14ac:dyDescent="0.25">
      <c r="B279" s="3"/>
      <c r="C279" s="9" t="s">
        <v>389</v>
      </c>
      <c r="D279" s="16" t="s">
        <v>390</v>
      </c>
      <c r="E279" s="16">
        <v>7</v>
      </c>
      <c r="F279" s="15" t="s">
        <v>32</v>
      </c>
      <c r="G279" s="15" t="s">
        <v>32</v>
      </c>
      <c r="H279" s="15" t="s">
        <v>32</v>
      </c>
      <c r="I279" s="14"/>
      <c r="J279" s="15" t="s">
        <v>32</v>
      </c>
      <c r="K279" s="15" t="s">
        <v>32</v>
      </c>
      <c r="L279" s="15" t="s">
        <v>32</v>
      </c>
      <c r="M279" s="15"/>
      <c r="N279" s="15" t="s">
        <v>32</v>
      </c>
      <c r="O279" s="15" t="s">
        <v>32</v>
      </c>
      <c r="P279" s="16" t="s">
        <v>32</v>
      </c>
      <c r="Q279" s="39" t="s">
        <v>33</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65.099999999999994" customHeight="1" x14ac:dyDescent="0.25">
      <c r="B280" s="3"/>
      <c r="C280" s="19" t="s">
        <v>391</v>
      </c>
      <c r="D280" s="17" t="s">
        <v>392</v>
      </c>
      <c r="E280" s="17">
        <v>3</v>
      </c>
      <c r="F280" s="14">
        <v>17.989999999999998</v>
      </c>
      <c r="G280" s="14">
        <v>17.12</v>
      </c>
      <c r="H280" s="14">
        <v>16.25</v>
      </c>
      <c r="I280" s="14"/>
      <c r="J280" s="14">
        <v>18.22</v>
      </c>
      <c r="K280" s="14">
        <v>19.95</v>
      </c>
      <c r="L280" s="14">
        <v>22.76</v>
      </c>
      <c r="M280" s="14"/>
      <c r="N280" s="14">
        <v>36.265471382999998</v>
      </c>
      <c r="O280" s="33">
        <v>13.663157810000001</v>
      </c>
      <c r="P280" s="17" t="s">
        <v>14</v>
      </c>
      <c r="Q280" s="40" t="s">
        <v>800</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65.099999999999994" customHeight="1" x14ac:dyDescent="0.25">
      <c r="B281" s="3"/>
      <c r="C281" s="9" t="s">
        <v>393</v>
      </c>
      <c r="D281" s="16" t="s">
        <v>394</v>
      </c>
      <c r="E281" s="16">
        <v>10</v>
      </c>
      <c r="F281" s="15">
        <v>21.03</v>
      </c>
      <c r="G281" s="15">
        <v>19.46</v>
      </c>
      <c r="H281" s="15">
        <v>17.899999999999999</v>
      </c>
      <c r="I281" s="14"/>
      <c r="J281" s="15">
        <v>21.8</v>
      </c>
      <c r="K281" s="15">
        <v>24.92</v>
      </c>
      <c r="L281" s="15">
        <v>29.98</v>
      </c>
      <c r="M281" s="15"/>
      <c r="N281" s="15">
        <v>77.954861455</v>
      </c>
      <c r="O281" s="15">
        <v>21.068125146</v>
      </c>
      <c r="P281" s="16" t="s">
        <v>17</v>
      </c>
      <c r="Q281" s="39" t="s">
        <v>801</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65.099999999999994" customHeight="1" x14ac:dyDescent="0.25">
      <c r="B282" s="3"/>
      <c r="C282" s="19" t="s">
        <v>395</v>
      </c>
      <c r="D282" s="17" t="s">
        <v>396</v>
      </c>
      <c r="E282" s="17">
        <v>0</v>
      </c>
      <c r="F282" s="14">
        <v>23.14</v>
      </c>
      <c r="G282" s="14">
        <v>20.97</v>
      </c>
      <c r="H282" s="14">
        <v>18.809999999999999</v>
      </c>
      <c r="I282" s="14"/>
      <c r="J282" s="14">
        <v>23.45</v>
      </c>
      <c r="K282" s="14">
        <v>27.77</v>
      </c>
      <c r="L282" s="14">
        <v>34.770000000000003</v>
      </c>
      <c r="M282" s="14"/>
      <c r="N282" s="14">
        <v>36.461401262000003</v>
      </c>
      <c r="O282" s="33">
        <v>27.276235912000001</v>
      </c>
      <c r="P282" s="17" t="s">
        <v>14</v>
      </c>
      <c r="Q282" s="40" t="s">
        <v>802</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65.099999999999994" customHeight="1" x14ac:dyDescent="0.25">
      <c r="B283" s="3"/>
      <c r="C283" s="9" t="s">
        <v>803</v>
      </c>
      <c r="D283" s="16" t="s">
        <v>804</v>
      </c>
      <c r="E283" s="16">
        <v>9</v>
      </c>
      <c r="F283" s="15">
        <v>16.149999999999999</v>
      </c>
      <c r="G283" s="15">
        <v>15.48</v>
      </c>
      <c r="H283" s="15">
        <v>14.82</v>
      </c>
      <c r="I283" s="14"/>
      <c r="J283" s="15">
        <v>16.399999999999999</v>
      </c>
      <c r="K283" s="15">
        <v>17.72</v>
      </c>
      <c r="L283" s="15">
        <v>19.86</v>
      </c>
      <c r="M283" s="15"/>
      <c r="N283" s="15">
        <v>72.954093603000004</v>
      </c>
      <c r="O283" s="15">
        <v>4.4690914623999998</v>
      </c>
      <c r="P283" s="16" t="s">
        <v>17</v>
      </c>
      <c r="Q283" s="39" t="s">
        <v>805</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65.099999999999994" customHeight="1" x14ac:dyDescent="0.25">
      <c r="B284" s="3"/>
      <c r="C284" s="19" t="s">
        <v>521</v>
      </c>
      <c r="D284" s="17" t="s">
        <v>522</v>
      </c>
      <c r="E284" s="17">
        <v>9</v>
      </c>
      <c r="F284" s="14">
        <v>27.92</v>
      </c>
      <c r="G284" s="14">
        <v>25.59</v>
      </c>
      <c r="H284" s="14">
        <v>23.27</v>
      </c>
      <c r="I284" s="14"/>
      <c r="J284" s="14">
        <v>28.28</v>
      </c>
      <c r="K284" s="14">
        <v>32.92</v>
      </c>
      <c r="L284" s="14">
        <v>40.43</v>
      </c>
      <c r="M284" s="14"/>
      <c r="N284" s="14">
        <v>81.374933917999996</v>
      </c>
      <c r="O284" s="33">
        <v>2.5327082581</v>
      </c>
      <c r="P284" s="17" t="s">
        <v>17</v>
      </c>
      <c r="Q284" s="40" t="s">
        <v>806</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65.099999999999994" customHeight="1" x14ac:dyDescent="0.25">
      <c r="B285" s="3"/>
      <c r="C285" s="9"/>
      <c r="D285" s="16"/>
      <c r="E285" s="16"/>
      <c r="F285" s="15"/>
      <c r="G285" s="15"/>
      <c r="H285" s="15"/>
      <c r="I285" s="14"/>
      <c r="J285" s="15"/>
      <c r="K285" s="15"/>
      <c r="L285" s="15"/>
      <c r="M285" s="15"/>
      <c r="N285" s="15"/>
      <c r="O285" s="15"/>
      <c r="P285" s="16"/>
      <c r="Q285" s="39"/>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65.099999999999994" customHeight="1" x14ac:dyDescent="0.25">
      <c r="B286" s="3"/>
      <c r="C286" s="19"/>
      <c r="D286" s="17"/>
      <c r="E286" s="17"/>
      <c r="F286" s="14"/>
      <c r="G286" s="14"/>
      <c r="H286" s="14"/>
      <c r="I286" s="14"/>
      <c r="J286" s="14"/>
      <c r="K286" s="14"/>
      <c r="L286" s="14"/>
      <c r="M286" s="14"/>
      <c r="N286" s="14"/>
      <c r="O286" s="33"/>
      <c r="P286" s="17"/>
      <c r="Q286" s="40"/>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65.099999999999994" customHeight="1" x14ac:dyDescent="0.25">
      <c r="B287" s="3"/>
      <c r="C287" s="9"/>
      <c r="D287" s="16"/>
      <c r="E287" s="16"/>
      <c r="F287" s="15"/>
      <c r="G287" s="15"/>
      <c r="H287" s="15"/>
      <c r="I287" s="14"/>
      <c r="J287" s="15"/>
      <c r="K287" s="15"/>
      <c r="L287" s="15"/>
      <c r="M287" s="15"/>
      <c r="N287" s="15"/>
      <c r="O287" s="15"/>
      <c r="P287" s="16"/>
      <c r="Q287" s="39"/>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65.099999999999994" customHeight="1" x14ac:dyDescent="0.25">
      <c r="B288" s="3"/>
      <c r="C288" s="19"/>
      <c r="D288" s="17"/>
      <c r="E288" s="17"/>
      <c r="F288" s="14"/>
      <c r="G288" s="14"/>
      <c r="H288" s="14"/>
      <c r="I288" s="14"/>
      <c r="J288" s="14"/>
      <c r="K288" s="14"/>
      <c r="L288" s="14"/>
      <c r="M288" s="14"/>
      <c r="N288" s="14"/>
      <c r="O288" s="33"/>
      <c r="P288" s="17"/>
      <c r="Q288" s="40"/>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65.099999999999994" customHeight="1" x14ac:dyDescent="0.25">
      <c r="B289" s="3"/>
      <c r="C289" s="9"/>
      <c r="D289" s="16"/>
      <c r="E289" s="16"/>
      <c r="F289" s="15"/>
      <c r="G289" s="15"/>
      <c r="H289" s="15"/>
      <c r="I289" s="14"/>
      <c r="J289" s="15"/>
      <c r="K289" s="15"/>
      <c r="L289" s="15"/>
      <c r="M289" s="15"/>
      <c r="N289" s="15"/>
      <c r="O289" s="15"/>
      <c r="P289" s="16"/>
      <c r="Q289" s="39"/>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65.099999999999994" customHeight="1" x14ac:dyDescent="0.25">
      <c r="B290" s="3"/>
      <c r="C290" s="19"/>
      <c r="D290" s="17"/>
      <c r="E290" s="17"/>
      <c r="F290" s="14"/>
      <c r="G290" s="14"/>
      <c r="H290" s="14"/>
      <c r="I290" s="14"/>
      <c r="J290" s="14"/>
      <c r="K290" s="14"/>
      <c r="L290" s="14"/>
      <c r="M290" s="14"/>
      <c r="N290" s="14"/>
      <c r="O290" s="33"/>
      <c r="P290" s="17"/>
      <c r="Q290" s="40"/>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65.099999999999994" customHeight="1" x14ac:dyDescent="0.25">
      <c r="B291" s="3"/>
      <c r="C291" s="9"/>
      <c r="D291" s="16"/>
      <c r="E291" s="16"/>
      <c r="F291" s="15"/>
      <c r="G291" s="15"/>
      <c r="H291" s="15"/>
      <c r="I291" s="14"/>
      <c r="J291" s="15"/>
      <c r="K291" s="15"/>
      <c r="L291" s="15"/>
      <c r="M291" s="15"/>
      <c r="N291" s="15"/>
      <c r="O291" s="15"/>
      <c r="P291" s="16"/>
      <c r="Q291" s="39"/>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65.099999999999994" customHeight="1" x14ac:dyDescent="0.25">
      <c r="B292" s="3"/>
      <c r="C292" s="19"/>
      <c r="D292" s="17"/>
      <c r="E292" s="17"/>
      <c r="F292" s="14"/>
      <c r="G292" s="14"/>
      <c r="H292" s="14"/>
      <c r="I292" s="14"/>
      <c r="J292" s="14"/>
      <c r="K292" s="14"/>
      <c r="L292" s="14"/>
      <c r="M292" s="14"/>
      <c r="N292" s="14"/>
      <c r="O292" s="33"/>
      <c r="P292" s="17"/>
      <c r="Q292" s="40"/>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65.099999999999994" customHeight="1" x14ac:dyDescent="0.25">
      <c r="B293" s="3"/>
      <c r="C293" s="9"/>
      <c r="D293" s="16"/>
      <c r="E293" s="16"/>
      <c r="F293" s="15"/>
      <c r="G293" s="15"/>
      <c r="H293" s="15"/>
      <c r="I293" s="14"/>
      <c r="J293" s="15"/>
      <c r="K293" s="15"/>
      <c r="L293" s="15"/>
      <c r="M293" s="15"/>
      <c r="N293" s="15"/>
      <c r="O293" s="15"/>
      <c r="P293" s="16"/>
      <c r="Q293" s="39"/>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65.099999999999994" customHeight="1" x14ac:dyDescent="0.25">
      <c r="B294" s="3"/>
      <c r="C294" s="19"/>
      <c r="D294" s="17"/>
      <c r="E294" s="17"/>
      <c r="F294" s="14"/>
      <c r="G294" s="14"/>
      <c r="H294" s="14"/>
      <c r="I294" s="14"/>
      <c r="J294" s="14"/>
      <c r="K294" s="14"/>
      <c r="L294" s="14"/>
      <c r="M294" s="14"/>
      <c r="N294" s="14"/>
      <c r="O294" s="33"/>
      <c r="P294" s="17"/>
      <c r="Q294" s="40"/>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65.099999999999994" customHeight="1" x14ac:dyDescent="0.25">
      <c r="B295" s="3"/>
      <c r="C295" s="9"/>
      <c r="D295" s="16"/>
      <c r="E295" s="16"/>
      <c r="F295" s="15"/>
      <c r="G295" s="15"/>
      <c r="H295" s="15"/>
      <c r="I295" s="14"/>
      <c r="J295" s="15"/>
      <c r="K295" s="15"/>
      <c r="L295" s="15"/>
      <c r="M295" s="15"/>
      <c r="N295" s="15"/>
      <c r="O295" s="15"/>
      <c r="P295" s="16"/>
      <c r="Q295" s="39"/>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65.099999999999994" customHeight="1" x14ac:dyDescent="0.25">
      <c r="B296" s="3"/>
      <c r="C296" s="19"/>
      <c r="D296" s="17"/>
      <c r="E296" s="17"/>
      <c r="F296" s="14"/>
      <c r="G296" s="14"/>
      <c r="H296" s="14"/>
      <c r="I296" s="14"/>
      <c r="J296" s="14"/>
      <c r="K296" s="14"/>
      <c r="L296" s="14"/>
      <c r="M296" s="14"/>
      <c r="N296" s="14"/>
      <c r="O296" s="33"/>
      <c r="P296" s="17"/>
      <c r="Q296" s="40"/>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65.099999999999994" customHeight="1" x14ac:dyDescent="0.25">
      <c r="B297" s="3"/>
      <c r="C297" s="9"/>
      <c r="D297" s="16"/>
      <c r="E297" s="16"/>
      <c r="F297" s="15"/>
      <c r="G297" s="15"/>
      <c r="H297" s="15"/>
      <c r="I297" s="14"/>
      <c r="J297" s="15"/>
      <c r="K297" s="15"/>
      <c r="L297" s="15"/>
      <c r="M297" s="15"/>
      <c r="N297" s="15"/>
      <c r="O297" s="15"/>
      <c r="P297" s="16"/>
      <c r="Q297" s="39"/>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65.099999999999994" customHeight="1" x14ac:dyDescent="0.25">
      <c r="B298" s="3"/>
      <c r="C298" s="19"/>
      <c r="D298" s="17"/>
      <c r="E298" s="17"/>
      <c r="F298" s="14"/>
      <c r="G298" s="14"/>
      <c r="H298" s="14"/>
      <c r="I298" s="14"/>
      <c r="J298" s="14"/>
      <c r="K298" s="14"/>
      <c r="L298" s="14"/>
      <c r="M298" s="14"/>
      <c r="N298" s="14"/>
      <c r="O298" s="33"/>
      <c r="P298" s="17"/>
      <c r="Q298" s="40"/>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65.099999999999994" customHeight="1" x14ac:dyDescent="0.25">
      <c r="B299" s="3"/>
      <c r="C299" s="9"/>
      <c r="D299" s="16"/>
      <c r="E299" s="16"/>
      <c r="F299" s="15"/>
      <c r="G299" s="15"/>
      <c r="H299" s="15"/>
      <c r="I299" s="14"/>
      <c r="J299" s="15"/>
      <c r="K299" s="15"/>
      <c r="L299" s="15"/>
      <c r="M299" s="15"/>
      <c r="N299" s="15"/>
      <c r="O299" s="15"/>
      <c r="P299" s="16"/>
      <c r="Q299" s="39"/>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65.099999999999994" customHeight="1" x14ac:dyDescent="0.25">
      <c r="B300" s="3"/>
      <c r="C300" s="19"/>
      <c r="D300" s="17"/>
      <c r="E300" s="17"/>
      <c r="F300" s="14"/>
      <c r="G300" s="14"/>
      <c r="H300" s="14"/>
      <c r="I300" s="14"/>
      <c r="J300" s="14"/>
      <c r="K300" s="14"/>
      <c r="L300" s="14"/>
      <c r="M300" s="14"/>
      <c r="N300" s="14"/>
      <c r="O300" s="33"/>
      <c r="P300" s="17"/>
      <c r="Q300" s="40"/>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65.099999999999994" customHeight="1" x14ac:dyDescent="0.25">
      <c r="B301" s="3"/>
      <c r="C301" s="9"/>
      <c r="D301" s="16"/>
      <c r="E301" s="16"/>
      <c r="F301" s="15"/>
      <c r="G301" s="15"/>
      <c r="H301" s="15"/>
      <c r="I301" s="14"/>
      <c r="J301" s="15"/>
      <c r="K301" s="15"/>
      <c r="L301" s="15"/>
      <c r="M301" s="15"/>
      <c r="N301" s="15"/>
      <c r="O301" s="15"/>
      <c r="P301" s="16"/>
      <c r="Q301" s="39"/>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65.099999999999994" customHeight="1" x14ac:dyDescent="0.25">
      <c r="B302" s="11"/>
      <c r="C302" s="19"/>
      <c r="D302" s="17"/>
      <c r="E302" s="17"/>
      <c r="F302" s="14"/>
      <c r="G302" s="14"/>
      <c r="H302" s="14"/>
      <c r="I302" s="14"/>
      <c r="J302" s="14"/>
      <c r="K302" s="14"/>
      <c r="L302" s="14"/>
      <c r="M302" s="14"/>
      <c r="N302" s="14"/>
      <c r="O302" s="33"/>
      <c r="P302" s="17"/>
      <c r="Q302" s="40"/>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65.099999999999994" customHeight="1" x14ac:dyDescent="0.25">
      <c r="B303" s="11"/>
      <c r="C303" s="9"/>
      <c r="D303" s="16"/>
      <c r="E303" s="16"/>
      <c r="F303" s="15"/>
      <c r="G303" s="15"/>
      <c r="H303" s="15"/>
      <c r="I303" s="14"/>
      <c r="J303" s="15"/>
      <c r="K303" s="15"/>
      <c r="L303" s="15"/>
      <c r="M303" s="15"/>
      <c r="N303" s="15"/>
      <c r="O303" s="15"/>
      <c r="P303" s="16"/>
      <c r="Q303" s="39"/>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65.099999999999994" customHeight="1" x14ac:dyDescent="0.25">
      <c r="B304" s="11"/>
      <c r="C304" s="19"/>
      <c r="D304" s="17"/>
      <c r="E304" s="17"/>
      <c r="F304" s="14"/>
      <c r="G304" s="14"/>
      <c r="H304" s="14"/>
      <c r="I304" s="14"/>
      <c r="J304" s="14"/>
      <c r="K304" s="14"/>
      <c r="L304" s="14"/>
      <c r="M304" s="14"/>
      <c r="N304" s="14"/>
      <c r="O304" s="33"/>
      <c r="P304" s="17"/>
      <c r="Q304" s="40"/>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65.099999999999994" customHeight="1" x14ac:dyDescent="0.25">
      <c r="B305" s="11"/>
      <c r="C305" s="9"/>
      <c r="D305" s="16"/>
      <c r="E305" s="16"/>
      <c r="F305" s="15"/>
      <c r="G305" s="15"/>
      <c r="H305" s="15"/>
      <c r="I305" s="14"/>
      <c r="J305" s="15"/>
      <c r="K305" s="15"/>
      <c r="L305" s="15"/>
      <c r="M305" s="15"/>
      <c r="N305" s="15"/>
      <c r="O305" s="15"/>
      <c r="P305" s="16"/>
      <c r="Q305" s="39"/>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65.099999999999994" customHeight="1" x14ac:dyDescent="0.25">
      <c r="B306" s="11"/>
      <c r="C306" s="19"/>
      <c r="D306" s="17"/>
      <c r="E306" s="17"/>
      <c r="F306" s="14"/>
      <c r="G306" s="14"/>
      <c r="H306" s="14"/>
      <c r="I306" s="14"/>
      <c r="J306" s="14"/>
      <c r="K306" s="14"/>
      <c r="L306" s="14"/>
      <c r="M306" s="14"/>
      <c r="N306" s="14"/>
      <c r="O306" s="33"/>
      <c r="P306" s="17"/>
      <c r="Q306" s="40"/>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65.099999999999994" customHeight="1" x14ac:dyDescent="0.25">
      <c r="B307" s="11"/>
      <c r="C307" s="9"/>
      <c r="D307" s="16"/>
      <c r="E307" s="16"/>
      <c r="F307" s="15"/>
      <c r="G307" s="15"/>
      <c r="H307" s="15"/>
      <c r="I307" s="14"/>
      <c r="J307" s="15"/>
      <c r="K307" s="15"/>
      <c r="L307" s="15"/>
      <c r="M307" s="15"/>
      <c r="N307" s="15"/>
      <c r="O307" s="15"/>
      <c r="P307" s="16"/>
      <c r="Q307" s="39"/>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65.099999999999994" customHeight="1" x14ac:dyDescent="0.25">
      <c r="B308" s="11"/>
      <c r="C308" s="19"/>
      <c r="D308" s="17"/>
      <c r="E308" s="17"/>
      <c r="F308" s="14"/>
      <c r="G308" s="14"/>
      <c r="H308" s="14"/>
      <c r="I308" s="14"/>
      <c r="J308" s="14"/>
      <c r="K308" s="14"/>
      <c r="L308" s="14"/>
      <c r="M308" s="14"/>
      <c r="N308" s="14"/>
      <c r="O308" s="33"/>
      <c r="P308" s="17"/>
      <c r="Q308" s="40"/>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65.099999999999994" customHeight="1" x14ac:dyDescent="0.25">
      <c r="B309" s="11"/>
      <c r="C309" s="9"/>
      <c r="D309" s="16"/>
      <c r="E309" s="16"/>
      <c r="F309" s="15"/>
      <c r="G309" s="15"/>
      <c r="H309" s="15"/>
      <c r="I309" s="14"/>
      <c r="J309" s="15"/>
      <c r="K309" s="15"/>
      <c r="L309" s="15"/>
      <c r="M309" s="15"/>
      <c r="N309" s="15"/>
      <c r="O309" s="15"/>
      <c r="P309" s="16"/>
      <c r="Q309" s="39"/>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65.099999999999994" customHeight="1" x14ac:dyDescent="0.25">
      <c r="B310" s="11"/>
      <c r="C310" s="19"/>
      <c r="D310" s="17"/>
      <c r="E310" s="17"/>
      <c r="F310" s="14"/>
      <c r="G310" s="14"/>
      <c r="H310" s="14"/>
      <c r="I310" s="14"/>
      <c r="J310" s="14"/>
      <c r="K310" s="14"/>
      <c r="L310" s="14"/>
      <c r="M310" s="14"/>
      <c r="N310" s="14"/>
      <c r="O310" s="33"/>
      <c r="P310" s="17"/>
      <c r="Q310" s="40"/>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65.099999999999994" customHeight="1" x14ac:dyDescent="0.25">
      <c r="B311" s="11"/>
      <c r="C311" s="9"/>
      <c r="D311" s="16"/>
      <c r="E311" s="16"/>
      <c r="F311" s="15"/>
      <c r="G311" s="15"/>
      <c r="H311" s="15"/>
      <c r="I311" s="14"/>
      <c r="J311" s="15"/>
      <c r="K311" s="15"/>
      <c r="L311" s="15"/>
      <c r="M311" s="15"/>
      <c r="N311" s="15"/>
      <c r="O311" s="15"/>
      <c r="P311" s="16"/>
      <c r="Q311" s="39"/>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65.099999999999994" customHeight="1" x14ac:dyDescent="0.25">
      <c r="B312" s="11"/>
      <c r="C312" s="19"/>
      <c r="D312" s="17"/>
      <c r="E312" s="17"/>
      <c r="F312" s="14"/>
      <c r="G312" s="14"/>
      <c r="H312" s="14"/>
      <c r="I312" s="14"/>
      <c r="J312" s="14"/>
      <c r="K312" s="14"/>
      <c r="L312" s="14"/>
      <c r="M312" s="14"/>
      <c r="N312" s="14"/>
      <c r="O312" s="33"/>
      <c r="P312" s="17"/>
      <c r="Q312" s="40"/>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65.099999999999994" customHeight="1" x14ac:dyDescent="0.25">
      <c r="B313" s="11"/>
      <c r="C313" s="9"/>
      <c r="D313" s="16"/>
      <c r="E313" s="16"/>
      <c r="F313" s="15"/>
      <c r="G313" s="15"/>
      <c r="H313" s="15"/>
      <c r="I313" s="14"/>
      <c r="J313" s="15"/>
      <c r="K313" s="15"/>
      <c r="L313" s="15"/>
      <c r="M313" s="15"/>
      <c r="N313" s="15"/>
      <c r="O313" s="15"/>
      <c r="P313" s="16"/>
      <c r="Q313" s="39"/>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65.099999999999994" customHeight="1" x14ac:dyDescent="0.25">
      <c r="B314" s="11"/>
      <c r="C314" s="19"/>
      <c r="D314" s="17"/>
      <c r="E314" s="17"/>
      <c r="F314" s="14"/>
      <c r="G314" s="14"/>
      <c r="H314" s="14"/>
      <c r="I314" s="14"/>
      <c r="J314" s="14"/>
      <c r="K314" s="14"/>
      <c r="L314" s="14"/>
      <c r="M314" s="14"/>
      <c r="N314" s="14"/>
      <c r="O314" s="33"/>
      <c r="P314" s="17"/>
      <c r="Q314" s="40"/>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65.099999999999994" customHeight="1" x14ac:dyDescent="0.25">
      <c r="B315" s="11"/>
      <c r="C315" s="9"/>
      <c r="D315" s="16"/>
      <c r="E315" s="16"/>
      <c r="F315" s="15"/>
      <c r="G315" s="15"/>
      <c r="H315" s="15"/>
      <c r="I315" s="14"/>
      <c r="J315" s="15"/>
      <c r="K315" s="15"/>
      <c r="L315" s="15"/>
      <c r="M315" s="15"/>
      <c r="N315" s="15"/>
      <c r="O315" s="15"/>
      <c r="P315" s="16"/>
      <c r="Q315" s="39"/>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65.099999999999994" customHeight="1" x14ac:dyDescent="0.25">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65.099999999999994" customHeight="1" x14ac:dyDescent="0.25">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65.099999999999994" customHeight="1" x14ac:dyDescent="0.25">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65.099999999999994" customHeight="1" x14ac:dyDescent="0.25">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65.099999999999994" customHeight="1" x14ac:dyDescent="0.25">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65.099999999999994" customHeight="1" x14ac:dyDescent="0.25">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65.099999999999994" customHeight="1" x14ac:dyDescent="0.25">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65.099999999999994" customHeight="1" x14ac:dyDescent="0.25">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65.099999999999994" customHeight="1" x14ac:dyDescent="0.25">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65.099999999999994" customHeight="1" x14ac:dyDescent="0.25">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65.099999999999994" customHeight="1" x14ac:dyDescent="0.25">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65.099999999999994" customHeight="1" x14ac:dyDescent="0.25">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65.099999999999994" customHeight="1" x14ac:dyDescent="0.25">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65.099999999999994" customHeight="1" x14ac:dyDescent="0.25">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65.099999999999994" customHeight="1" x14ac:dyDescent="0.25">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65.099999999999994" customHeight="1" x14ac:dyDescent="0.25">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65.099999999999994" customHeight="1" x14ac:dyDescent="0.25">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65.099999999999994" customHeight="1" x14ac:dyDescent="0.25">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65.099999999999994" customHeight="1" x14ac:dyDescent="0.25">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65.099999999999994" customHeight="1" x14ac:dyDescent="0.25">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65.099999999999994" customHeight="1" x14ac:dyDescent="0.25">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65.099999999999994" customHeight="1" x14ac:dyDescent="0.25">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65.099999999999994" customHeight="1" x14ac:dyDescent="0.25">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65.099999999999994" customHeight="1" x14ac:dyDescent="0.25">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65.099999999999994" customHeight="1" x14ac:dyDescent="0.25">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65.099999999999994" customHeight="1" x14ac:dyDescent="0.25">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65.099999999999994" customHeight="1" x14ac:dyDescent="0.25">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65.099999999999994" customHeight="1" x14ac:dyDescent="0.25">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65.099999999999994" customHeight="1" x14ac:dyDescent="0.25">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65.099999999999994" customHeight="1" x14ac:dyDescent="0.25">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65.099999999999994" customHeight="1" x14ac:dyDescent="0.25">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65.099999999999994" customHeight="1" x14ac:dyDescent="0.25">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65.099999999999994" customHeight="1" x14ac:dyDescent="0.25">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65.099999999999994" customHeight="1" x14ac:dyDescent="0.25">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65.099999999999994" customHeight="1" x14ac:dyDescent="0.25">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65.099999999999994" customHeight="1" x14ac:dyDescent="0.25">
      <c r="B351" s="11"/>
      <c r="C351" s="9"/>
      <c r="D351" s="16"/>
      <c r="E351" s="16"/>
      <c r="F351" s="15"/>
      <c r="G351" s="15"/>
      <c r="H351" s="15"/>
      <c r="I351" s="14"/>
      <c r="J351" s="15"/>
      <c r="K351" s="15"/>
      <c r="L351" s="15"/>
      <c r="M351" s="15"/>
      <c r="N351" s="15"/>
      <c r="O351" s="15"/>
      <c r="P351" s="16"/>
      <c r="Q351" s="39"/>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65.099999999999994" customHeight="1" x14ac:dyDescent="0.25">
      <c r="B352" s="11"/>
      <c r="C352" s="19"/>
      <c r="D352" s="17"/>
      <c r="E352" s="17"/>
      <c r="F352" s="14"/>
      <c r="G352" s="14"/>
      <c r="H352" s="14"/>
      <c r="I352" s="14"/>
      <c r="J352" s="14"/>
      <c r="K352" s="14"/>
      <c r="L352" s="14"/>
      <c r="M352" s="14"/>
      <c r="N352" s="14"/>
      <c r="O352" s="33"/>
      <c r="P352" s="17"/>
      <c r="Q352" s="40"/>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row r="395" spans="2:259" s="12" customFormat="1" ht="15" customHeight="1" x14ac:dyDescent="0.25">
      <c r="B395" s="11"/>
      <c r="C395" s="1"/>
      <c r="D395" s="1"/>
      <c r="E395" s="1"/>
      <c r="F395" s="1"/>
      <c r="G395" s="1"/>
      <c r="H395" s="1"/>
      <c r="I395" s="1"/>
      <c r="J395" s="1"/>
      <c r="K395" s="1"/>
      <c r="L395" s="1"/>
      <c r="M395" s="1"/>
      <c r="N395" s="1"/>
      <c r="O395" s="18"/>
      <c r="P395" s="1"/>
      <c r="Q395" s="1"/>
      <c r="R395" s="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row>
    <row r="396" spans="2:259" s="12" customFormat="1" ht="15" customHeight="1" x14ac:dyDescent="0.25">
      <c r="B396" s="11"/>
      <c r="C396" s="1"/>
      <c r="D396" s="1"/>
      <c r="E396" s="1"/>
      <c r="F396" s="1"/>
      <c r="G396" s="1"/>
      <c r="H396" s="1"/>
      <c r="I396" s="1"/>
      <c r="J396" s="1"/>
      <c r="K396" s="1"/>
      <c r="L396" s="1"/>
      <c r="M396" s="1"/>
      <c r="N396" s="1"/>
      <c r="O396" s="18"/>
      <c r="P396" s="1"/>
      <c r="Q396" s="1"/>
      <c r="R396" s="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row>
  </sheetData>
  <sheetProtection selectLockedCells="1" selectUnlockedCells="1"/>
  <sortState xmlns:xlrd2="http://schemas.microsoft.com/office/spreadsheetml/2017/richdata2" ref="C17:Q290">
    <sortCondition ref="C17:C290"/>
  </sortState>
  <mergeCells count="5">
    <mergeCell ref="F16:H16"/>
    <mergeCell ref="J16:L16"/>
    <mergeCell ref="C16:D16"/>
    <mergeCell ref="C12:O12"/>
    <mergeCell ref="C11:Q11"/>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2026-05-26T22:24:20Z</cp:lastPrinted>
  <dcterms:created xsi:type="dcterms:W3CDTF">2020-05-21T15:06:06Z</dcterms:created>
  <dcterms:modified xsi:type="dcterms:W3CDTF">2026-05-27T22:37:46Z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1463092680</vt:lpwstr>
  </property>
  <property fmtid="{D5CDD505-2E9C-101B-9397-08002B2CF9AE}" pid="3" name="EcoUpdateMessage">
    <vt:lpwstr>2026/05/12-22:38:00</vt:lpwstr>
  </property>
  <property fmtid="{D5CDD505-2E9C-101B-9397-08002B2CF9AE}" pid="4" name="EcoUpdateStatus">
    <vt:lpwstr>2026-05-12=BRA:St,ME,Fd,TP;USA:St,ME;ARG:St,ME,TP;MEX:St,ME,Fd;CHL:St,ME;PER:St,ME,Fd;SAU:St|2022-10-17=USA:TP|2026-05-11=ARG:Fd;MEX:TP;CHL:Fd|2021-11-17=CHL:TP|2014-02-26=VEN:St|2002-11-08=JPN:St|2026-05-01=GBR:St,ME|2016-08-18=NNN:St|2026-05-08=COL:St,ME|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