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2" documentId="8_{370EEE6F-F178-48B8-80EB-421204F43AE5}" xr6:coauthVersionLast="47" xr6:coauthVersionMax="47" xr10:uidLastSave="{8FD2C274-3EBB-48F0-A1B7-13B4E495483C}"/>
  <bookViews>
    <workbookView xWindow="525" yWindow="2745" windowWidth="24945" windowHeight="12855" xr2:uid="{00000000-000D-0000-FFFF-FFFF00000000}"/>
  </bookViews>
  <sheets>
    <sheet name="Tendencias" sheetId="1" r:id="rId1"/>
  </sheets>
  <definedNames>
    <definedName name="_xlnm.Print_Area" localSheetId="0">Tendencias!$C$11:$Q$422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1" l="1"/>
  <c r="T9" i="1"/>
  <c r="W18" i="1"/>
  <c r="V18" i="1" s="1"/>
  <c r="W7" i="1"/>
  <c r="V7" i="1"/>
  <c r="T10" i="1" l="1"/>
  <c r="W10" i="1"/>
  <c r="V9" i="1"/>
  <c r="Y7" i="1"/>
  <c r="V8" i="1" s="1"/>
  <c r="W8" i="1" l="1"/>
</calcChain>
</file>

<file path=xl/sharedStrings.xml><?xml version="1.0" encoding="utf-8"?>
<sst xmlns="http://schemas.openxmlformats.org/spreadsheetml/2006/main" count="1023" uniqueCount="739">
  <si>
    <t>Ativos</t>
  </si>
  <si>
    <t>Suportes</t>
  </si>
  <si>
    <t>Suportes e Resistências</t>
  </si>
  <si>
    <t>Atualizado em 08junho2020</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</si>
  <si>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</si>
  <si>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</si>
  <si>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</si>
  <si>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</si>
  <si>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</si>
  <si>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</si>
  <si>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</si>
  <si>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</si>
  <si>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</si>
  <si>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</si>
  <si>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</si>
  <si>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</si>
  <si>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</si>
  <si>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</si>
  <si>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</si>
  <si>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</si>
  <si>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</si>
  <si>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</si>
  <si>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</si>
  <si>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</si>
  <si>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</si>
  <si>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</si>
  <si>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</si>
  <si>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</si>
  <si>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</si>
  <si>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</si>
  <si>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</si>
  <si>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</si>
  <si>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</si>
  <si>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</si>
  <si>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</si>
  <si>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</si>
  <si>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</si>
  <si>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</si>
  <si>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</si>
  <si>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</si>
  <si>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</si>
  <si>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</si>
  <si>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</si>
  <si>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</si>
  <si>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</si>
  <si>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</si>
  <si>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</si>
  <si>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</si>
  <si>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</si>
  <si>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</si>
  <si>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</si>
  <si>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</si>
  <si>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</si>
  <si>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</si>
  <si>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</si>
  <si>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</si>
  <si>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</si>
  <si>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</si>
  <si>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</si>
  <si>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</si>
  <si>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</si>
  <si>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</si>
  <si>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</si>
  <si>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</si>
  <si>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</si>
  <si>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</si>
  <si>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</si>
  <si>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</si>
  <si>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</si>
  <si>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</si>
  <si>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</si>
  <si>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</si>
  <si>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</si>
  <si>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</si>
  <si>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</si>
  <si>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</si>
  <si>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</si>
  <si>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</si>
  <si>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</si>
  <si>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</si>
  <si>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</si>
  <si>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</si>
  <si>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</si>
  <si>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</si>
  <si>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</si>
  <si>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</si>
  <si>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</si>
  <si>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</si>
  <si>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</si>
  <si>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</si>
  <si>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</si>
  <si>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</si>
  <si>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</si>
  <si>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</si>
  <si>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</si>
  <si>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</si>
  <si>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</si>
  <si>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</si>
  <si>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</si>
  <si>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</si>
  <si>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</si>
  <si>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</si>
  <si>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</si>
  <si>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</si>
  <si>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</si>
  <si>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</si>
  <si>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</si>
  <si>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</si>
  <si>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</si>
  <si>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</si>
  <si>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</si>
  <si>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</si>
  <si>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</si>
  <si>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</si>
  <si>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</si>
  <si>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</si>
  <si>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</si>
  <si>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</si>
  <si>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</si>
  <si>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</si>
  <si>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</si>
  <si>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</si>
  <si>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</si>
  <si>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</si>
  <si>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</si>
  <si>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</si>
  <si>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</si>
  <si>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</si>
  <si>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</si>
  <si>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</si>
  <si>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</si>
  <si>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</si>
  <si>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</si>
  <si>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</si>
  <si>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</si>
  <si>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</si>
  <si>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</si>
  <si>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</si>
  <si>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</si>
  <si>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</si>
  <si>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</si>
  <si>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</si>
  <si>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</si>
  <si>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</si>
  <si>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</si>
  <si>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</si>
  <si>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</si>
  <si>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</si>
  <si>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</si>
  <si>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</si>
  <si>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</si>
  <si>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</si>
  <si>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</si>
  <si>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</si>
  <si>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</si>
  <si>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</si>
  <si>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</si>
  <si>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</si>
  <si>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</si>
  <si>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</si>
  <si>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</si>
  <si>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</si>
  <si>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</si>
  <si>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</si>
  <si>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</si>
  <si>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</si>
  <si>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</si>
  <si>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</si>
  <si>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</si>
  <si>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</si>
  <si>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</si>
  <si>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</si>
  <si>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</si>
  <si>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</si>
  <si>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</si>
  <si>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</si>
  <si>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</si>
  <si>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</si>
  <si>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</si>
  <si>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</si>
  <si>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</si>
  <si>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</si>
  <si>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</si>
  <si>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</si>
  <si>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</si>
  <si>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</si>
  <si>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</si>
  <si>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</si>
  <si>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</si>
  <si>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</si>
  <si>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</si>
  <si>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</si>
  <si>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</si>
  <si>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</si>
  <si>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</si>
  <si>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</si>
  <si>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</si>
  <si>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</si>
  <si>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</si>
  <si>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</si>
  <si>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</si>
  <si>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</si>
  <si>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</si>
  <si>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</si>
  <si>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</si>
  <si>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</si>
  <si>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</si>
  <si>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</si>
  <si>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</si>
  <si>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</si>
  <si>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</si>
  <si>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</si>
  <si>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</si>
  <si>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</si>
  <si>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</si>
  <si>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</si>
  <si>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</si>
  <si>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</si>
  <si>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</si>
  <si>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</si>
  <si>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</si>
  <si>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</si>
  <si>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</si>
  <si>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</si>
  <si>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</si>
  <si>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</si>
  <si>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</si>
  <si>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</si>
  <si>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</si>
  <si>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</si>
  <si>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</si>
  <si>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</si>
  <si>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</si>
  <si>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</si>
  <si>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</si>
  <si>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</si>
  <si>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</si>
  <si>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</si>
  <si>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</si>
  <si>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</si>
  <si>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</si>
  <si>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</si>
  <si>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</si>
  <si>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</si>
  <si>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</si>
  <si>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</si>
  <si>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</si>
  <si>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</si>
  <si>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</si>
  <si>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</si>
  <si>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</si>
  <si>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</si>
  <si>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</si>
  <si>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</si>
  <si>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</si>
  <si>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</si>
  <si>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</si>
  <si>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</si>
  <si>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</si>
  <si>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</si>
  <si>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</si>
  <si>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</si>
  <si>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</si>
  <si>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</si>
  <si>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</si>
  <si>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</si>
  <si>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</si>
  <si>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</si>
  <si>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</si>
  <si>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</si>
  <si>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</si>
  <si>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</si>
  <si>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</si>
  <si>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</si>
  <si>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</si>
  <si>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</si>
  <si>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</si>
  <si>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</si>
  <si>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</si>
  <si>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</si>
  <si>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</si>
  <si>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</si>
  <si>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</si>
  <si>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</si>
  <si>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</si>
  <si>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</si>
  <si>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</si>
  <si>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</si>
  <si>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</si>
  <si>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</si>
  <si>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</si>
  <si>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</si>
  <si>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</si>
  <si>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</si>
  <si>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</si>
  <si>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</si>
  <si>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</si>
  <si>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</si>
  <si>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</si>
  <si>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</si>
  <si>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</si>
  <si>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</si>
  <si>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</si>
  <si>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</si>
  <si>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</si>
  <si>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</si>
  <si>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</si>
  <si>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</si>
  <si>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</si>
  <si>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</si>
  <si>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</si>
  <si>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</si>
  <si>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</si>
  <si>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</si>
  <si>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</si>
  <si>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</si>
  <si>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</si>
  <si>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</si>
  <si>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</si>
  <si>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</si>
  <si>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</si>
  <si>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</si>
  <si>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</si>
  <si>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</si>
  <si>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</si>
  <si>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</si>
  <si>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</si>
  <si>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</si>
  <si>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</si>
  <si>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</si>
  <si>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</si>
  <si>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</si>
  <si>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</si>
  <si>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</si>
  <si>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</si>
  <si>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</si>
  <si>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</si>
  <si>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</si>
  <si>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</si>
  <si>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</si>
  <si>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</si>
  <si>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</si>
  <si>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</si>
  <si>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</si>
  <si>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</si>
  <si>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</si>
  <si>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</si>
  <si>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</si>
  <si>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</si>
  <si>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</si>
  <si>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</si>
  <si>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</si>
  <si>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</si>
  <si>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</si>
  <si>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</si>
  <si>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</si>
  <si>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</si>
  <si>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</si>
  <si>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</si>
  <si>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</si>
  <si>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</si>
  <si>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</si>
  <si>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</si>
  <si>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</si>
  <si>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</si>
  <si>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</si>
  <si>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</si>
  <si>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</si>
  <si>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</si>
  <si>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</si>
  <si>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</si>
  <si>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</si>
  <si>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</si>
  <si>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</si>
  <si>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</si>
  <si>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</si>
  <si>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IVVB11</t>
  </si>
  <si>
    <t>BSLV39</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</si>
  <si>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</si>
  <si>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</si>
  <si>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</si>
  <si>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</si>
  <si>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</si>
  <si>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</si>
  <si>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</si>
  <si>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</si>
  <si>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</si>
  <si>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</si>
  <si>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</si>
  <si>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</si>
  <si>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</si>
  <si>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</si>
  <si>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</si>
  <si>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</si>
  <si>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</si>
  <si>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</si>
  <si>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</si>
  <si>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</si>
  <si>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</si>
  <si>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</si>
  <si>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Planoeplano</t>
  </si>
  <si>
    <t>Oranjebtc</t>
  </si>
  <si>
    <t>OBTC3</t>
  </si>
  <si>
    <t>Nota Téc.</t>
  </si>
  <si>
    <t>Rede D Or</t>
  </si>
  <si>
    <t>Trisul</t>
  </si>
  <si>
    <t>TRIS3</t>
  </si>
  <si>
    <t>USIM3</t>
  </si>
  <si>
    <t>Riachuelo</t>
  </si>
  <si>
    <t>Porto Seguro</t>
  </si>
  <si>
    <t>Positivo Tec</t>
  </si>
  <si>
    <t>Nota media</t>
  </si>
  <si>
    <t>Cruzeiro Edu</t>
  </si>
  <si>
    <t>CSED3</t>
  </si>
  <si>
    <t>Rumo S.A.</t>
  </si>
  <si>
    <t>Investo Chip</t>
  </si>
  <si>
    <t>CHIP11</t>
  </si>
  <si>
    <t>Investoutil</t>
  </si>
  <si>
    <t>UTLL11</t>
  </si>
  <si>
    <t>RaiaDrogasil</t>
  </si>
  <si>
    <t>Mercantil</t>
  </si>
  <si>
    <t>BMEB4</t>
  </si>
  <si>
    <t>Azul</t>
  </si>
  <si>
    <t>AZUL3</t>
  </si>
  <si>
    <t>Eli Lilly And Company</t>
  </si>
  <si>
    <t>LILY34</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</si>
  <si>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</si>
  <si>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</si>
  <si>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</si>
  <si>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</si>
  <si>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Melnick</t>
  </si>
  <si>
    <t>MELK3</t>
  </si>
  <si>
    <t>Etf Brad Bov</t>
  </si>
  <si>
    <t>BOVB11</t>
  </si>
  <si>
    <t>Global X Copper Miners</t>
  </si>
  <si>
    <t>BCPX39</t>
  </si>
  <si>
    <t>Advanced Micro Devices Inc</t>
  </si>
  <si>
    <t>Eucatex</t>
  </si>
  <si>
    <t>EUCA4</t>
  </si>
  <si>
    <t>Mitre Realty</t>
  </si>
  <si>
    <t>MTRE3</t>
  </si>
  <si>
    <t>Alphabet Inc</t>
  </si>
  <si>
    <t>Berkshire Hathaway Inc</t>
  </si>
  <si>
    <t>Hapvida</t>
  </si>
  <si>
    <t>HAPV3</t>
  </si>
  <si>
    <t>Jallesmachad</t>
  </si>
  <si>
    <t>Jpmorgan Chase &amp; Co</t>
  </si>
  <si>
    <t>Micron Technology, Inc</t>
  </si>
  <si>
    <t>Strategy Inc</t>
  </si>
  <si>
    <t>Hashdex Btcn</t>
  </si>
  <si>
    <t>Hashdex Eth</t>
  </si>
  <si>
    <t>Hashdex Nci</t>
  </si>
  <si>
    <t>HASH11</t>
  </si>
  <si>
    <t>Ishares Bova Ci</t>
  </si>
  <si>
    <t>Ishares S&amp;P 500</t>
  </si>
  <si>
    <t>iShares Silver Trust</t>
  </si>
  <si>
    <t>Ishares Smal Ci</t>
  </si>
  <si>
    <t>Petzcobasi</t>
  </si>
  <si>
    <t>Profarma</t>
  </si>
  <si>
    <t>PFRM3</t>
  </si>
  <si>
    <t>Randon Part</t>
  </si>
  <si>
    <t>Taurus Armas</t>
  </si>
  <si>
    <t>TASA4</t>
  </si>
  <si>
    <t>NotaBDR</t>
  </si>
  <si>
    <t>Qualicorp</t>
  </si>
  <si>
    <t>Priner</t>
  </si>
  <si>
    <t>EUCA4 está em tendência de alta pelas médias de 21 e 200 dias, mas começa a dar sinal de possível realização. Abaixo dos 26,79 poderia realizar na direção dos suportes 20,08 ou 17,74. Caso supere os 27,63 retomaria sinal de alta com projeções nos 32,29 ou 39,84. O IFR sobrecomprado alerta realizações se perder 26,79.</t>
  </si>
  <si>
    <t>Mastercard Inc</t>
  </si>
  <si>
    <t>MSCD34</t>
  </si>
  <si>
    <t>Neogrid</t>
  </si>
  <si>
    <t>NGRD3</t>
  </si>
  <si>
    <t>Raizen</t>
  </si>
  <si>
    <t>Recrusul</t>
  </si>
  <si>
    <t>RCSL4</t>
  </si>
  <si>
    <t>TTEN3 está em tendência de alta no longo prazo, teve uma correção no curto prazo, mas pode estar retomando sinal de altas. Acima dos 16,02 pode buscar 17,45 ou 19,05. Abaixo dos 15,72 retomaria sinal de realização mirando suportes em 14,86 ou 14,05.</t>
  </si>
  <si>
    <t>ABCB4 está em tendência de alta pelas médias de 21 e 200 dias e vai mantendo sinal de força altista. Acima dos 24,88 pode buscar projeções nos 25,41 ou 26,7. Teria sinal de realização na perda dos 24,43 mirando os 23,32 ou 22,67.</t>
  </si>
  <si>
    <t>A1MD34 está em tendência de alta pelas médias de 21 e 200 dias e vai mantendo sinal de força altista. Acima dos 300,59 pode buscar projeções nos 367,08 ou 474,67. Teria sinal de realização na perda dos 295,09 mirando os 193 ou 159,75. O IFR sobrecomprado alerta realizações se perder 295,09.</t>
  </si>
  <si>
    <t>BABA34 está em tendência de baixa pelas médias de 21 e 200 dias, mas começa a dar sinais de repiques de alta. Acima dos 23,54 teria sinal de repique altista mirando resistências nos 26,24 ou 28,43. Já uma perda dos 22,69 traria de volta o sinal de baixa projetando de 21,59 a 20,49.</t>
  </si>
  <si>
    <t>Allied</t>
  </si>
  <si>
    <t>ALLD3</t>
  </si>
  <si>
    <t>ALLD3 está em tendência de baixa pelas médias de 21 e 200 dias, mas começa a dar sinais de repiques de alta. Acima dos 5,97 teria sinal de repique altista mirando resistências nos 6,78 ou 7,42. Já uma perda dos 5,73 traria de volta o sinal de baixa projetando de 5,4 a 5,08.</t>
  </si>
  <si>
    <t>ALOS3 está em tendência de alta no longo prazo, teve uma correção no curto prazo, mas pode estar retomando sinal de altas. Acima dos 28,82 pode buscar 31,6 ou 34,1. Abaixo dos 28,3 retomaria sinal de realização mirando suportes em 27,54 ou 26,28.</t>
  </si>
  <si>
    <t>ALPA4 está em tendência de alta pelas médias de 21 e 200 dias e vai mantendo sinal de força altista. Acima dos 12,67 pode buscar projeções nos 13,16 ou 14,59. Teria sinal de realização na perda dos 12,3 mirando os 10,83 ou 10,11.</t>
  </si>
  <si>
    <t>GOGL34 está em tendência de alta pelas médias de 21 e 200 dias e vai mantendo sinal de força altista. Acima dos 163,23 pode buscar projeções nos 170,64 ou 188,39. Teria sinal de realização na perda dos 161,05 mirando os 141,91 ou 133,03.</t>
  </si>
  <si>
    <t>ALUP11 está em tendência de alta no longo prazo, teve uma correção no curto prazo, mas pode estar retomando sinal de altas. Acima dos 33,58 pode buscar 35,6 ou 38,28. Abaixo dos 32,78 retomaria sinal de realização mirando suportes em 31,26 ou 29,91.</t>
  </si>
  <si>
    <t>AMZO34 está em tendência de alta pelas médias de 21 e 200 dias e vai mantendo sinal de força altista. Acima dos 68,6 pode buscar projeções nos 71,62 ou 76,51. Teria sinal de realização na perda dos 66,79 mirando os 63,71 ou 62,19.</t>
  </si>
  <si>
    <t>ABEV3 está em tendência de alta pelas médias de 21 e 200 dias e vai mantendo sinal de força altista. Acima dos 16,41 pode buscar projeções nos 17,04 ou 18,72. Teria sinal de realização na perda dos 16,16 mirando os 14,32 ou 13,47.</t>
  </si>
  <si>
    <t>AMER3 está em clara tendência de baixa pelas médias de 21 e 200 dias e segue em movimento de baixa. Abaixo dos 4,81 pode buscar suportes 4,37 ou 3,94. Teria sinal de repique altista fechando acima dos 5,3 mirando resistências em 6,21 ou 7,07.</t>
  </si>
  <si>
    <t>ANIM3 está em tendência de baixa pelas médias de 21 e 200 dias, mas começa a dar sinais de repiques de alta. Acima dos 3,46 teria sinal de repique altista mirando resistências nos 4,28 ou 5,01. Já uma perda dos 3,31 traria de volta o sinal de baixa projetando de 3,09 a 2,72.</t>
  </si>
  <si>
    <t>AAPL34 está em tendência de alta pelas médias de 21 e 200 dias e vai mantendo sinal de força altista. Acima dos 78,25 pode buscar projeções nos 85,92 ou 98,34. Teria sinal de realização na perda dos 77,17 mirando os 65,83 ou 61,99. O IFR sobrecomprado alerta realizações se perder 77,17.</t>
  </si>
  <si>
    <t>ARML3 está em tendência de baixa pelas médias de 21 e 200 dias, mas começa a dar sinais de repiques de alta. Acima dos 3,81 teria sinal de repique altista mirando resistências nos 5,45 ou 6,84. Já uma perda dos 3,2 traria de volta o sinal de baixa projetando de 2,5 a 1,8.</t>
  </si>
  <si>
    <t>ASAI3 está em tendência de alta pelas médias de 21 e 200 dias e vai mantendo sinal de força altista. Acima dos 9,19 pode buscar projeções nos 9,86 ou 10,95. Teria sinal de realização na perda dos 8,53 mirando os 8,09 ou 7,54. O padrão de volume favorece a alta.</t>
  </si>
  <si>
    <t>AURA33 está em tendência de alta no longo prazo, teve uma correção no curto prazo, mas pode estar retomando sinal de altas. Acima dos 124,98 pode buscar 149,38 ou 168,71. Abaixo dos 118,09 retomaria sinal de realização mirando suportes em 108,42 ou 98,75.</t>
  </si>
  <si>
    <t>AURE3 está em tendência de alta no longo prazo, teve uma correção no curto prazo, mas pode estar retomando sinal de altas. Acima dos 12,64 pode buscar 14,32 ou 15,69. Abaixo dos 12,09 retomaria sinal de realização mirando suportes em 11,4 ou 10,71.</t>
  </si>
  <si>
    <t>AXIA3 está em tendência de alta no longo prazo, teve uma correção no curto prazo, mas pode estar retomando sinal de altas. Acima dos 54,79 pode buscar 63,29 ou 69,63. Abaixo dos 53,03 retomaria sinal de realização mirando suportes em 49,85 ou 46,68.</t>
  </si>
  <si>
    <t>AXIA6 está em tendência de alta no longo prazo, teve uma correção no curto prazo, mas pode estar retomando sinal de altas. Acima dos 60 pode buscar 69,42 ou 76,29. Abaixo dos 58,3 retomaria sinal de realização mirando suportes em 54,86 ou 51,42.</t>
  </si>
  <si>
    <t>AXIA7 está em tendência de baixa pelas médias de 21 e 200 dias, mas começa a dar sinais de repiques de alta. Acima dos 52,78 teria sinal de repique altista mirando resistências nos 60,48 ou 66,4. Já uma perda dos 50,9 traria de volta o sinal de baixa projetando de 47,93 a 44,97.</t>
  </si>
  <si>
    <t>AZUL3 está em tendência de baixa pelas médias de 21 e 200 dias, mas começa a dar sinais de repiques de alta. Acima dos 25,2 teria sinal de repique altista mirando resistências nos 54 ou 73,28. Já uma perda dos 22,8 traria de volta o sinal de baixa projetando de 13,15 a 3,51. O IFR sobrevendido alerta para recuperações se superar 25,2</t>
  </si>
  <si>
    <t>AZZA3 apesar de estar em tendência de baixa no longo prazo pela média de 200 dias, no curto prazo está com sinal de recuperação favorecendo repiques de alta. Acima dos 21,1 pode seguir repique altista na direção resistências nos 23,38 ou 26,5. Caso perca os 20,37 teria sinal de baixa projetando de 18,32 a 16,75.</t>
  </si>
  <si>
    <t>B3SA3 está em tendência de alta no longo prazo, teve uma correção no curto prazo, mas pode estar retomando sinal de altas. Acima dos 17,43 pode buscar 19,04 ou 21,03. Abaixo dos 16,78 retomaria sinal de realização mirando suportes em 15,81 ou 14,81.</t>
  </si>
  <si>
    <t>BMGB4 está em tendência de alta pelas médias de 21 e 200 dias e vai mantendo sinal de força altista. Acima dos 5,52 pode buscar projeções nos 5,84 ou 6,36. Teria sinal de realização na perda dos 5,18 mirando os 5 ou 4,83.</t>
  </si>
  <si>
    <t>BRSR6 está em tendência de alta no longo prazo, teve uma correção no curto prazo, mas pode estar retomando sinal de altas. Acima dos 15 pode buscar 16,01 ou 17,2. Abaixo dos 14,8 retomaria sinal de realização mirando suportes em 14,08 ou 13,48.</t>
  </si>
  <si>
    <t>BBSE3 está em tendência de alta pelas médias de 21 e 200 dias e vai mantendo sinal de força altista. Acima dos 35,05 pode buscar projeções nos 35,96 ou 37,44. Teria sinal de realização na perda dos 34,5 mirando os 33,57 ou 33,11.</t>
  </si>
  <si>
    <t>BMOB3 está em tendência de alta pelas médias de 21 e 200 dias e vai mantendo sinal de força altista. Acima dos 25,69 pode buscar projeções nos 27,16 ou 29,21. Teria sinal de realização na perda dos 23,83 mirando os 22,8 ou 21,77. O padrão de volume favorece a alta.</t>
  </si>
  <si>
    <t>BERK34 está em tendência de baixa pela média de 200 dias, a parece ter completado movimento de repique de alta de curto prazo e pode estar retomando o movimento baixista. Abaixo dos 120,01 pode seguir em queda na direção dos suportes 114,15 ou 111,12. Teria sinal de repique altista fechando acima dos 123,95 mirando resistências em 130 ou 139,8.</t>
  </si>
  <si>
    <t>BLAU3 está em tendência de alta pelas médias de 21 e 200 dias, mas começa a dar sinal de possível realização. Abaixo dos 10,81 poderia realizar na direção dos suportes 9,87 ou 9,39. Caso supere os 11,42 retomaria sinal de alta com projeções nos 12,37 ou 13,92.</t>
  </si>
  <si>
    <t>SOJA3 está em tendência de baixa pelas médias de 21 e 200 dias, mas começa a dar sinais de repiques de alta. Acima dos 6,69 teria sinal de repique altista mirando resistências nos 7,17 ou 7,76. Já uma perda dos 6,21 traria de volta o sinal de baixa projetando de 5,91 a 5,61.</t>
  </si>
  <si>
    <t>BRBI11 está em tendência de baixa pelas médias de 21 e 200 dias, mas começa a dar sinais de repiques de alta. Acima dos 16,55 teria sinal de repique altista mirando resistências nos 19,18 ou 21,21. Já uma perda dos 15,89 traria de volta o sinal de baixa projetando de 14,87 a 13,85.</t>
  </si>
  <si>
    <t>BBDC3 está em tendência de alta no longo prazo, teve uma correção no curto prazo, mas pode estar retomando sinal de altas. Acima dos 15,71 pode buscar 17,17 ou 18,49. Abaixo dos 15,48 retomaria sinal de realização mirando suportes em 15,02 ou 14,35.</t>
  </si>
  <si>
    <t>BBDC4 está em tendência de baixa pelas médias de 21 e 200 dias, mas começa a dar sinais de repiques de alta. Acima dos 18,07 teria sinal de repique altista mirando resistências nos 20,01 ou 21,7. Já uma perda dos 17,74 traria de volta o sinal de baixa projetando de 17,26 a 16,41.</t>
  </si>
  <si>
    <t>BRAP4 está em tendência de alta pelas médias de 21 e 200 dias e vai mantendo sinal de força altista. Acima dos 23,34 pode buscar projeções nos 24,18 ou 25,58. Teria sinal de realização na perda dos 22,87 mirando os 21,9 ou 21,19.</t>
  </si>
  <si>
    <t>SAUD3 está em tendência de alta no longo prazo, teve uma correção no curto prazo, mas pode estar retomando sinal de altas. Acima dos 13,47 pode buscar 16,17 ou 18,28. Abaixo dos 12,74 retomaria sinal de realização mirando suportes em 11,68 ou 10,62.</t>
  </si>
  <si>
    <t>BBAS3 apesar de estar em tendência de baixa no longo prazo pela média de 200 dias, no curto prazo está com sinal de recuperação favorecendo repiques de alta. Acima dos 21,67 pode seguir repique altista na direção resistências nos 22,92 ou 24,88. Caso perca os 21,13 teria sinal de baixa projetando de 19,74 a 18,75.</t>
  </si>
  <si>
    <t>AGRO3 está em tendência de baixa pelas médias de 21 e 200 dias, mas começa a dar sinais de repiques de alta. Acima dos 18,93 teria sinal de repique altista mirando resistências nos 19,96 ou 20,86. Já uma perda dos 18,49 traria de volta o sinal de baixa projetando de 18,03 a 17,58.</t>
  </si>
  <si>
    <t>BRKM5 está em tendência de alta pelas médias de 21 e 200 dias e vai mantendo sinal de força altista. Acima dos 13,38 pode buscar projeções nos 16,56 ou 21,71. Teria sinal de realização na perda dos 11,54 mirando os 8,23 ou 6,63. O IFR sobrecomprado alerta realizações se perder 11,54.</t>
  </si>
  <si>
    <t>BRAV3 está em tendência de alta pelas médias de 21 e 200 dias e vai mantendo sinal de força altista. Acima dos 20,44 pode buscar projeções nos 22,41 ou 25,61. Teria sinal de realização na perda dos 19,41 mirando os 17,24 ou 16,25. O padrão de volume favorece a alta.</t>
  </si>
  <si>
    <t>BPAC11 está em tendência de alta no longo prazo, teve uma correção no curto prazo, mas pode estar retomando sinal de altas. Acima dos 55,9 pode buscar 61,39 ou 66,84. Abaixo dos 54,47 retomaria sinal de realização mirando suportes em 52,56 ou 49,83.</t>
  </si>
  <si>
    <t>CXSE3 está em tendência de alta pelas médias de 21 e 200 dias e vai mantendo sinal de força altista. Acima dos 17,69 pode buscar projeções nos 18,11 ou 18,65. Teria sinal de realização na perda dos 17,23 mirando os 16,95 ou 16,68.</t>
  </si>
  <si>
    <t>CAML3 está em tendência de alta no longo prazo, teve uma correção no curto prazo, mas pode estar retomando sinal de altas. Acima dos 5,84 pode buscar 6,65 ou 7,34. Abaixo dos 5,53 retomaria sinal de realização mirando suportes em 5,18 ou 4,83.</t>
  </si>
  <si>
    <t>BHIA3 está em tendência de baixa pelas médias de 21 e 200 dias, mas começa a dar sinais de repiques de alta. Acima dos 1,46 teria sinal de repique altista mirando resistências nos 2,72 ou 3,64. Já uma perda dos 1,22 traria de volta o sinal de baixa projetando de 0,75 a 0,29. O IFR sobrevendido alerta para recuperações se superar 1,46</t>
  </si>
  <si>
    <t>CBAV3 está em tendência de alta pelas médias de 21 e 200 dias e vai mantendo sinal de força altista. Acima dos 10,67 pode buscar projeções nos 10,75 ou 10,91. Teria sinal de realização na perda dos 10,59 mirando os 10,48 ou 10,39.</t>
  </si>
  <si>
    <t>CEAB3 apesar de estar em tendência de baixa no longo prazo pela média de 200 dias, no curto prazo está com sinal de recuperação favorecendo repiques de alta. Acima dos 11,98 pode seguir repique altista na direção resistências nos 13,03 ou 14,72. Caso perca os 11,3 teria sinal de baixa projetando de 10,28 a 9,43.</t>
  </si>
  <si>
    <t>CMIG4 está em tendência de alta no longo prazo, teve uma correção no curto prazo, mas pode estar retomando sinal de altas. Acima dos 11,37 pode buscar 12,84 ou 13,92. Abaixo dos 11,09 retomaria sinal de realização mirando suportes em 10,54 ou 10.</t>
  </si>
  <si>
    <t>COGN3 está em tendência de baixa pelas médias de 21 e 200 dias, mas começa a dar sinais de repiques de alta. Acima dos 2,56 teria sinal de repique altista mirando resistências nos 2,99 ou 3,35. Já uma perda dos 2,4 traria de volta o sinal de baixa projetando de 2,21 a 2,03.</t>
  </si>
  <si>
    <t>C2OI34 está em tendência de baixa pelas médias de 21 e 200 dias, mas começa a dar sinais de repiques de alta. Acima dos 39 teria sinal de repique altista mirando resistências nos 44,3 ou 49,7. Já uma perda dos 35,56 traria de volta o sinal de baixa projetando de 32,85 a 30,15.</t>
  </si>
  <si>
    <t>CSMG3 está em tendência de alta no longo prazo, teve uma correção no curto prazo, mas pode estar retomando sinal de altas. Acima dos 53,27 pode buscar 57,4 ou 61,86. Abaixo dos 52,35 retomaria sinal de realização mirando suportes em 50,17 ou 47,93.</t>
  </si>
  <si>
    <t>CPLE3 está em tendência de alta no longo prazo, teve uma correção no curto prazo, mas pode estar retomando sinal de altas. Acima dos 14,97 pode buscar 16,49 ou 17,75. Abaixo dos 14,45 retomaria sinal de realização mirando suportes em 13,81 ou 13,18.</t>
  </si>
  <si>
    <t>CSAN3 está em tendência de baixa pelas médias de 21 e 200 dias, mas começa a dar sinais de repiques de alta. Acima dos 4,4 teria sinal de repique altista mirando resistências nos 5,49 ou 6,34. Já uma perda dos 4,1 traria de volta o sinal de baixa projetando de 3,67 a 3,24.</t>
  </si>
  <si>
    <t>CPFE3 apesar de estar em tendência de alta no longo prazo pela média de 200 dias, no curto prazo está em realização. Abaixo dos 42,99 pode seguir em baixa no curto prazo mirando suportes em 40,83 ou 38,68. Teria sinal de retomada altista fechando acima dos 43,73 mirando resistências em 49,95 ou 54,25. O IFR sobrevendido alerta para recuperações se superar 43,73</t>
  </si>
  <si>
    <t>CSED3 está em tendência de baixa pelas médias de 21 e 200 dias, mas começa a dar sinais de repiques de alta. Acima dos 4,47 teria sinal de repique altista mirando resistências nos 5,67 ou 6,7. Já uma perda dos 4 traria de volta o sinal de baixa projetando de 3,48 a 2,96.</t>
  </si>
  <si>
    <t>CMIN3 está em tendência de baixa pelas médias de 21 e 200 dias, mas começa a dar sinais de repiques de alta. Acima dos 4,54 teria sinal de repique altista mirando resistências nos 5,03 ou 5,61. Já uma perda dos 4,41 traria de volta o sinal de baixa projetando de 4,08 a 3,78.</t>
  </si>
  <si>
    <t>Csu Digital</t>
  </si>
  <si>
    <t>CSUD3</t>
  </si>
  <si>
    <t>CSUD3 apesar de estar em tendência de alta no longo prazo pela média de 200 dias, no curto prazo está em realização. Abaixo dos 17,35 pode seguir em baixa no curto prazo mirando suportes em 16,41 ou 15,47. Teria sinal de retomada altista fechando acima dos 17,67 mirando resistências em 19,45 ou 21,32.</t>
  </si>
  <si>
    <t>CURY3 apesar de estar em tendência de baixa no longo prazo pela média de 200 dias, no curto prazo está com sinal de recuperação favorecendo repiques de alta. Acima dos 32,18 pode seguir repique altista na direção resistências nos 34,48 ou 38,21. Caso perca os 30,86 teria sinal de baixa projetando de 28,45 a 27,29.</t>
  </si>
  <si>
    <t>CVCB3 está em tendência de baixa pelas médias de 21 e 200 dias, mas começa a dar sinais de repiques de alta. Acima dos 1,81 teria sinal de repique altista mirando resistências nos 2,57 ou 3,1. Já uma perda dos 1,71 traria de volta o sinal de baixa projetando de 1,44 a 1,17.</t>
  </si>
  <si>
    <t>CYRE3 está em tendência de baixa pelas médias de 21 e 200 dias, mas começa a dar sinais de repiques de alta. Acima dos 22,74 teria sinal de repique altista mirando resistências nos 26,96 ou 31,13. Já uma perda dos 21,45 traria de volta o sinal de baixa projetando de 20,2 a 18,11.</t>
  </si>
  <si>
    <t>CYRE4 apesar de estar em tendência de baixa no longo prazo pela média de 200 dias, no curto prazo está com sinal de recuperação favorecendo repiques de alta. Acima dos 21,02 pode seguir repique altista na direção resistências nos 24,16 ou 27,32. Caso perca os 19,04 teria sinal de baixa projetando de 17,45 a 15,87.</t>
  </si>
  <si>
    <t>DASA3 está em tendência de alta pelas médias de 21 e 200 dias e vai mantendo sinal de força altista. Acima dos 3,55 pode buscar projeções nos 4 ou 4,74. Teria sinal de realização na perda dos 3,08 mirando os 2,81 ou 2,58. O padrão de volume favorece a alta.</t>
  </si>
  <si>
    <t>DESK3 está em tendência de alta no longo prazo, teve uma correção no curto prazo, mas pode estar retomando sinal de altas. Acima dos 17,6 pode buscar 18,57 ou 19,43. Abaixo dos 17,17 retomaria sinal de realização mirando suportes em 16,73 ou 16,3.</t>
  </si>
  <si>
    <t>DXCO3 está em tendência de baixa pelas médias de 21 e 200 dias, mas começa a dar sinais de repiques de alta. Acima dos 4,95 teria sinal de repique altista mirando resistências nos 5,93 ou 6,7. Já uma perda dos 4,67 traria de volta o sinal de baixa projetando de 4,28 a 3,89.</t>
  </si>
  <si>
    <t>PNVL3 está em tendência de alta no longo prazo, teve uma correção no curto prazo, mas pode estar retomando sinal de altas. Acima dos 11,93 pode buscar 14,47 ou 16,2. Abaixo dos 11,67 retomaria sinal de realização mirando suportes em 10,8 ou 9,93.</t>
  </si>
  <si>
    <t>DIRR3 apesar de estar em tendência de baixa no longo prazo pela média de 200 dias, no curto prazo está com sinal de recuperação favorecendo repiques de alta. Acima dos 13,79 pode seguir repique altista na direção resistências nos 14,8 ou 16,44. Caso perca os 13,02 teria sinal de baixa projetando de 12,15 a 11,64.</t>
  </si>
  <si>
    <t>ECOR3 está em tendência de baixa pelas médias de 21 e 200 dias, mas começa a dar sinais de repiques de alta. Acima dos 8,02 teria sinal de repique altista mirando resistências nos 9,29 ou 10,53. Já uma perda dos 7,62 traria de volta o sinal de baixa projetando de 7,27 a 6,64.</t>
  </si>
  <si>
    <t>LILY34 está em tendência de alta pelas médias de 21 e 200 dias e vai mantendo sinal de força altista. Acima dos 181,41 pode buscar projeções nos 205,87 ou 245,45. Teria sinal de realização na perda dos 176,39 mirando os 141,83 ou 129,59. O IFR sobrecomprado alerta realizações se perder 176,39.</t>
  </si>
  <si>
    <t>EMBJ3 está em tendência de baixa pelas médias de 21 e 200 dias, mas começa a dar sinais de repiques de alta. Acima dos 74,08 teria sinal de repique altista mirando resistências nos 84,76 ou 95,06. Já uma perda dos 72,91 traria de volta o sinal de baixa projetando de 68,08 a 62,92.</t>
  </si>
  <si>
    <t>ENGI11 está em tendência de alta no longo prazo, teve uma correção no curto prazo, mas pode estar retomando sinal de altas. Acima dos 49,16 pode buscar 55,65 ou 60,89. Abaixo dos 47,16 retomaria sinal de realização mirando suportes em 44,53 ou 41,91.</t>
  </si>
  <si>
    <t>ENEV3 está em tendência de alta no longo prazo, teve uma correção no curto prazo, mas pode estar retomando sinal de altas. Acima dos 25,37 pode buscar 27,75 ou 30,3. Abaixo dos 24,93 retomaria sinal de realização mirando suportes em 23,62 ou 22,34.</t>
  </si>
  <si>
    <t>EGIE3 está em tendência de alta no longo prazo, teve uma correção no curto prazo, mas pode estar retomando sinal de altas. Acima dos 32,79 pode buscar 36,38 ou 39,29. Abaixo dos 32,43 retomaria sinal de realização mirando suportes em 31,67 ou 30,21.</t>
  </si>
  <si>
    <t>EQTL3 está em tendência de alta no longo prazo, teve uma correção no curto prazo, mas pode estar retomando sinal de altas. Acima dos 38,61 pode buscar 44,44 ou 49,03. Abaixo dos 37 retomaria sinal de realização mirando suportes em 34,7 ou 32,4.</t>
  </si>
  <si>
    <t>EVEN3 apesar de estar em tendência de baixa no longo prazo pela média de 200 dias, no curto prazo está com sinal de recuperação favorecendo repiques de alta. Acima dos 6,06 pode seguir repique altista na direção resistências nos 6,82 ou 7,78. Caso perca os 5,8 teria sinal de baixa projetando de 5,26 a 4,77.</t>
  </si>
  <si>
    <t>EZTC3 está em tendência de baixa pelas médias de 21 e 200 dias, mas começa a dar sinais de repiques de alta. Acima dos 13,42 teria sinal de repique altista mirando resistências nos 15,49 ou 17,33. Já uma perda dos 12,99 traria de volta o sinal de baixa projetando de 12,5 a 11,57.</t>
  </si>
  <si>
    <t>FESA4 está em tendência de baixa pelas médias de 21 e 200 dias, mas começa a dar sinais de repiques de alta. Acima dos 6,22 teria sinal de repique altista mirando resistências nos 8,2 ou 9,53. Já uma perda dos 6,04 traria de volta o sinal de baixa projetando de 5,37 a 4,7. O IFR sobrevendido alerta para recuperações se superar 6,22</t>
  </si>
  <si>
    <t>FLRY3 está em tendência de alta no longo prazo, teve uma correção no curto prazo, mas pode estar retomando sinal de altas. Acima dos 16,05 pode buscar 16,96 ou 17,99. Abaixo dos 15,7 retomaria sinal de realização mirando suportes em 15,28 ou 14,76.</t>
  </si>
  <si>
    <t>FRAS3 apesar de estar em tendência de baixa no longo prazo pela média de 200 dias, no curto prazo está com sinal de recuperação favorecendo repiques de alta. Acima dos 22,58 pode seguir repique altista na direção resistências nos 23,58 ou 25,21. Caso perca os 21,89 teria sinal de baixa projetando de 20,95 a 20,44.</t>
  </si>
  <si>
    <t>GGBR4 está em tendência de alta pelas médias de 21 e 200 dias e vai mantendo sinal de força altista. Acima dos 24,42 pode buscar projeções nos 26,31 ou 29,37. Teria sinal de realização na perda dos 23,78 mirando os 21,36 ou 20,41. O IFR sobrecomprado alerta realizações se perder 23,78.</t>
  </si>
  <si>
    <t>GOAU4 está em tendência de alta pelas médias de 21 e 200 dias, mas começa a dar sinal de possível realização. Abaixo dos 10,28 poderia realizar na direção dos suportes 9,32 ou 8,93. Caso supere os 10,55 retomaria sinal de alta com projeções nos 11,31 ou 12,54.</t>
  </si>
  <si>
    <t>GGPS3 está em clara tendência de baixa pelas médias de 21 e 200 dias e segue em movimento de baixa. Abaixo dos 12,87 pode buscar suportes 12 ou 11,13. Teria sinal de repique altista fechando acima dos 13,34 mirando resistências em 15,68 ou 17,41. O IFR sobrevendido alerta para recuperações se superar 13,34</t>
  </si>
  <si>
    <t>GRND3 está em tendência de baixa pelas médias de 21 e 200 dias, mas começa a dar sinais de repiques de alta. Acima dos 4,05 teria sinal de repique altista mirando resistências nos 4,46 ou 4,84. Já uma perda dos 3,99 traria de volta o sinal de baixa projetando de 3,84 a 3,64.</t>
  </si>
  <si>
    <t>GMAT3 apesar de estar em tendência de baixa no longo prazo pela média de 200 dias, no curto prazo está com sinal de recuperação favorecendo repiques de alta. Acima dos 4,49 pode seguir repique altista na direção resistências nos 4,85 ou 5,33. Caso perca os 4,38 teria sinal de baixa projetando de 4,06 a 3,81.</t>
  </si>
  <si>
    <t>SBFG3 apesar de estar em tendência de baixa no longo prazo pela média de 200 dias, no curto prazo está com sinal de recuperação favorecendo repiques de alta. Acima dos 11,7 pode seguir repique altista na direção resistências nos 12,64 ou 14,17. Caso perca os 11 teria sinal de baixa projetando de 10,17 a 9,69.</t>
  </si>
  <si>
    <t>HAPV3 apesar de estar em tendência de baixa no longo prazo pela média de 200 dias, no curto prazo está com sinal de recuperação favorecendo repiques de alta. Acima dos 12,55 pode seguir repique altista na direção resistências nos 14,42 ou 16,53. Caso perca os 12,18 teria sinal de baixa projetando de 10,99 a 9,93.</t>
  </si>
  <si>
    <t>Helbor</t>
  </si>
  <si>
    <t>HBOR3</t>
  </si>
  <si>
    <t>HBOR3 apesar de estar em tendência de baixa no longo prazo pela média de 200 dias, no curto prazo está com sinal de recuperação favorecendo repiques de alta. Acima dos 2,45 pode seguir repique altista na direção resistências nos 2,67 ou 3,04. Caso perca os 2,24 teria sinal de baixa projetando de 2,08 a 1,96.</t>
  </si>
  <si>
    <t>HBSA3 apesar de estar em tendência de baixa no longo prazo pela média de 200 dias, no curto prazo está com sinal de recuperação favorecendo repiques de alta. Acima dos 3,35 pode seguir repique altista na direção resistências nos 3,55 ou 3,75. Caso perca os 3,22 teria sinal de baixa projetando de 3,11 a 3,01.</t>
  </si>
  <si>
    <t>HYPE3 está em tendência de alta pelas médias de 21 e 200 dias e vai mantendo sinal de força altista. Acima dos 23,05 pode buscar projeções nos 23,8 ou 24,96. Teria sinal de realização na perda dos 21,91 mirando os 21,32 ou 20,74.</t>
  </si>
  <si>
    <t>IGTI11 está em tendência de alta no longo prazo, teve uma correção no curto prazo, mas pode estar retomando sinal de altas. Acima dos 26,68 pode buscar 29,02 ou 31,11. Abaixo dos 25,63 retomaria sinal de realização mirando suportes em 24,58 ou 23,53.</t>
  </si>
  <si>
    <t>ITLC34 está em tendência de alta pelas médias de 21 e 200 dias e vai mantendo sinal de força altista. Acima dos 107,83 pode buscar projeções nos 133,15 ou 174,13. Teria sinal de realização na perda dos 100,63 mirando os 66,85 ou 54,18.</t>
  </si>
  <si>
    <t>INTB3 está em tendência de alta no longo prazo, teve uma correção no curto prazo, mas pode estar retomando sinal de altas. Acima dos 14,24 pode buscar 15,97 ou 17,31. Abaixo dos 13,8 retomaria sinal de realização mirando suportes em 13,12 ou 12,45.</t>
  </si>
  <si>
    <t>INBR32 está em tendência de baixa pelas médias de 21 e 200 dias, mas começa a dar sinais de repiques de alta. Acima dos 32,05 teria sinal de repique altista mirando resistências nos 40,16 ou 47,47. Já uma perda dos 31,34 traria de volta o sinal de baixa projetando de 28,33 a 24,67.</t>
  </si>
  <si>
    <t>MYPK3 está em tendência de baixa pelas médias de 21 e 200 dias, mas começa a dar sinais de repiques de alta. Acima dos 9,17 teria sinal de repique altista mirando resistências nos 10,22 ou 11,16. Já uma perda dos 9,04 traria de volta o sinal de baixa projetando de 8,69 a 8,21.</t>
  </si>
  <si>
    <t>RANI3 está em tendência de baixa pela média de 200 dias, a parece ter completado movimento de repique de alta de curto prazo e pode estar retomando o movimento baixista. Abaixo dos 7,96 pode seguir em queda na direção dos suportes 7,62 ou 7,35. Teria sinal de repique altista fechando acima dos 8,12 mirando resistências em 8,49 ou 9,02.</t>
  </si>
  <si>
    <t>IRBR3 está em tendência de alta no longo prazo, teve uma correção no curto prazo, mas pode estar retomando sinal de altas. Acima dos 52,86 pode buscar 54,85 ou 57,19. Abaixo dos 51,05 retomaria sinal de realização mirando suportes em 49,87 ou 48,7.</t>
  </si>
  <si>
    <t>ISAE4 apesar de estar em tendência de alta no longo prazo pela média de 200 dias, no curto prazo está em realização. Abaixo dos 27,69 pode seguir em baixa no curto prazo mirando suportes em 26,75 ou 25,81. Teria sinal de retomada altista fechando acima dos 28,44 mirando resistências em 30,73 ou 32,6.</t>
  </si>
  <si>
    <t>ITSA4 está em tendência de alta no longo prazo, teve uma correção no curto prazo, mas pode estar retomando sinal de altas. Acima dos 13,11 pode buscar 14,28 ou 15,33. Abaixo dos 12,97 retomaria sinal de realização mirando suportes em 12,57 ou 12,04.</t>
  </si>
  <si>
    <t>ITUB3 está em tendência de alta no longo prazo, teve uma correção no curto prazo, mas pode estar retomando sinal de altas. Acima dos 41,11 pode buscar 44,48 ou 47,71. Abaixo dos 40,34 retomaria sinal de realização mirando suportes em 39,25 ou 37,63.</t>
  </si>
  <si>
    <t>ITUB4 está em tendência de alta no longo prazo, teve uma correção no curto prazo, mas pode estar retomando sinal de altas. Acima dos 40,49 pode buscar 44,59 ou 48,23. Abaixo dos 39,86 retomaria sinal de realização mirando suportes em 38,7 ou 36,87.</t>
  </si>
  <si>
    <t>JALL3 está em clara tendência de baixa pelas médias de 21 e 200 dias e segue em movimento de baixa. Abaixo dos 2,78 pode buscar suportes 2,58 ou 2,38. Teria sinal de repique altista fechando acima dos 2,84 mirando resistências em 3,42 ou 3,81. O IFR sobrevendido alerta para recuperações se superar 2,84</t>
  </si>
  <si>
    <t>JBSS32 está em tendência de baixa pelas médias de 21 e 200 dias, mas começa a dar sinais de repiques de alta. Acima dos 67,49 teria sinal de repique altista mirando resistências nos 77,89 ou 87,37. Já uma perda dos 65,82 traria de volta o sinal de baixa projetando de 62,55 a 57,8.</t>
  </si>
  <si>
    <t>JHSF3 está em tendência de alta no longo prazo, teve uma correção no curto prazo, mas pode estar retomando sinal de altas. Acima dos 10,87 pode buscar 13,53 ou 15,6. Abaixo dos 10,6 retomaria sinal de realização mirando suportes em 10,17 ou 9,13.</t>
  </si>
  <si>
    <t>JPMC34 apesar de estar em tendência de baixa no longo prazo pela média de 200 dias, no curto prazo está com sinal de recuperação favorecendo repiques de alta. Acima dos 157,18 pode seguir repique altista na direção resistências nos 164,7 ou 176,88. Caso perca os 152,69 teria sinal de baixa projetando de 145 a 141,23.</t>
  </si>
  <si>
    <t>JSLG3 está em tendência de alta no longo prazo, teve uma correção no curto prazo, mas pode estar retomando sinal de altas. Acima dos 6,93 pode buscar 7,45 ou 8,11. Abaixo dos 6,73 retomaria sinal de realização mirando suportes em 6,37 ou 6,03.</t>
  </si>
  <si>
    <t>KEPL3 está em tendência de baixa pelas médias de 21 e 200 dias, mas começa a dar sinais de repiques de alta. Acima dos 7,17 teria sinal de repique altista mirando resistências nos 8,03 ou 8,68. Já uma perda dos 6,97 traria de volta o sinal de baixa projetando de 6,64 a 6,31.</t>
  </si>
  <si>
    <t>KLBN3 está em tendência de baixa pelas médias de 21 e 200 dias, mas começa a dar sinais de repiques de alta. Acima dos 3,38 teria sinal de repique altista mirando resistências nos 3,63 ou 3,87. Já uma perda dos 3,32 traria de volta o sinal de baixa projetando de 3,23 a 3,1.</t>
  </si>
  <si>
    <t>KLBN4 está em tendência de baixa pelas médias de 21 e 200 dias, mas começa a dar sinais de repiques de alta. Acima dos 3,33 teria sinal de repique altista mirando resistências nos 3,63 ou 3,87. Já uma perda dos 3,24 traria de volta o sinal de baixa projetando de 3,11 a 2,99.</t>
  </si>
  <si>
    <t>KLBN11 está em tendência de baixa pelas médias de 21 e 200 dias, mas começa a dar sinais de repiques de alta. Acima dos 16,6 teria sinal de repique altista mirando resistências nos 18,11 ou 19,35. Já uma perda dos 16,48 traria de volta o sinal de baixa projetando de 16,1 a 15,47.</t>
  </si>
  <si>
    <t>LAVV3 está em tendência de baixa pelas médias de 21 e 200 dias, mas começa a dar sinais de repiques de alta. Acima dos 12,17 teria sinal de repique altista mirando resistências nos 14,1 ou 15,99. Já uma perda dos 11,56 traria de volta o sinal de baixa projetando de 11,03 a 10,08.</t>
  </si>
  <si>
    <t>LIGT3 está em clara tendência de baixa pelas médias de 21 e 200 dias e segue em movimento de baixa. Abaixo dos 2,43 pode buscar suportes 1,58 ou 0,74. Teria sinal de repique altista fechando acima dos 2,88 mirando resistências em 5,16 ou 6,84. O IFR sobrevendido alerta para recuperações se superar 2,88</t>
  </si>
  <si>
    <t>RENT3 está em tendência de alta no longo prazo, teve uma correção no curto prazo, mas pode estar retomando sinal de altas. Acima dos 45,15 pode buscar 50,45 ou 56,06. Abaixo dos 43,88 retomaria sinal de realização mirando suportes em 41,36 ou 38,55.</t>
  </si>
  <si>
    <t>RENT4 está em tendência de baixa pelas médias de 21 e 200 dias, mas começa a dar sinais de repiques de alta. Acima dos 43,63 teria sinal de repique altista mirando resistências nos 48,4 ou 53,6. Já uma perda dos 42,31 traria de volta o sinal de baixa projetando de 39,97 a 37,36.</t>
  </si>
  <si>
    <t>LOGG3 está em tendência de alta no longo prazo, teve uma correção no curto prazo, mas pode estar retomando sinal de altas. Acima dos 25,81 pode buscar 27,97 ou 29,97. Abaixo dos 24,72 retomaria sinal de realização mirando suportes em 23,71 ou 22,71.</t>
  </si>
  <si>
    <t>LREN3 está em tendência de alta pelas médias de 21 e 200 dias e vai mantendo sinal de força altista. Acima dos 15,5 pode buscar projeções nos 17,02 ou 19,49. Teria sinal de realização na perda dos 15,13 mirando os 13,03 ou 12,26.</t>
  </si>
  <si>
    <t>LWSA3 está em tendência de baixa pelas médias de 21 e 200 dias, mas começa a dar sinais de repiques de alta. Acima dos 3,79 teria sinal de repique altista mirando resistências nos 4,24 ou 4,64. Já uma perda dos 3,58 traria de volta o sinal de baixa projetando de 3,37 a 3,17.</t>
  </si>
  <si>
    <t>MDIA3 está em tendência de baixa pelas médias de 21 e 200 dias, mas começa a dar sinais de repiques de alta. Acima dos 20,25 teria sinal de repique altista mirando resistências nos 24,76 ou 28,08. Já uma perda dos 19,38 traria de volta o sinal de baixa projetando de 17,71 a 16,05.</t>
  </si>
  <si>
    <t>MGLU3 está em tendência de baixa pelas médias de 21 e 200 dias, mas começa a dar sinais de repiques de alta. Acima dos 6,83 teria sinal de repique altista mirando resistências nos 8,77 ou 10,27. Já uma perda dos 6,67 traria de volta o sinal de baixa projetando de 6,34 a 5,58.</t>
  </si>
  <si>
    <t>POMO3 está em tendência de alta pelas médias de 21 e 200 dias e vai mantendo sinal de força altista. Acima dos 6,14 pode buscar projeções nos 6,47 ou 6,97. Teria sinal de realização na perda dos 5,92 mirando os 5,66 ou 5,4.</t>
  </si>
  <si>
    <t>POMO4 está em tendência de baixa pelas médias de 21 e 200 dias, mas começa a dar sinais de repiques de alta. Acima dos 6,22 teria sinal de repique altista mirando resistências nos 6,66 ou 7,19. Já uma perda dos 5,98 traria de volta o sinal de baixa projetando de 5,79 a 5,52.</t>
  </si>
  <si>
    <t>MBRF3 está em clara tendência de baixa pelas médias de 21 e 200 dias e segue em movimento de baixa. Abaixo dos 16,02 pode buscar suportes 15,31 ou 14,61. Teria sinal de repique altista fechando acima dos 16,85 mirando resistências em 18,3 ou 19,7.</t>
  </si>
  <si>
    <t>MSCD34 está em tendência de baixa pela média de 200 dias, a parece ter completado movimento de repique de alta de curto prazo e pode estar retomando o movimento baixista. Abaixo dos 80,12 pode seguir em queda na direção dos suportes 77,77 ou 75,18. Teria sinal de repique altista fechando acima dos 82,85 mirando resistências em 86,14 ou 91,31.</t>
  </si>
  <si>
    <t>CASH3 está em tendência de alta no longo prazo, teve uma correção no curto prazo, mas pode estar retomando sinal de altas. Acima dos 4,25 pode buscar 4,58 ou 5,09. Abaixo dos 4,08 retomaria sinal de realização mirando suportes em 3,74 ou 3,48.</t>
  </si>
  <si>
    <t>MELK3 apesar de estar em tendência de baixa no longo prazo pela média de 200 dias, no curto prazo está com sinal de recuperação favorecendo repiques de alta. Acima dos 3,44 pode seguir repique altista na direção resistências nos 3,64 ou 3,97. Caso perca os 3,25 teria sinal de baixa projetando de 3,11 a 3. O padrão de volume favorece a alta.</t>
  </si>
  <si>
    <t>MELI34 está em tendência de baixa pelas médias de 21 e 200 dias, mas começa a dar sinais de repiques de alta. Acima dos 70,12 teria sinal de repique altista mirando resistências nos 77,59 ou 87,62. Já uma perda dos 68,46 traria de volta o sinal de baixa projetando de 61,35 a 56,33.</t>
  </si>
  <si>
    <t>BMEB4 está em tendência de alta pelas médias de 21 e 200 dias e vai mantendo sinal de força altista. Acima dos 82 pode buscar projeções nos 92,42 ou 109,29. Teria sinal de realização na perda dos 75,79 mirando os 65,13 ou 59,91. O padrão de volume favorece a alta. O IFR sobrecomprado alerta realizações se perder 75,79.</t>
  </si>
  <si>
    <t>M1TA34 está em tendência de baixa pelas médias de 21 e 200 dias, mas começa a dar sinais de repiques de alta. Acima dos 110,47 teria sinal de repique altista mirando resistências nos 121,1 ou 131,82. Já uma perda dos 108,77 traria de volta o sinal de baixa projetando de 103,74 a 98,37.</t>
  </si>
  <si>
    <t>LEVE3 está em tendência de alta no longo prazo, teve uma correção no curto prazo, mas pode estar retomando sinal de altas. Acima dos 33,04 pode buscar 36,21 ou 39,02. Abaixo dos 31,65 retomaria sinal de realização mirando suportes em 30,24 ou 28,83.</t>
  </si>
  <si>
    <t>MUTC34 está em tendência de alta pelas médias de 21 e 200 dias e vai mantendo sinal de força altista. Acima dos 680,07 pode buscar projeções nos 848,2 ou 1120,27. Teria sinal de realização na perda dos 635 mirando os 408 ou 323,93.</t>
  </si>
  <si>
    <t>MSFT34 apesar de estar em tendência de baixa no longo prazo pela média de 200 dias, no curto prazo está com sinal de recuperação favorecendo repiques de alta. Acima dos 88,29 pode seguir repique altista na direção resistências nos 92,02 ou 98,05. Caso perca os 87,68 teria sinal de baixa projetando de 82,26 a 79,24.</t>
  </si>
  <si>
    <t>MILS3 está em tendência de alta pelas médias de 21 e 200 dias e vai mantendo sinal de força altista. Acima dos 15,25 pode buscar projeções nos 17,04 ou 19,95. Teria sinal de realização na perda dos 14,95 mirando os 12,34 ou 11,44. O padrão de volume favorece a alta. O IFR sobrecomprado alerta realizações se perder 14,95.</t>
  </si>
  <si>
    <t>BEEF3 está em tendência de baixa pelas médias de 21 e 200 dias, mas começa a dar sinais de repiques de alta. Acima dos 3,87 teria sinal de repique altista mirando resistências nos 4,46 ou 4,91. Já uma perda dos 3,73 traria de volta o sinal de baixa projetando de 3,5 a 3,27.</t>
  </si>
  <si>
    <t>MTRE3 apesar de estar em tendência de baixa no longo prazo pela média de 200 dias, no curto prazo está com sinal de recuperação favorecendo repiques de alta. Acima dos 3,61 pode seguir repique altista na direção resistências nos 3,78 ou 4,05. Caso perca os 3,55 teria sinal de baixa projetando de 3,34 a 3,2.</t>
  </si>
  <si>
    <t>MOTV3 está em tendência de baixa pelas médias de 21 e 200 dias, mas começa a dar sinais de repiques de alta. Acima dos 14,86 teria sinal de repique altista mirando resistências nos 16,5 ou 17,84. Já uma perda dos 14,33 traria de volta o sinal de baixa projetando de 13,65 a 12,98.</t>
  </si>
  <si>
    <t>MDNE3 está em tendência de alta no longo prazo, teve uma correção no curto prazo, mas pode estar retomando sinal de altas. Acima dos 28,24 pode buscar 32,55 ou 36,34. Abaixo dos 26,41 retomaria sinal de realização mirando suportes em 24,51 ou 22,61.</t>
  </si>
  <si>
    <t>MOVI3 está em tendência de alta no longo prazo, teve uma correção no curto prazo, mas pode estar retomando sinal de altas. Acima dos 10,56 pode buscar 13,51 ou 16,32. Abaixo dos 9,65 retomaria sinal de realização mirando suportes em 8,95 ou 7,54.</t>
  </si>
  <si>
    <t>MRVE3 está em tendência de baixa pelas médias de 21 e 200 dias, mas começa a dar sinais de repiques de alta. Acima dos 6,3 teria sinal de repique altista mirando resistências nos 7,38 ou 8,26. Já uma perda dos 5,95 traria de volta o sinal de baixa projetando de 5,5 a 5,06.</t>
  </si>
  <si>
    <t>Multilaser</t>
  </si>
  <si>
    <t>MLAS3</t>
  </si>
  <si>
    <t>MLAS3 está em tendência de alta pelas médias de 21 e 200 dias e vai mantendo sinal de força altista. Acima dos 1,76 pode buscar projeções nos 1,97 ou 2,32. Teria sinal de realização na perda dos 1,63 mirando os 1,41 ou 1,3.</t>
  </si>
  <si>
    <t>MULT3 está em tendência de alta no longo prazo, teve uma correção no curto prazo, mas pode estar retomando sinal de altas. Acima dos 30,4 pode buscar 33,05 ou 35,6. Abaixo dos 28,91 retomaria sinal de realização mirando suportes em 27,63 ou 26,35.</t>
  </si>
  <si>
    <t>NATU3 está em tendência de alta pelas médias de 21 e 200 dias e vai mantendo sinal de força altista. Acima dos 10,53 pode buscar projeções nos 11,15 ou 12,37. Teria sinal de realização na perda dos 10,13 mirando os 9,17 ou 8,55.</t>
  </si>
  <si>
    <t>NGRD3 apesar de estar em tendência de alta no longo prazo pela média de 200 dias, no curto prazo está em realização. Abaixo dos 30,2 pode seguir em baixa no curto prazo mirando suportes em 29,15 ou 28,11. Teria sinal de retomada altista fechando acima dos 33,06 mirando resistências em 33,57 ou 35,65. O IFR sobrevendido alerta para recuperações se superar 33,06</t>
  </si>
  <si>
    <t>NFLX34 está em tendência de baixa pelas médias de 21 e 200 dias, mas começa a dar sinais de repiques de alta. Acima dos 8,93 teria sinal de repique altista mirando resistências nos 9,34 ou 9,96. Já uma perda dos 8,75 traria de volta o sinal de baixa projetando de 8,33 a 8,01.</t>
  </si>
  <si>
    <t>ROXO34 está em tendência de baixa pelas médias de 21 e 200 dias, mas começa a dar sinais de repiques de alta. Acima dos 11,11 teria sinal de repique altista mirando resistências nos 12,33 ou 13,78. Já uma perda dos 10,8 traria de volta o sinal de baixa projetando de 9,97 a 9,24.</t>
  </si>
  <si>
    <t>NVDC34 está em tendência de alta pelas médias de 21 e 200 dias e vai mantendo sinal de força altista. Acima dos 22,9 pode buscar projeções nos 24,56 ou 27,33. Teria sinal de realização na perda dos 22,35 mirando os 20,07 ou 18,68.</t>
  </si>
  <si>
    <t>OPCT3 está em tendência de alta pelas médias de 21 e 200 dias e vai mantendo sinal de força altista. Acima dos 10,62 pode buscar projeções nos 11,21 ou 12,18. Teria sinal de realização na perda dos 10,08 mirando os 9,65 ou 9,35. O padrão de volume favorece a alta.</t>
  </si>
  <si>
    <t>ONCO3 apesar de estar em tendência de baixa no longo prazo pela média de 200 dias, no curto prazo está com sinal de recuperação favorecendo repiques de alta. Acima dos 1,6 pode seguir repique altista na direção resistências nos 1,8 ou 2,3. Caso perca os 1,47 teria sinal de baixa projetando de 0,99 a 0,73. O padrão de volume favorece a alta.</t>
  </si>
  <si>
    <t>ORCL34 apesar de estar em tendência de baixa no longo prazo pela média de 200 dias, no curto prazo está com sinal de recuperação favorecendo repiques de alta. Acima dos 166,45 pode seguir repique altista na direção resistências nos 186,98 ou 220,21. Caso perca os 157,97 teria sinal de baixa projetando de 133,22 a 122,95.</t>
  </si>
  <si>
    <t>OBTC3 está em tendência de baixa pelas médias de 21 e 200 dias, mas começa a dar sinais de repiques de alta. Acima dos 7,1 teria sinal de repique altista mirando resistências nos 7,68 ou 8,4. Já uma perda dos 6,51 traria de volta o sinal de baixa projetando de 6,14 a 5,78.</t>
  </si>
  <si>
    <t>ORVR3 está em tendência de alta no longo prazo, teve uma correção no curto prazo, mas pode estar retomando sinal de altas. Acima dos 78,6 pode buscar 83,81 ou 89,08. Abaixo dos 75,27 retomaria sinal de realização mirando suportes em 72,63 ou 69,99.</t>
  </si>
  <si>
    <t>PCAR3 está em clara tendência de baixa pelas médias de 21 e 200 dias e segue em movimento de baixa. Abaixo dos 2,05 pode buscar suportes 1,75 ou 1,45. Teria sinal de repique altista fechando acima dos 2,12 mirando resistências em 3,02 ou 3,61.</t>
  </si>
  <si>
    <t>PGMN3 está em tendência de baixa pelas médias de 21 e 200 dias, mas começa a dar sinais de repiques de alta. Acima dos 4,52 teria sinal de repique altista mirando resistências nos 5,74 ou 6,59. Já uma perda dos 4,35 traria de volta o sinal de baixa projetando de 3,92 a 3,49.</t>
  </si>
  <si>
    <t>Paranapanema</t>
  </si>
  <si>
    <t>PMAM3</t>
  </si>
  <si>
    <t>PMAM3 está em clara tendência de baixa pelas médias de 21 e 200 dias e segue em movimento de baixa. Abaixo dos 0,46 pode buscar suportes 0,4 ou 0,34. Teria sinal de repique altista fechando acima dos 0,5 mirando resistências em 0,65 ou 0,76.</t>
  </si>
  <si>
    <t>PETR3 apesar de estar em tendência de alta no longo prazo pela média de 200 dias, no curto prazo está em realização. Abaixo dos 48,39 pode seguir em baixa no curto prazo mirando suportes em 46,28 ou 44,18. Teria sinal de retomada altista fechando acima dos 49,25 mirando resistências em 55,19 ou 59,39.</t>
  </si>
  <si>
    <t>PETR4 apesar de estar em tendência de alta no longo prazo pela média de 200 dias, no curto prazo está em realização. Abaixo dos 42,97 pode seguir em baixa no curto prazo mirando suportes em 40,84 ou 38,71. Teria sinal de retomada altista fechando acima dos 43,82 mirando resistências em 49,85 ou 54,1.</t>
  </si>
  <si>
    <t>RECV3 está em tendência de alta pelas médias de 21 e 200 dias e vai mantendo sinal de força altista. Acima dos 12,55 pode buscar projeções nos 13,21 ou 14,2. Teria sinal de realização na perda dos 12,19 mirando os 11,6 ou 11,1.</t>
  </si>
  <si>
    <t>PRIO3 apesar de estar em tendência de alta no longo prazo pela média de 200 dias, no curto prazo está em realização. Abaixo dos 62,85 pode seguir em baixa no curto prazo mirando suportes em 60,39 ou 57,93. Teria sinal de retomada altista fechando acima dos 67,25 mirando resistências em 70,8 ou 75,71.</t>
  </si>
  <si>
    <t>AUAU3 está em tendência de alta no longo prazo, teve uma correção no curto prazo, mas pode estar retomando sinal de altas. Acima dos 3,41 pode buscar 4,03 ou 4,55. Abaixo dos 3,18 retomaria sinal de realização mirando suportes em 2,91 ou 2,65.</t>
  </si>
  <si>
    <t>PINE4 está em tendência de alta pelas médias de 21 e 200 dias e vai mantendo sinal de força altista. Acima dos 15,46 pode buscar projeções nos 17,15 ou 19,89. Teria sinal de realização na perda dos 14,58 mirando os 12,72 ou 11,87.</t>
  </si>
  <si>
    <t>PLPL3 está em tendência de baixa pelas médias de 21 e 200 dias, mas começa a dar sinais de repiques de alta. Acima dos 9,83 teria sinal de repique altista mirando resistências nos 11,86 ou 13,51. Já uma perda dos 9,18 traria de volta o sinal de baixa projetando de 8,35 a 7,52.</t>
  </si>
  <si>
    <t>PSSA3 está em tendência de alta no longo prazo, teve uma correção no curto prazo, mas pode estar retomando sinal de altas. Acima dos 49,84 pode buscar 52,45 ou 55,54. Abaixo dos 48,92 retomaria sinal de realização mirando suportes em 47,45 ou 45,9.</t>
  </si>
  <si>
    <t>POSI3 está em tendência de baixa pelas médias de 21 e 200 dias, mas começa a dar sinais de repiques de alta. Acima dos 4,18 teria sinal de repique altista mirando resistências nos 4,65 ou 5,19. Já uma perda dos 4,07 traria de volta o sinal de baixa projetando de 3,77 a 3,49.</t>
  </si>
  <si>
    <t>PRNR3 está em tendência de alta pelas médias de 21 e 200 dias e vai mantendo sinal de força altista. Acima dos 20,14 pode buscar projeções nos 21,94 ou 24,86. Teria sinal de realização na perda dos 18,26 mirando os 17,22 ou 16,31.</t>
  </si>
  <si>
    <t>PFRM3 está em tendência de baixa pelas médias de 21 e 200 dias, mas começa a dar sinais de repiques de alta. Acima dos 6,78 teria sinal de repique altista mirando resistências nos 8,06 ou 9,18. Já uma perda dos 6,24 traria de volta o sinal de baixa projetando de 5,67 a 5,11.</t>
  </si>
  <si>
    <t>QUAL3 está em clara tendência de baixa pelas médias de 21 e 200 dias e segue em movimento de baixa. Abaixo dos 1,61 pode buscar suportes 1,49 ou 1,38. Teria sinal de repique altista fechando acima dos 1,97 mirando resistências em 2,19 ou 2,55.</t>
  </si>
  <si>
    <t>Quero-Quero</t>
  </si>
  <si>
    <t>LJQQ3 está em tendência de baixa pelas médias de 21 e 200 dias, mas começa a dar sinais de repiques de alta. Acima dos 1,5 teria sinal de repique altista mirando resistências nos 2 ou 2,41. Já uma perda dos 1,43 traria de volta o sinal de baixa projetando de 1,33 a 1,12.</t>
  </si>
  <si>
    <t>RADL3 está em tendência de baixa pelas médias de 21 e 200 dias, mas começa a dar sinais de repiques de alta. Acima dos 18,49 teria sinal de repique altista mirando resistências nos 22,71 ou 25,58. Já uma perda dos 18,06 traria de volta o sinal de baixa projetando de 16,62 a 15,18. O IFR sobrevendido alerta para recuperações se superar 18,49</t>
  </si>
  <si>
    <t>RAIZ4 está em tendência de baixa pelas médias de 21 e 200 dias, mas começa a dar sinais de repiques de alta. Acima dos 0,41 teria sinal de repique altista mirando resistências nos 0,51 ou 0,59. Já uma perda dos 0,38 traria de volta o sinal de baixa projetando de 0,33 a 0,29.</t>
  </si>
  <si>
    <t>RAPT4 apesar de estar em tendência de baixa no longo prazo pela média de 200 dias, no curto prazo está com sinal de recuperação favorecendo repiques de alta. Acima dos 5,21 pode seguir repique altista na direção resistências nos 5,53 ou 5,96. Caso perca os 5,07 teria sinal de baixa projetando de 4,83 a 4,61.</t>
  </si>
  <si>
    <t>RCSL4 está em tendência de baixa pelas médias de 21 e 200 dias, mas começa a dar sinais de repiques de alta. Acima dos 0,6 teria sinal de repique altista mirando resistências nos 0,77 ou 0,96. Já uma perda dos 0,52 traria de volta o sinal de baixa projetando de 0,46 a 0,36.</t>
  </si>
  <si>
    <t>RDOR3 está em tendência de baixa pelas médias de 21 e 200 dias, mas começa a dar sinais de repiques de alta. Acima dos 34,78 teria sinal de repique altista mirando resistências nos 40,84 ou 45,35. Já uma perda dos 33,53 traria de volta o sinal de baixa projetando de 31,27 a 29,01.</t>
  </si>
  <si>
    <t>RIAA3 está em tendência de alta pelas médias de 21 e 200 dias e vai mantendo sinal de força altista. Acima dos 9,49 pode buscar projeções nos 10,31 ou 11,73. Teria sinal de realização na perda dos 9,2 mirando os 8 ou 7,28.</t>
  </si>
  <si>
    <t>Romi</t>
  </si>
  <si>
    <t>ROMI3</t>
  </si>
  <si>
    <t>ROMI3 está em clara tendência de baixa pelas médias de 21 e 200 dias e segue em movimento de baixa. Abaixo dos 6,35 pode buscar suportes 6,15 ou 5,96. Teria sinal de repique altista fechando acima dos 6,75 mirando resistências em 6,97 ou 7,35.</t>
  </si>
  <si>
    <t>RAIL3 está em tendência de baixa pelas médias de 21 e 200 dias, mas começa a dar sinais de repiques de alta. Acima dos 14,51 teria sinal de repique altista mirando resistências nos 17,14 ou 19,03. Já uma perda dos 14,07 traria de volta o sinal de baixa projetando de 13,12 a 12,17.</t>
  </si>
  <si>
    <t>SBSP3 está em tendência de alta no longo prazo, teve uma correção no curto prazo, mas pode estar retomando sinal de altas. Acima dos 29,1 pode buscar 34,54 ou 38,6. Abaixo dos 27,97 retomaria sinal de realização mirando suportes em 25,93 ou 23,9.</t>
  </si>
  <si>
    <t>SAPR4 está em tendência de baixa pelas médias de 21 e 200 dias, mas começa a dar sinais de repiques de alta. Acima dos 7,42 teria sinal de repique altista mirando resistências nos 8,48 ou 9,32. Já uma perda dos 7,11 traria de volta o sinal de baixa projetando de 6,68 a 6,26.</t>
  </si>
  <si>
    <t>SAPR11 está em tendência de baixa pelas médias de 21 e 200 dias, mas começa a dar sinais de repiques de alta. Acima dos 38,21 teria sinal de repique altista mirando resistências nos 44,13 ou 48,8. Já uma perda dos 36,56 traria de volta o sinal de baixa projetando de 34,22 a 31,88.</t>
  </si>
  <si>
    <t>SANB11 está em tendência de baixa pelas médias de 21 e 200 dias, mas começa a dar sinais de repiques de alta. Acima dos 27,64 teria sinal de repique altista mirando resistências nos 30,07 ou 32,35. Já uma perda dos 27,33 traria de volta o sinal de baixa projetando de 26,38 a 25,23.</t>
  </si>
  <si>
    <t>SMTO3 está em tendência de alta pelas médias de 21 e 200 dias, mas começa a dar sinal de possível realização. Abaixo dos 17,3 poderia realizar na direção dos suportes 15,67 ou 14,7. Caso supere os 18,03 retomaria sinal de alta com projeções nos 18,8 ou 20,73.</t>
  </si>
  <si>
    <t>SHUL4 está em tendência de alta no longo prazo, teve uma correção no curto prazo, mas pode estar retomando sinal de altas. Acima dos 5,08 pode buscar 5,4 ou 5,72. Abaixo dos 4,87 retomaria sinal de realização mirando suportes em 4,7 ou 4,54.</t>
  </si>
  <si>
    <t>SEER3 está em tendência de alta no longo prazo, teve uma correção no curto prazo, mas pode estar retomando sinal de altas. Acima dos 11,75 pode buscar 13,96 ou 15,54. Abaixo dos 11,39 retomaria sinal de realização mirando suportes em 10,59 ou 9,8.</t>
  </si>
  <si>
    <t>CSNA3 está em tendência de baixa pela média de 200 dias, a parece ter completado movimento de repique de alta de curto prazo e pode estar retomando o movimento baixista. Abaixo dos 6,6 pode seguir em queda na direção dos suportes 5,88 ou 5,57. Teria sinal de repique altista fechando acima dos 6,88 mirando resistências em 7,49 ou 8,49.</t>
  </si>
  <si>
    <t>SIMH3 está em tendência de baixa pelas médias de 21 e 200 dias, mas começa a dar sinais de repiques de alta. Acima dos 9,66 teria sinal de repique altista mirando resistências nos 11,67 ou 13,51. Já uma perda dos 9,17 traria de volta o sinal de baixa projetando de 8,69 a 7,76.</t>
  </si>
  <si>
    <t>SLCE3 está em tendência de alta no longo prazo, teve uma correção no curto prazo, mas pode estar retomando sinal de altas. Acima dos 16,25 pode buscar 17,92 ou 19,18. Abaixo dos 15,87 retomaria sinal de realização mirando suportes em 15,23 ou 14,6. O IFR sobrevendido alerta para recuperações se superar 16,25</t>
  </si>
  <si>
    <t>SMFT3 apesar de estar em tendência de baixa no longo prazo pela média de 200 dias, no curto prazo está com sinal de recuperação favorecendo repiques de alta. Acima dos 19,55 pode seguir repique altista na direção resistências nos 21,03 ou 23,75. Caso perca os 19,05 teria sinal de baixa projetando de 16,62 a 15,25.</t>
  </si>
  <si>
    <t>STOC34 apesar de estar em tendência de baixa no longo prazo pela média de 200 dias, no curto prazo está com sinal de recuperação favorecendo repiques de alta. Acima dos 55,8 pode seguir repique altista na direção resistências nos 61,39 ou 69,93. Caso perca os 53,49 teria sinal de baixa projetando de 47,57 a 43,29.</t>
  </si>
  <si>
    <t>M2ST34 está em tendência de baixa pelas médias de 21 e 200 dias, mas começa a dar sinais de repiques de alta. Acima dos 11,77 teria sinal de repique altista mirando resistências nos 13,78 ou 15,37. Já uma perda dos 11,2 traria de volta o sinal de baixa projetando de 10,4 a 9,6.</t>
  </si>
  <si>
    <t>SUZB3 está em clara tendência de baixa pelas médias de 21 e 200 dias e segue em movimento de baixa. Abaixo dos 40,97 pode buscar suportes 39,47 ou 37,97. Teria sinal de repique altista fechando acima dos 42,1 mirando resistências em 45,82 ou 48,81.</t>
  </si>
  <si>
    <t>Syn Prop Tec</t>
  </si>
  <si>
    <t>SYNE3</t>
  </si>
  <si>
    <t>SYNE3 apesar de estar em tendência de baixa no longo prazo pela média de 200 dias, no curto prazo está com sinal de recuperação favorecendo repiques de alta. Acima dos 3,88 pode seguir repique altista na direção resistências nos 4,04 ou 4,33. Caso perca os 3,8 teria sinal de baixa projetando de 3,57 a 3,42.</t>
  </si>
  <si>
    <t>TAEE3</t>
  </si>
  <si>
    <t>TAEE3 está em tendência de alta no longo prazo, teve uma correção no curto prazo, mas pode estar retomando sinal de altas. Acima dos 13,19 pode buscar 14,06 ou 14,99. Abaixo dos 12,55 retomaria sinal de realização mirando suportes em 12,08 ou 11,61.</t>
  </si>
  <si>
    <t>TAEE4 está em tendência de alta no longo prazo, teve uma correção no curto prazo, mas pode estar retomando sinal de altas. Acima dos 13,29 pode buscar 14,4 ou 15,42. Abaixo dos 13,05 retomaria sinal de realização mirando suportes em 12,74 ou 12,22.</t>
  </si>
  <si>
    <t>TAEE11 está em tendência de alta no longo prazo, teve uma correção no curto prazo, mas pode estar retomando sinal de altas. Acima dos 39,65 pode buscar 42,82 ou 45,84. Abaixo dos 38,91 retomaria sinal de realização mirando suportes em 37,92 ou 36,4.</t>
  </si>
  <si>
    <t>TSMC34 está em tendência de alta pelas médias de 21 e 200 dias e vai mantendo sinal de força altista. Acima dos 262,7 pode buscar projeções nos 278,26 ou 303,44. Teria sinal de realização na perda dos 255 mirando os 237,52 ou 229,73.</t>
  </si>
  <si>
    <t>TASA4 está em clara tendência de baixa pelas médias de 21 e 200 dias e segue em movimento de baixa. Abaixo dos 4,25 pode buscar suportes 4,01 ou 3,77. Teria sinal de repique altista fechando acima dos 4,53 mirando resistências em 5,02 ou 5,49.</t>
  </si>
  <si>
    <t>TGMA3 apesar de estar em tendência de baixa no longo prazo pela média de 200 dias, no curto prazo está com sinal de recuperação favorecendo repiques de alta. Acima dos 32,56 pode seguir repique altista na direção resistências nos 34,29 ou 37,09. Caso perca os 31,3 teria sinal de baixa projetando de 29,76 a 28,89.</t>
  </si>
  <si>
    <t>VIVT3 está em clara tendência de baixa pelas médias de 21 e 200 dias e segue em movimento de baixa. Abaixo dos 33,18 pode buscar suportes 31,38 ou 29,59. Teria sinal de repique altista fechando acima dos 34,08 mirando resistências em 38,98 ou 42,56. O IFR sobrevendido alerta para recuperações se superar 34,08</t>
  </si>
  <si>
    <t>TEND3 está em tendência de alta pelas médias de 21 e 200 dias e vai mantendo sinal de força altista. Acima dos 33,2 pode buscar projeções nos 36,88 ou 42,84. Teria sinal de realização na perda dos 31,14 mirando os 27,24 ou 25,39.</t>
  </si>
  <si>
    <t>TSLA34 apesar de estar em tendência de baixa no longo prazo pela média de 200 dias, no curto prazo está com sinal de recuperação favorecendo repiques de alta. Acima dos 67,79 pode seguir repique altista na direção resistências nos 70,32 ou 78,82. Caso perca os 66,72 teria sinal de baixa projetando de 56,56 a 52,3.</t>
  </si>
  <si>
    <t>TIMS3 está em tendência de baixa pelas médias de 21 e 200 dias, mas começa a dar sinais de repiques de alta. Acima dos 22,8 teria sinal de repique altista mirando resistências nos 26,88 ou 29,97. Já uma perda dos 22,4 traria de volta o sinal de baixa projetando de 21,88 a 20,33.</t>
  </si>
  <si>
    <t>TOTS3 está em tendência de baixa pelas médias de 21 e 200 dias, mas começa a dar sinais de repiques de alta. Acima dos 32,02 teria sinal de repique altista mirando resistências nos 36,84 ou 40,88. Já uma perda dos 30,29 traria de volta o sinal de baixa projetando de 28,26 a 26,24.</t>
  </si>
  <si>
    <t>TFCO4 está em tendência de baixa pelas médias de 21 e 200 dias, mas começa a dar sinais de repiques de alta. Acima dos 14,9 teria sinal de repique altista mirando resistências nos 16,33 ou 17,48. Já uma perda dos 14,46 traria de volta o sinal de baixa projetando de 13,88 a 13,3.</t>
  </si>
  <si>
    <t>TRIS3 está em tendência de baixa pelas médias de 21 e 200 dias, mas começa a dar sinais de repiques de alta. Acima dos 4,52 teria sinal de repique altista mirando resistências nos 5,34 ou 6,15. Já uma perda dos 4,35 traria de volta o sinal de baixa projetando de 4,02 a 3,61.</t>
  </si>
  <si>
    <t>TUPY3 está em tendência de alta no longo prazo, teve uma correção no curto prazo, mas pode estar retomando sinal de altas. Acima dos 13,26 pode buscar 15,08 ou 16,48. Abaixo dos 12,81 retomaria sinal de realização mirando suportes em 12,1 ou 11,4.</t>
  </si>
  <si>
    <t>UGPA3 apesar de estar em tendência de alta no longo prazo pela média de 200 dias, no curto prazo está em realização. Abaixo dos 28,17 pode seguir em baixa no curto prazo mirando suportes em 27,42 ou 26,67. Teria sinal de retomada altista fechando acima dos 28,99 mirando resistências em 30,59 ou 32,08.</t>
  </si>
  <si>
    <t>FIQE3 está em tendência de alta no longo prazo, teve uma correção no curto prazo, mas pode estar retomando sinal de altas. Acima dos 6,53 pode buscar 7,03 ou 7,53. Abaixo dos 6,22 retomaria sinal de realização mirando suportes em 5,96 ou 5,71.</t>
  </si>
  <si>
    <t>UNIP6 está em tendência de baixa pelas médias de 21 e 200 dias, mas começa a dar sinais de repiques de alta. Acima dos 60,88 teria sinal de repique altista mirando resistências nos 64,78 ou 68,64. Já uma perda dos 58,52 traria de volta o sinal de baixa projetando de 56,58 a 54,65.</t>
  </si>
  <si>
    <t>USIM3 está em tendência de alta pelas médias de 21 e 200 dias, mas começa a dar sinal de possível realização. Abaixo dos 9,24 poderia realizar na direção dos suportes 7,55 ou 6,85. Caso supere os 9,79 retomaria sinal de alta com projeções nos 11,17 ou 13,41.</t>
  </si>
  <si>
    <t>USIM5 está em tendência de alta pelas médias de 21 e 200 dias, mas começa a dar sinal de possível realização. Abaixo dos 9,91 poderia realizar na direção dos suportes 7,66 ou 6,78. Caso supere os 10,48 retomaria sinal de alta com projeções nos 12,22 ou 15,04.</t>
  </si>
  <si>
    <t>VALE3 está em tendência de alta pelas médias de 21 e 200 dias e vai mantendo sinal de força altista. Acima dos 83,59 pode buscar projeções nos 86,3 ou 91,44. Teria sinal de realização na perda dos 82,45 mirando os 77,97 ou 75,39.</t>
  </si>
  <si>
    <t>VLID3 está em tendência de baixa pelas médias de 21 e 200 dias, mas começa a dar sinais de repiques de alta. Acima dos 18,17 teria sinal de repique altista mirando resistências nos 19,75 ou 21,74. Já uma perda dos 16,52 traria de volta o sinal de baixa projetando de 15,52 a 14,52.</t>
  </si>
  <si>
    <t>VAMO3 está em tendência de baixa pelas médias de 21 e 200 dias, mas começa a dar sinais de repiques de alta. Acima dos 3,39 teria sinal de repique altista mirando resistências nos 4,2 ou 4,8. Já uma perda dos 3,22 traria de volta o sinal de baixa projetando de 2,91 a 2,61.</t>
  </si>
  <si>
    <t>VBBR3 apesar de estar em tendência de alta no longo prazo pela média de 200 dias, no curto prazo está em realização. Abaixo dos 31,76 pode seguir em baixa no curto prazo mirando suportes em 31,04 ou 30,33. Teria sinal de retomada altista fechando acima dos 33,15 mirando resistências em 34,07 ou 35,49.</t>
  </si>
  <si>
    <t>VTRU3 está em tendência de alta pelas médias de 21 e 200 dias e vai mantendo sinal de força altista. Acima dos 13,87 pode buscar projeções nos 14,8 ou 16,01. Teria sinal de realização na perda dos 12,84 mirando os 12,23 ou 11,62.</t>
  </si>
  <si>
    <t>VIVA3 está em tendência de baixa pelas médias de 21 e 200 dias, mas começa a dar sinais de repiques de alta. Acima dos 22,92 teria sinal de repique altista mirando resistências nos 28,79 ou 33,07. Já uma perda dos 21,85 traria de volta o sinal de baixa projetando de 19,7 a 17,56.</t>
  </si>
  <si>
    <t>Viveo</t>
  </si>
  <si>
    <t>VVEO3</t>
  </si>
  <si>
    <t>VVEO3 está em tendência de baixa pelas médias de 21 e 200 dias, mas começa a dar sinais de repiques de alta. Acima dos 1,28 teria sinal de repique altista mirando resistências nos 1,59 ou 1,86. Já uma perda dos 1,15 traria de volta o sinal de baixa projetando de 1,01 a 0,87.</t>
  </si>
  <si>
    <t>VULC3 apesar de estar em tendência de baixa no longo prazo pela média de 200 dias, no curto prazo está com sinal de recuperação favorecendo repiques de alta. Acima dos 15,66 pode seguir repique altista na direção resistências nos 16,35 ou 17,41. Caso perca os 15,2 teria sinal de baixa projetando de 14,62 a 14,08.</t>
  </si>
  <si>
    <t>WEGE3 está em tendência de baixa pelas médias de 21 e 200 dias, mas começa a dar sinais de repiques de alta. Acima dos 43,52 teria sinal de repique altista mirando resistências nos 48,51 ou 52,83. Já uma perda dos 43 traria de volta o sinal de baixa projetando de 41,51 a 39,34.</t>
  </si>
  <si>
    <t>WIZC3 está em clara tendência de baixa pelas médias de 21 e 200 dias e segue em movimento de baixa. Abaixo dos 7,85 pode buscar suportes 7,46 ou 7,07. Teria sinal de repique altista fechando acima dos 8,1 mirando resistências em 9,1 ou 9,87.</t>
  </si>
  <si>
    <t>YDUQ3 está em tendência de baixa pelas médias de 21 e 200 dias, mas começa a dar sinais de repiques de alta. Acima dos 9,86 teria sinal de repique altista mirando resistências nos 11,14 ou 12,3. Já uma perda dos 9,25 traria de volta o sinal de baixa projetando de 8,66 a 8,08.</t>
  </si>
  <si>
    <t>BB Etf Ibov</t>
  </si>
  <si>
    <t>BBOV11</t>
  </si>
  <si>
    <t>BBOV11 está em tendência de alta no longo prazo, teve uma correção no curto prazo, mas pode estar retomando sinal de altas. Acima dos 93,22 pode buscar 100,37 ou 106,01. Abaixo dos 92,7 retomaria sinal de realização mirando suportes em 91,24 ou 88,41.</t>
  </si>
  <si>
    <t>BOVB11 está em tendência de alta no longo prazo, teve uma correção no curto prazo, mas pode estar retomando sinal de altas. Acima dos 182,03 pode buscar 195,73 ou 206,82. Abaixo dos 180,82 retomaria sinal de realização mirando suportes em 177,77 ou 172,22.</t>
  </si>
  <si>
    <t>COIN11 está em tendência de baixa pelas médias de 21 e 200 dias, mas começa a dar sinais de repiques de alta. Acima dos 47,07 teria sinal de repique altista mirando resistências nos 48,77 ou 50,74. Já uma perda dos 45,58 traria de volta o sinal de baixa projetando de 44,59 a 43,6.</t>
  </si>
  <si>
    <t>BCPX39 está em tendência de alta pelas médias de 21 e 200 dias e vai mantendo sinal de força altista. Acima dos 43,98 pode buscar projeções nos 46,2 ou 51,23. Teria sinal de realização na perda dos 41,48 mirando os 38,05 ou 35,53.</t>
  </si>
  <si>
    <t>BITH11 está em tendência de baixa pelas médias de 21 e 200 dias, mas começa a dar sinais de repiques de alta. Acima dos 88,09 teria sinal de repique altista mirando resistências nos 92,35 ou 97,17. Já uma perda dos 86,6 traria de volta o sinal de baixa projetando de 84,54 a 82,12.</t>
  </si>
  <si>
    <t>ETHE11 está em tendência de baixa pelas médias de 21 e 200 dias, mas começa a dar sinais de repiques de alta. Acima dos 30,96 teria sinal de repique altista mirando resistências nos 34,41 ou 37,19. Já uma perda dos 29,9 traria de volta o sinal de baixa projetando de 28,5 a 27,11.</t>
  </si>
  <si>
    <t>HASH11 está em tendência de baixa pelas médias de 21 e 200 dias, mas começa a dar sinais de repiques de alta. Acima dos 50,36 teria sinal de repique altista mirando resistências nos 53 ou 55,55. Já uma perda dos 48,86 traria de volta o sinal de baixa projetando de 47,58 a 46,3.</t>
  </si>
  <si>
    <t>CHIP11 está em tendência de alta pelas médias de 21 e 200 dias e vai mantendo sinal de força altista. Acima dos 37,47 pode buscar projeções nos 42,19 ou 49,84. Teria sinal de realização na perda dos 35,66 mirando os 29,82 ou 27,45. O IFR sobrecomprado alerta realizações se perder 35,66.</t>
  </si>
  <si>
    <t>WRLD11 está em tendência de alta pelas médias de 21 e 200 dias, mas começa a dar sinal de possível realização. Abaixo dos 141,03 poderia realizar na direção dos suportes 133,54 ou 130,77. Caso supere os 142,48 retomaria sinal de alta com projeções nos 148 ou 156,94.</t>
  </si>
  <si>
    <t>UTLL11 está em tendência de baixa pelas médias de 21 e 200 dias, mas começa a dar sinais de repiques de alta. Acima dos 123,33 teria sinal de repique altista mirando resistências nos 140,32 ou 152,56. Já uma perda dos 120,5 traria de volta o sinal de baixa projetando de 114,37 a 108,25.</t>
  </si>
  <si>
    <t>BOVA11 está em tendência de alta no longo prazo, teve uma correção no curto prazo, mas pode estar retomando sinal de altas. Acima dos 174,56 pode buscar 187,85 ou 198,69. Abaixo dos 173,23 retomaria sinal de realização mirando suportes em 170,3 ou 164,87.</t>
  </si>
  <si>
    <t>IVVB11 está em tendência de alta pelas médias de 21 e 200 dias e vai mantendo sinal de força altista. Acima dos 428,42 pode buscar projeções nos 446,47 ou 475,69. Teria sinal de realização na perda dos 424 mirando os 399,2 ou 390,17. O IFR sobrecomprado alerta realizações se perder 424.</t>
  </si>
  <si>
    <t>BSLV39 está em tendência de alta pelas médias de 21 e 200 dias e vai mantendo sinal de força altista. Acima dos 117,5 pode buscar projeções nos 132,85 ou 148,74. Teria sinal de realização na perda dos 115,42 mirando os 107,13 ou 99,18.</t>
  </si>
  <si>
    <t>SMAL11 está em tendência de alta pelas médias de 21 e 200 dias e vai mantendo sinal de força altista. Acima dos 114,6 pode buscar projeções nos 120,99 ou 129,01. Teria sinal de realização na perda dos 112,26 mirando os 108 ou 103,98.</t>
  </si>
  <si>
    <t>BOVV11 está em tendência de alta no longo prazo, teve uma correção no curto prazo, mas pode estar retomando sinal de altas. Acima dos 183,47 pode buscar 197,32 ou 208,79. Abaixo dos 181,91 retomaria sinal de realização mirando suportes em 178,75 ou 173,01.</t>
  </si>
  <si>
    <t>DIVO11 está em tendência de alta no longo prazo, teve uma correção no curto prazo, mas pode estar retomando sinal de altas. Acima dos 125,79 pode buscar 136 ou 144,07. Abaixo dos 124,86 retomaria sinal de realização mirando suportes em 122,94 ou 118,9.</t>
  </si>
  <si>
    <t>SPXR11 está em tendência de alta pelas médias de 21 e 200 dias e vai mantendo sinal de força altista. Acima dos 72,29 pode buscar projeções nos 75,28 ou 80,12. Teria sinal de realização na perda dos 71,87 mirando os 67,45 ou 65,95. O IFR sobrecomprado alerta realizações se perder 71,87.</t>
  </si>
  <si>
    <t>SPXI11 está em tendência de alta pelas médias de 21 e 200 dias e vai mantendo sinal de força altista. Acima dos 52 pode buscar projeções nos 54,23 ou 57,85. Teria sinal de realização na perda dos 51,5 mirando os 48,38 ou 47,26. O IFR sobrecomprado alerta realizações se perder 51,5.</t>
  </si>
  <si>
    <t>TECK11 está em tendência de alta pelas médias de 21 e 200 dias, mas começa a dar sinal de possível realização. Abaixo dos 111,3 poderia realizar na direção dos suportes 102,31 ou 98,54. Caso supere os 114,5 retomaria sinal de alta com projeções nos 122,03 ou 134,22.</t>
  </si>
  <si>
    <t>Nuibovhighbt</t>
  </si>
  <si>
    <t>HIGH11</t>
  </si>
  <si>
    <t>HIGH11 apesar de estar em tendência de baixa no longo prazo pela média de 200 dias, no curto prazo está com sinal de recuperação favorecendo repiques de alta. Acima dos 91,89 pode seguir repique altista na direção resistências nos 96,33 ou 102,6. Caso perca os 89,78 teria sinal de baixa projetando de 86,17 a 83,03.</t>
  </si>
  <si>
    <t>Pactual Ibov</t>
  </si>
  <si>
    <t>IBOB11</t>
  </si>
  <si>
    <t>IBOB11 está em tendência de alta no longo prazo, teve uma correção no curto prazo, mas pode estar retomando sinal de altas. Acima dos 146,15 pode buscar 157 ou 165,65. Abaixo dos 145,25 retomaria sinal de realização mirando suportes em 143 ou 138,67.</t>
  </si>
  <si>
    <t>QBTC11 está em tendência de baixa pelas médias de 21 e 200 dias, mas começa a dar sinais de repiques de alta. Acima dos 23,51 teria sinal de repique altista mirando resistências nos 24,77 ou 25,98. Já uma perda dos 22,8 traria de volta o sinal de baixa projetando de 22,19 a 21,58.</t>
  </si>
  <si>
    <t>BOVX11 está em tendência de alta no longo prazo, teve uma correção no curto prazo, mas pode estar retomando sinal de altas. Acima dos 18,25 pode buscar 19,63 ou 20,77. Abaixo dos 18,08 retomaria sinal de realização mirando suportes em 17,78 ou 17,2.</t>
  </si>
  <si>
    <t>NASD11 está em tendência de alta pelas médias de 21 e 200 dias e vai mantendo sinal de força altista. Acima dos 21,8 pode buscar projeções nos 23,72 ou 26,84. Teria sinal de realização na perda dos 20,76 mirando os 18,68 ou 17,71. O IFR sobrecomprado alerta realizações se perder 20,76.</t>
  </si>
  <si>
    <t>GOLD11 está em tendência de baixa pelas médias de 21 e 200 dias, mas começa a dar sinais de repiques de alta. Acima dos 23,8 teria sinal de repique altista mirando resistências nos 24,4 ou 25,13. Já uma perda dos 23,55 traria de volta o sinal de baixa projetando de 23,21 a 22,84.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</si>
</sst>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R$&quot;#,##0.00_);[Red]\(&quot;R$&quot;#,##0.00\)"/>
    <numFmt numFmtId="165" formatCode="_(* #,##0.00_);_(* \(#,##0.00\);_(* &quot;-&quot;??_);_(@_)"/>
    <numFmt numFmtId="166" formatCode="_(* #,##0_);_(* \(#,##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3">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5">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165" fontId="5" fillId="0" borderId="0" xfId="1" quotePrefix="1" applyFont="1"/>
    <xf numFmtId="166" fontId="5" fillId="0" borderId="0" xfId="1" quotePrefix="1" applyNumberFormat="1" applyFont="1"/>
    <xf numFmtId="166" fontId="0" fillId="0" borderId="0" xfId="0" applyNumberFormat="1"/>
    <xf numFmtId="9" fontId="0" fillId="0" borderId="0" xfId="3" applyFont="1"/>
    <xf numFmtId="0" fontId="2" fillId="2" borderId="21"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22" xfId="0" applyNumberFormat="1" applyFont="1" applyFill="1" applyBorder="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6"/>
  <sheetViews>
    <sheetView showGridLines="0" tabSelected="1" topLeftCell="A12" zoomScaleNormal="100" workbookViewId="0">
      <selection activeCell="C17" sqref="C17:Q261"/>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7" ht="15" customHeight="1" x14ac:dyDescent="0.25">
      <c r="B1" s="2"/>
      <c r="C1" s="28"/>
      <c r="D1" s="29"/>
      <c r="E1" s="29"/>
      <c r="F1" s="29"/>
      <c r="G1" s="29"/>
      <c r="H1" s="29"/>
      <c r="I1" s="29"/>
      <c r="J1" s="29"/>
      <c r="K1" s="29"/>
      <c r="L1" s="29"/>
      <c r="M1" s="29"/>
      <c r="N1" s="29"/>
      <c r="O1" s="30"/>
      <c r="P1" s="29"/>
      <c r="Q1" s="31"/>
      <c r="R1" s="27"/>
    </row>
    <row r="2" spans="2:27" ht="15" customHeight="1" x14ac:dyDescent="0.25">
      <c r="B2" s="3"/>
      <c r="C2" s="28"/>
      <c r="D2" s="29"/>
      <c r="E2" s="29"/>
      <c r="F2" s="29"/>
      <c r="G2" s="29"/>
      <c r="H2" s="29"/>
      <c r="I2" s="29"/>
      <c r="J2" s="29"/>
      <c r="K2" s="29"/>
      <c r="L2" s="29"/>
      <c r="M2" s="29"/>
      <c r="N2" s="29"/>
      <c r="O2" s="30"/>
      <c r="P2" s="29"/>
      <c r="Q2" s="31"/>
      <c r="R2" s="20"/>
    </row>
    <row r="3" spans="2:27" ht="15" customHeight="1" x14ac:dyDescent="0.25">
      <c r="B3" s="3"/>
      <c r="C3" s="28"/>
      <c r="D3" s="29"/>
      <c r="E3" s="29"/>
      <c r="F3" s="29"/>
      <c r="G3" s="29"/>
      <c r="H3" s="29"/>
      <c r="I3" s="29"/>
      <c r="J3" s="29"/>
      <c r="K3" s="29"/>
      <c r="L3" s="29"/>
      <c r="M3" s="29"/>
      <c r="N3" s="29"/>
      <c r="O3" s="30"/>
      <c r="P3" s="29"/>
      <c r="Q3" s="31"/>
      <c r="R3" s="20"/>
    </row>
    <row r="4" spans="2:27" ht="15" customHeight="1" x14ac:dyDescent="0.25">
      <c r="B4" s="3"/>
      <c r="C4" s="28"/>
      <c r="D4" s="29"/>
      <c r="E4" s="29"/>
      <c r="F4" s="29"/>
      <c r="G4" s="29"/>
      <c r="H4" s="29"/>
      <c r="I4" s="29"/>
      <c r="J4" s="29"/>
      <c r="K4" s="29"/>
      <c r="L4" s="29"/>
      <c r="M4" s="29"/>
      <c r="N4" s="29"/>
      <c r="O4" s="30"/>
      <c r="P4" s="29"/>
      <c r="Q4" s="31"/>
      <c r="R4" s="20"/>
    </row>
    <row r="5" spans="2:27" ht="15" customHeight="1" x14ac:dyDescent="0.25">
      <c r="B5" s="3"/>
      <c r="C5" s="28"/>
      <c r="D5" s="29"/>
      <c r="E5" s="29"/>
      <c r="F5" s="29"/>
      <c r="G5" s="29"/>
      <c r="H5" s="29"/>
      <c r="I5" s="29"/>
      <c r="J5" s="29"/>
      <c r="K5" s="29"/>
      <c r="L5" s="29"/>
      <c r="M5" s="29"/>
      <c r="N5" s="29"/>
      <c r="O5" s="30"/>
      <c r="P5" s="29"/>
      <c r="Q5" s="31"/>
      <c r="R5" s="20"/>
    </row>
    <row r="6" spans="2:27" ht="15" customHeight="1" x14ac:dyDescent="0.25">
      <c r="B6" s="3"/>
      <c r="C6" s="28"/>
      <c r="D6" s="29"/>
      <c r="E6" s="29"/>
      <c r="F6" s="29"/>
      <c r="G6" s="29"/>
      <c r="H6" s="29"/>
      <c r="I6" s="29"/>
      <c r="J6" s="29"/>
      <c r="K6" s="29"/>
      <c r="L6" s="29"/>
      <c r="M6" s="29"/>
      <c r="N6" s="29"/>
      <c r="O6" s="30"/>
      <c r="P6" s="29"/>
      <c r="Q6" s="31"/>
      <c r="R6" s="20"/>
      <c r="T6" s="37"/>
      <c r="V6" s="35" t="s">
        <v>10</v>
      </c>
      <c r="W6" s="35" t="s">
        <v>11</v>
      </c>
      <c r="X6" s="35"/>
      <c r="Y6" s="35" t="s">
        <v>0</v>
      </c>
      <c r="AA6" s="18"/>
    </row>
    <row r="7" spans="2:27" ht="15" customHeight="1" x14ac:dyDescent="0.25">
      <c r="B7" s="3"/>
      <c r="C7" s="28"/>
      <c r="D7" s="29"/>
      <c r="E7" s="29"/>
      <c r="F7" s="29"/>
      <c r="G7" s="29"/>
      <c r="H7" s="29"/>
      <c r="I7" s="29"/>
      <c r="J7" s="29"/>
      <c r="K7" s="29"/>
      <c r="L7" s="29"/>
      <c r="M7" s="29"/>
      <c r="N7" s="29"/>
      <c r="O7" s="30"/>
      <c r="P7" s="29"/>
      <c r="Q7" s="31"/>
      <c r="R7" s="20"/>
      <c r="U7" s="34"/>
      <c r="V7" s="35">
        <f>COUNTIF($P$17:$P$352,"ALTA")</f>
        <v>85</v>
      </c>
      <c r="W7" s="35">
        <f>COUNTIF($P$17:$P$352,"Baixa")</f>
        <v>157</v>
      </c>
      <c r="X7" s="35"/>
      <c r="Y7" s="35">
        <f>V7+W7</f>
        <v>242</v>
      </c>
    </row>
    <row r="8" spans="2:27" ht="15" customHeight="1" x14ac:dyDescent="0.25">
      <c r="B8" s="3"/>
      <c r="C8" s="28"/>
      <c r="D8" s="29"/>
      <c r="E8" s="29"/>
      <c r="F8" s="29"/>
      <c r="G8" s="29"/>
      <c r="H8" s="29"/>
      <c r="I8" s="29"/>
      <c r="J8" s="29"/>
      <c r="K8" s="29"/>
      <c r="L8" s="29"/>
      <c r="M8" s="29"/>
      <c r="N8" s="29"/>
      <c r="O8" s="30"/>
      <c r="P8" s="29"/>
      <c r="Q8" s="31"/>
      <c r="R8" s="20"/>
      <c r="V8" s="36">
        <f>V7/Y7</f>
        <v>0.3512396694214876</v>
      </c>
      <c r="W8" s="36">
        <f>W7/Y7</f>
        <v>0.64876033057851235</v>
      </c>
      <c r="X8" s="35"/>
      <c r="Y8" s="35"/>
    </row>
    <row r="9" spans="2:27" ht="15" customHeight="1" x14ac:dyDescent="0.25">
      <c r="B9" s="3"/>
      <c r="C9" s="28"/>
      <c r="D9" s="29"/>
      <c r="E9" s="29"/>
      <c r="F9" s="29"/>
      <c r="G9" s="29"/>
      <c r="H9" s="29"/>
      <c r="I9" s="29"/>
      <c r="J9" s="29"/>
      <c r="K9" s="29"/>
      <c r="L9" s="29"/>
      <c r="M9" s="29"/>
      <c r="N9" s="29"/>
      <c r="O9" s="30"/>
      <c r="P9" s="29"/>
      <c r="Q9" s="31"/>
      <c r="R9" s="20"/>
      <c r="T9" s="1">
        <f>COUNTIF(D17:D352,"*34*")</f>
        <v>23</v>
      </c>
      <c r="U9" s="37" t="s">
        <v>463</v>
      </c>
      <c r="V9" s="41">
        <f>SUMIF(D17:D352,"=*34*",E17:E352)/T9</f>
        <v>5.7826086956521738</v>
      </c>
      <c r="W9" s="18"/>
      <c r="X9" s="18"/>
      <c r="Y9" s="18"/>
    </row>
    <row r="10" spans="2:27" ht="15" customHeight="1" x14ac:dyDescent="0.25">
      <c r="B10" s="3"/>
      <c r="C10" s="28"/>
      <c r="D10" s="29"/>
      <c r="E10" s="29"/>
      <c r="F10" s="29"/>
      <c r="G10" s="29"/>
      <c r="H10" s="29"/>
      <c r="I10" s="29"/>
      <c r="J10" s="29"/>
      <c r="K10" s="29"/>
      <c r="L10" s="29"/>
      <c r="M10" s="29"/>
      <c r="N10" s="29"/>
      <c r="O10" s="30"/>
      <c r="P10" s="29"/>
      <c r="Q10" s="31"/>
      <c r="R10" s="20"/>
      <c r="T10" s="44">
        <f>V10/T9</f>
        <v>0.69565217391304346</v>
      </c>
      <c r="U10" s="37" t="s">
        <v>10</v>
      </c>
      <c r="V10" s="42">
        <f>COUNTIFS(D17:D352,"=*34*",P17:P352,"Alta")</f>
        <v>16</v>
      </c>
      <c r="W10" s="43">
        <f>T9-V10</f>
        <v>7</v>
      </c>
    </row>
    <row r="11" spans="2:27" ht="31.5" customHeight="1" x14ac:dyDescent="0.25">
      <c r="B11" s="3"/>
      <c r="C11" s="53" t="s">
        <v>2</v>
      </c>
      <c r="D11" s="53"/>
      <c r="E11" s="53"/>
      <c r="F11" s="53"/>
      <c r="G11" s="53"/>
      <c r="H11" s="53"/>
      <c r="I11" s="53"/>
      <c r="J11" s="53"/>
      <c r="K11" s="53"/>
      <c r="L11" s="53"/>
      <c r="M11" s="53"/>
      <c r="N11" s="53"/>
      <c r="O11" s="53"/>
      <c r="P11" s="53"/>
      <c r="Q11" s="54"/>
      <c r="R11" s="4"/>
    </row>
    <row r="12" spans="2:27" ht="136.5" customHeight="1" x14ac:dyDescent="0.25">
      <c r="B12" s="3"/>
      <c r="C12" s="51" t="s">
        <v>426</v>
      </c>
      <c r="D12" s="52"/>
      <c r="E12" s="52"/>
      <c r="F12" s="52"/>
      <c r="G12" s="52"/>
      <c r="H12" s="52"/>
      <c r="I12" s="52"/>
      <c r="J12" s="52"/>
      <c r="K12" s="52"/>
      <c r="L12" s="52"/>
      <c r="M12" s="52"/>
      <c r="N12" s="52"/>
      <c r="O12" s="52"/>
      <c r="P12" s="21"/>
      <c r="Q12" s="22"/>
      <c r="R12" s="20"/>
    </row>
    <row r="13" spans="2:27" ht="15" customHeight="1" x14ac:dyDescent="0.25">
      <c r="B13" s="3"/>
      <c r="C13" s="45"/>
      <c r="D13" s="46"/>
      <c r="E13" s="46"/>
      <c r="F13" s="46"/>
      <c r="G13" s="46"/>
      <c r="H13" s="46"/>
      <c r="I13" s="46"/>
      <c r="J13" s="46"/>
      <c r="K13" s="46"/>
      <c r="L13" s="46"/>
      <c r="M13" s="46"/>
      <c r="N13" s="46"/>
      <c r="O13" s="46"/>
      <c r="P13" s="47"/>
      <c r="Q13" s="48"/>
      <c r="R13" s="20"/>
    </row>
    <row r="14" spans="2:27" ht="15" customHeight="1" x14ac:dyDescent="0.25">
      <c r="B14" s="3"/>
      <c r="C14" s="45"/>
      <c r="D14" s="46"/>
      <c r="E14" s="46"/>
      <c r="F14" s="46"/>
      <c r="G14" s="46"/>
      <c r="H14" s="46"/>
      <c r="I14" s="46"/>
      <c r="J14" s="46"/>
      <c r="K14" s="46"/>
      <c r="L14" s="46"/>
      <c r="M14" s="46"/>
      <c r="N14" s="46"/>
      <c r="O14" s="46"/>
      <c r="P14" s="47"/>
      <c r="Q14" s="48"/>
      <c r="R14" s="20"/>
    </row>
    <row r="15" spans="2:27" ht="38.450000000000003" customHeight="1" x14ac:dyDescent="0.25">
      <c r="B15" s="3"/>
      <c r="C15" s="23"/>
      <c r="D15" s="32" t="s">
        <v>8</v>
      </c>
      <c r="E15" s="24"/>
      <c r="F15" s="24"/>
      <c r="G15" s="24"/>
      <c r="H15" s="24"/>
      <c r="I15" s="24"/>
      <c r="J15" s="24" t="s">
        <v>3</v>
      </c>
      <c r="K15" s="24"/>
      <c r="L15" s="24"/>
      <c r="M15" s="24"/>
      <c r="N15" s="24"/>
      <c r="O15" s="25"/>
      <c r="P15" s="24"/>
      <c r="Q15" s="26">
        <v>46168</v>
      </c>
      <c r="R15" s="20"/>
    </row>
    <row r="16" spans="2:27" ht="25.15" customHeight="1" x14ac:dyDescent="0.25">
      <c r="B16" s="3"/>
      <c r="C16" s="49" t="s">
        <v>0</v>
      </c>
      <c r="D16" s="49"/>
      <c r="E16" s="6" t="s">
        <v>403</v>
      </c>
      <c r="F16" s="49" t="s">
        <v>1</v>
      </c>
      <c r="G16" s="49"/>
      <c r="H16" s="49"/>
      <c r="I16" s="6"/>
      <c r="J16" s="50" t="s">
        <v>4</v>
      </c>
      <c r="K16" s="50"/>
      <c r="L16" s="50"/>
      <c r="M16" s="7"/>
      <c r="N16" s="7" t="s">
        <v>5</v>
      </c>
      <c r="O16" s="6" t="s">
        <v>6</v>
      </c>
      <c r="P16" s="5" t="s">
        <v>7</v>
      </c>
      <c r="Q16" s="8" t="s">
        <v>9</v>
      </c>
      <c r="R16" s="4"/>
    </row>
    <row r="17" spans="2:259" s="12" customFormat="1" ht="65.099999999999994" customHeight="1" x14ac:dyDescent="0.25">
      <c r="B17" s="3"/>
      <c r="C17" s="9" t="s">
        <v>12</v>
      </c>
      <c r="D17" s="16" t="s">
        <v>13</v>
      </c>
      <c r="E17" s="16">
        <v>5</v>
      </c>
      <c r="F17" s="15">
        <v>15.72</v>
      </c>
      <c r="G17" s="15">
        <v>14.7</v>
      </c>
      <c r="H17" s="15">
        <v>13.68</v>
      </c>
      <c r="I17" s="14"/>
      <c r="J17" s="15">
        <v>16.02</v>
      </c>
      <c r="K17" s="15">
        <v>18.05</v>
      </c>
      <c r="L17" s="15">
        <v>21.35</v>
      </c>
      <c r="M17" s="15"/>
      <c r="N17" s="15">
        <v>39.715541885</v>
      </c>
      <c r="O17" s="15">
        <v>24.308135149999998</v>
      </c>
      <c r="P17" s="16" t="s">
        <v>14</v>
      </c>
      <c r="Q17" s="39" t="s">
        <v>474</v>
      </c>
      <c r="R17" s="10"/>
      <c r="S17" s="11"/>
      <c r="T17" s="11"/>
      <c r="U17" s="11"/>
      <c r="V17" s="11" t="s">
        <v>411</v>
      </c>
      <c r="W17" s="11" t="s">
        <v>0</v>
      </c>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t="s">
        <v>15</v>
      </c>
      <c r="D18" s="17" t="s">
        <v>16</v>
      </c>
      <c r="E18" s="17">
        <v>8</v>
      </c>
      <c r="F18" s="14">
        <v>24.43</v>
      </c>
      <c r="G18" s="14">
        <v>22.78</v>
      </c>
      <c r="H18" s="14">
        <v>21.13</v>
      </c>
      <c r="I18" s="14"/>
      <c r="J18" s="14">
        <v>28.65</v>
      </c>
      <c r="K18" s="14">
        <v>31.94</v>
      </c>
      <c r="L18" s="14">
        <v>37.270000000000003</v>
      </c>
      <c r="M18" s="14"/>
      <c r="N18" s="14">
        <v>56.288707807999998</v>
      </c>
      <c r="O18" s="33">
        <v>19.790755799999999</v>
      </c>
      <c r="P18" s="17" t="s">
        <v>17</v>
      </c>
      <c r="Q18" s="40" t="s">
        <v>475</v>
      </c>
      <c r="R18" s="10"/>
      <c r="S18" s="11"/>
      <c r="T18" s="11"/>
      <c r="U18" s="11"/>
      <c r="V18" s="38">
        <f>SUM(E17:E352)/W18</f>
        <v>4.6163265306122447</v>
      </c>
      <c r="W18" s="11">
        <f>COUNT(E17:E352)</f>
        <v>245</v>
      </c>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t="s">
        <v>436</v>
      </c>
      <c r="D19" s="16" t="s">
        <v>18</v>
      </c>
      <c r="E19" s="16">
        <v>9</v>
      </c>
      <c r="F19" s="15">
        <v>295.08999999999997</v>
      </c>
      <c r="G19" s="15">
        <v>240.22</v>
      </c>
      <c r="H19" s="15">
        <v>185.35</v>
      </c>
      <c r="I19" s="14"/>
      <c r="J19" s="15">
        <v>300.58999999999997</v>
      </c>
      <c r="K19" s="15">
        <v>410.32</v>
      </c>
      <c r="L19" s="15">
        <v>587.89</v>
      </c>
      <c r="M19" s="15"/>
      <c r="N19" s="15">
        <v>78.115370036000002</v>
      </c>
      <c r="O19" s="15">
        <v>22.805445772999999</v>
      </c>
      <c r="P19" s="16" t="s">
        <v>17</v>
      </c>
      <c r="Q19" s="39" t="s">
        <v>476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t="s">
        <v>19</v>
      </c>
      <c r="D20" s="17" t="s">
        <v>20</v>
      </c>
      <c r="E20" s="17">
        <v>2</v>
      </c>
      <c r="F20" s="14">
        <v>23.17</v>
      </c>
      <c r="G20" s="14">
        <v>19.28</v>
      </c>
      <c r="H20" s="14">
        <v>15.39</v>
      </c>
      <c r="I20" s="14"/>
      <c r="J20" s="14">
        <v>23.54</v>
      </c>
      <c r="K20" s="14">
        <v>31.31</v>
      </c>
      <c r="L20" s="14">
        <v>43.89</v>
      </c>
      <c r="M20" s="14"/>
      <c r="N20" s="14">
        <v>44.673751113000002</v>
      </c>
      <c r="O20" s="33">
        <v>7.1564854965000002</v>
      </c>
      <c r="P20" s="17" t="s">
        <v>14</v>
      </c>
      <c r="Q20" s="40" t="s">
        <v>477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t="s">
        <v>478</v>
      </c>
      <c r="D21" s="16" t="s">
        <v>479</v>
      </c>
      <c r="E21" s="16">
        <v>2</v>
      </c>
      <c r="F21" s="15">
        <v>5.85</v>
      </c>
      <c r="G21" s="15">
        <v>5.07</v>
      </c>
      <c r="H21" s="15">
        <v>4.3</v>
      </c>
      <c r="I21" s="14"/>
      <c r="J21" s="15">
        <v>5.97</v>
      </c>
      <c r="K21" s="15">
        <v>7.51</v>
      </c>
      <c r="L21" s="15">
        <v>10.02</v>
      </c>
      <c r="M21" s="15"/>
      <c r="N21" s="15">
        <v>40.816126083</v>
      </c>
      <c r="O21" s="15">
        <v>2.19730325</v>
      </c>
      <c r="P21" s="16" t="s">
        <v>14</v>
      </c>
      <c r="Q21" s="39" t="s">
        <v>480</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t="s">
        <v>21</v>
      </c>
      <c r="D22" s="17" t="s">
        <v>22</v>
      </c>
      <c r="E22" s="17">
        <v>6</v>
      </c>
      <c r="F22" s="14">
        <v>28.3</v>
      </c>
      <c r="G22" s="14">
        <v>26.24</v>
      </c>
      <c r="H22" s="14">
        <v>24.18</v>
      </c>
      <c r="I22" s="14"/>
      <c r="J22" s="14">
        <v>28.82</v>
      </c>
      <c r="K22" s="14">
        <v>32.93</v>
      </c>
      <c r="L22" s="14">
        <v>39.590000000000003</v>
      </c>
      <c r="M22" s="14"/>
      <c r="N22" s="14">
        <v>45.969134382</v>
      </c>
      <c r="O22" s="33">
        <v>147.61926010000002</v>
      </c>
      <c r="P22" s="17" t="s">
        <v>14</v>
      </c>
      <c r="Q22" s="40" t="s">
        <v>481</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t="s">
        <v>23</v>
      </c>
      <c r="D23" s="16" t="s">
        <v>24</v>
      </c>
      <c r="E23" s="16">
        <v>9</v>
      </c>
      <c r="F23" s="15">
        <v>12.3</v>
      </c>
      <c r="G23" s="15">
        <v>10.63</v>
      </c>
      <c r="H23" s="15">
        <v>8.9600000000000009</v>
      </c>
      <c r="I23" s="14"/>
      <c r="J23" s="15">
        <v>16.22</v>
      </c>
      <c r="K23" s="15">
        <v>19.55</v>
      </c>
      <c r="L23" s="15">
        <v>24.94</v>
      </c>
      <c r="M23" s="15"/>
      <c r="N23" s="15">
        <v>66.439017684000007</v>
      </c>
      <c r="O23" s="15">
        <v>28.48029335</v>
      </c>
      <c r="P23" s="16" t="s">
        <v>17</v>
      </c>
      <c r="Q23" s="39" t="s">
        <v>482</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t="s">
        <v>441</v>
      </c>
      <c r="D24" s="17" t="s">
        <v>25</v>
      </c>
      <c r="E24" s="17">
        <v>9</v>
      </c>
      <c r="F24" s="14">
        <v>161.05000000000001</v>
      </c>
      <c r="G24" s="14">
        <v>145.13999999999999</v>
      </c>
      <c r="H24" s="14">
        <v>129.24</v>
      </c>
      <c r="I24" s="14"/>
      <c r="J24" s="14">
        <v>170.64</v>
      </c>
      <c r="K24" s="14">
        <v>202.44</v>
      </c>
      <c r="L24" s="14">
        <v>253.9</v>
      </c>
      <c r="M24" s="14"/>
      <c r="N24" s="14">
        <v>56.508792933999999</v>
      </c>
      <c r="O24" s="33">
        <v>34.774980761000002</v>
      </c>
      <c r="P24" s="17" t="s">
        <v>17</v>
      </c>
      <c r="Q24" s="40" t="s">
        <v>483</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t="s">
        <v>26</v>
      </c>
      <c r="D25" s="16" t="s">
        <v>27</v>
      </c>
      <c r="E25" s="16">
        <v>5</v>
      </c>
      <c r="F25" s="15">
        <v>32.78</v>
      </c>
      <c r="G25" s="15">
        <v>31.04</v>
      </c>
      <c r="H25" s="15">
        <v>29.31</v>
      </c>
      <c r="I25" s="14"/>
      <c r="J25" s="15">
        <v>33.58</v>
      </c>
      <c r="K25" s="15">
        <v>37.04</v>
      </c>
      <c r="L25" s="15">
        <v>42.65</v>
      </c>
      <c r="M25" s="15"/>
      <c r="N25" s="15">
        <v>45.654105121999997</v>
      </c>
      <c r="O25" s="15">
        <v>34.090781399999997</v>
      </c>
      <c r="P25" s="16" t="s">
        <v>14</v>
      </c>
      <c r="Q25" s="39" t="s">
        <v>484</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t="s">
        <v>28</v>
      </c>
      <c r="D26" s="17" t="s">
        <v>29</v>
      </c>
      <c r="E26" s="17">
        <v>9</v>
      </c>
      <c r="F26" s="14">
        <v>66.790000000000006</v>
      </c>
      <c r="G26" s="14">
        <v>61.38</v>
      </c>
      <c r="H26" s="14">
        <v>55.97</v>
      </c>
      <c r="I26" s="14"/>
      <c r="J26" s="14">
        <v>68.599999999999994</v>
      </c>
      <c r="K26" s="14">
        <v>79.41</v>
      </c>
      <c r="L26" s="14">
        <v>96.91</v>
      </c>
      <c r="M26" s="14"/>
      <c r="N26" s="14">
        <v>59.232488840999999</v>
      </c>
      <c r="O26" s="33">
        <v>38.731546938999998</v>
      </c>
      <c r="P26" s="17" t="s">
        <v>17</v>
      </c>
      <c r="Q26" s="40" t="s">
        <v>485</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t="s">
        <v>30</v>
      </c>
      <c r="D27" s="16" t="s">
        <v>31</v>
      </c>
      <c r="E27" s="16">
        <v>9</v>
      </c>
      <c r="F27" s="15">
        <v>16.16</v>
      </c>
      <c r="G27" s="15">
        <v>15.22</v>
      </c>
      <c r="H27" s="15">
        <v>14.28</v>
      </c>
      <c r="I27" s="14"/>
      <c r="J27" s="15">
        <v>17.04</v>
      </c>
      <c r="K27" s="15">
        <v>18.91</v>
      </c>
      <c r="L27" s="15">
        <v>21.95</v>
      </c>
      <c r="M27" s="15"/>
      <c r="N27" s="15">
        <v>61.981677558000001</v>
      </c>
      <c r="O27" s="15">
        <v>451.46159639999996</v>
      </c>
      <c r="P27" s="16" t="s">
        <v>17</v>
      </c>
      <c r="Q27" s="39" t="s">
        <v>486</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t="s">
        <v>34</v>
      </c>
      <c r="D28" s="17" t="s">
        <v>35</v>
      </c>
      <c r="E28" s="17">
        <v>0</v>
      </c>
      <c r="F28" s="14">
        <v>5.0199999999999996</v>
      </c>
      <c r="G28" s="14">
        <v>4.01</v>
      </c>
      <c r="H28" s="14">
        <v>3.01</v>
      </c>
      <c r="I28" s="14"/>
      <c r="J28" s="14">
        <v>5.3</v>
      </c>
      <c r="K28" s="14">
        <v>7.3</v>
      </c>
      <c r="L28" s="14">
        <v>10.55</v>
      </c>
      <c r="M28" s="14"/>
      <c r="N28" s="14">
        <v>40.716023325999998</v>
      </c>
      <c r="O28" s="33">
        <v>10.822394249999999</v>
      </c>
      <c r="P28" s="17" t="s">
        <v>14</v>
      </c>
      <c r="Q28" s="40" t="s">
        <v>487</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t="s">
        <v>36</v>
      </c>
      <c r="D29" s="16" t="s">
        <v>37</v>
      </c>
      <c r="E29" s="16">
        <v>2</v>
      </c>
      <c r="F29" s="15">
        <v>3.31</v>
      </c>
      <c r="G29" s="15">
        <v>2.63</v>
      </c>
      <c r="H29" s="15">
        <v>1.95</v>
      </c>
      <c r="I29" s="14"/>
      <c r="J29" s="15">
        <v>3.46</v>
      </c>
      <c r="K29" s="15">
        <v>4.8099999999999996</v>
      </c>
      <c r="L29" s="15">
        <v>7.01</v>
      </c>
      <c r="M29" s="15"/>
      <c r="N29" s="15">
        <v>41.485088627000003</v>
      </c>
      <c r="O29" s="15">
        <v>26.809549200000003</v>
      </c>
      <c r="P29" s="16" t="s">
        <v>14</v>
      </c>
      <c r="Q29" s="39" t="s">
        <v>488</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t="s">
        <v>38</v>
      </c>
      <c r="D30" s="17" t="s">
        <v>39</v>
      </c>
      <c r="E30" s="17">
        <v>9</v>
      </c>
      <c r="F30" s="14">
        <v>77.17</v>
      </c>
      <c r="G30" s="14">
        <v>72.569999999999993</v>
      </c>
      <c r="H30" s="14">
        <v>67.97</v>
      </c>
      <c r="I30" s="14"/>
      <c r="J30" s="14">
        <v>78.25</v>
      </c>
      <c r="K30" s="14">
        <v>87.44</v>
      </c>
      <c r="L30" s="14">
        <v>102.31</v>
      </c>
      <c r="M30" s="14"/>
      <c r="N30" s="14">
        <v>79.557547997</v>
      </c>
      <c r="O30" s="33">
        <v>23.284371523999997</v>
      </c>
      <c r="P30" s="17" t="s">
        <v>17</v>
      </c>
      <c r="Q30" s="40" t="s">
        <v>489</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t="s">
        <v>40</v>
      </c>
      <c r="D31" s="16" t="s">
        <v>41</v>
      </c>
      <c r="E31" s="16">
        <v>2</v>
      </c>
      <c r="F31" s="15">
        <v>3.42</v>
      </c>
      <c r="G31" s="15">
        <v>2.46</v>
      </c>
      <c r="H31" s="15">
        <v>1.5</v>
      </c>
      <c r="I31" s="14"/>
      <c r="J31" s="15">
        <v>3.81</v>
      </c>
      <c r="K31" s="15">
        <v>5.72</v>
      </c>
      <c r="L31" s="15">
        <v>8.82</v>
      </c>
      <c r="M31" s="15"/>
      <c r="N31" s="15">
        <v>41.967321210000001</v>
      </c>
      <c r="O31" s="15">
        <v>6.8678929000000002</v>
      </c>
      <c r="P31" s="16" t="s">
        <v>14</v>
      </c>
      <c r="Q31" s="39" t="s">
        <v>490</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t="s">
        <v>42</v>
      </c>
      <c r="D32" s="17" t="s">
        <v>43</v>
      </c>
      <c r="E32" s="17">
        <v>9</v>
      </c>
      <c r="F32" s="14">
        <v>8.5299999999999994</v>
      </c>
      <c r="G32" s="14">
        <v>7.59</v>
      </c>
      <c r="H32" s="14">
        <v>6.66</v>
      </c>
      <c r="I32" s="14"/>
      <c r="J32" s="14">
        <v>10.23</v>
      </c>
      <c r="K32" s="14">
        <v>12.09</v>
      </c>
      <c r="L32" s="14">
        <v>15.11</v>
      </c>
      <c r="M32" s="14"/>
      <c r="N32" s="14">
        <v>59.183553613999997</v>
      </c>
      <c r="O32" s="33">
        <v>107.7539417</v>
      </c>
      <c r="P32" s="17" t="s">
        <v>17</v>
      </c>
      <c r="Q32" s="40" t="s">
        <v>491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t="s">
        <v>44</v>
      </c>
      <c r="D33" s="16" t="s">
        <v>45</v>
      </c>
      <c r="E33" s="16">
        <v>5</v>
      </c>
      <c r="F33" s="15">
        <v>121.11</v>
      </c>
      <c r="G33" s="15">
        <v>96.42</v>
      </c>
      <c r="H33" s="15">
        <v>71.73</v>
      </c>
      <c r="I33" s="14"/>
      <c r="J33" s="15">
        <v>124.98</v>
      </c>
      <c r="K33" s="15">
        <v>174.35</v>
      </c>
      <c r="L33" s="15">
        <v>254.24</v>
      </c>
      <c r="M33" s="15"/>
      <c r="N33" s="15">
        <v>41.262420198000001</v>
      </c>
      <c r="O33" s="15">
        <v>77.69566537</v>
      </c>
      <c r="P33" s="16" t="s">
        <v>14</v>
      </c>
      <c r="Q33" s="39" t="s">
        <v>492</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t="s">
        <v>46</v>
      </c>
      <c r="D34" s="17" t="s">
        <v>47</v>
      </c>
      <c r="E34" s="17">
        <v>5</v>
      </c>
      <c r="F34" s="14">
        <v>12.43</v>
      </c>
      <c r="G34" s="14">
        <v>11.25</v>
      </c>
      <c r="H34" s="14">
        <v>10.08</v>
      </c>
      <c r="I34" s="14"/>
      <c r="J34" s="14">
        <v>12.64</v>
      </c>
      <c r="K34" s="14">
        <v>14.98</v>
      </c>
      <c r="L34" s="14">
        <v>18.78</v>
      </c>
      <c r="M34" s="14"/>
      <c r="N34" s="14">
        <v>36.341954565999998</v>
      </c>
      <c r="O34" s="33">
        <v>40.023233350000005</v>
      </c>
      <c r="P34" s="17" t="s">
        <v>14</v>
      </c>
      <c r="Q34" s="40" t="s">
        <v>493</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t="s">
        <v>48</v>
      </c>
      <c r="D35" s="16" t="s">
        <v>49</v>
      </c>
      <c r="E35" s="16">
        <v>5</v>
      </c>
      <c r="F35" s="15">
        <v>54.07</v>
      </c>
      <c r="G35" s="15">
        <v>48.65</v>
      </c>
      <c r="H35" s="15">
        <v>43.24</v>
      </c>
      <c r="I35" s="14"/>
      <c r="J35" s="15">
        <v>54.79</v>
      </c>
      <c r="K35" s="15">
        <v>65.61</v>
      </c>
      <c r="L35" s="15">
        <v>83.12</v>
      </c>
      <c r="M35" s="15"/>
      <c r="N35" s="15">
        <v>32.741553777999997</v>
      </c>
      <c r="O35" s="15">
        <v>537.56326190000004</v>
      </c>
      <c r="P35" s="16" t="s">
        <v>14</v>
      </c>
      <c r="Q35" s="39" t="s">
        <v>494</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t="s">
        <v>48</v>
      </c>
      <c r="D36" s="17" t="s">
        <v>50</v>
      </c>
      <c r="E36" s="17">
        <v>5</v>
      </c>
      <c r="F36" s="14">
        <v>59.43</v>
      </c>
      <c r="G36" s="14">
        <v>52.96</v>
      </c>
      <c r="H36" s="14">
        <v>46.5</v>
      </c>
      <c r="I36" s="14"/>
      <c r="J36" s="14">
        <v>60</v>
      </c>
      <c r="K36" s="14">
        <v>72.92</v>
      </c>
      <c r="L36" s="14">
        <v>93.83</v>
      </c>
      <c r="M36" s="14"/>
      <c r="N36" s="14">
        <v>34.315870597999997</v>
      </c>
      <c r="O36" s="33">
        <v>118.89347770000001</v>
      </c>
      <c r="P36" s="17" t="s">
        <v>14</v>
      </c>
      <c r="Q36" s="40" t="s">
        <v>495</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t="s">
        <v>48</v>
      </c>
      <c r="D37" s="16" t="s">
        <v>51</v>
      </c>
      <c r="E37" s="16">
        <v>2</v>
      </c>
      <c r="F37" s="15">
        <v>52</v>
      </c>
      <c r="G37" s="15">
        <v>46.83</v>
      </c>
      <c r="H37" s="15">
        <v>41.67</v>
      </c>
      <c r="I37" s="14"/>
      <c r="J37" s="15">
        <v>52.78</v>
      </c>
      <c r="K37" s="15">
        <v>63.1</v>
      </c>
      <c r="L37" s="15">
        <v>79.8</v>
      </c>
      <c r="M37" s="15"/>
      <c r="N37" s="15">
        <v>36.24181806</v>
      </c>
      <c r="O37" s="15">
        <v>137.26308854999999</v>
      </c>
      <c r="P37" s="16" t="s">
        <v>14</v>
      </c>
      <c r="Q37" s="39" t="s">
        <v>496</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t="s">
        <v>422</v>
      </c>
      <c r="D38" s="17" t="s">
        <v>423</v>
      </c>
      <c r="E38" s="17">
        <v>2</v>
      </c>
      <c r="F38" s="14">
        <v>23.75</v>
      </c>
      <c r="G38" s="14">
        <v>-22.31</v>
      </c>
      <c r="H38" s="14">
        <v>-68.37</v>
      </c>
      <c r="I38" s="14"/>
      <c r="J38" s="14">
        <v>25.2</v>
      </c>
      <c r="K38" s="14">
        <v>117.32</v>
      </c>
      <c r="L38" s="14">
        <v>266.38</v>
      </c>
      <c r="M38" s="14"/>
      <c r="N38" s="14">
        <v>29.745523092999999</v>
      </c>
      <c r="O38" s="33">
        <v>8.774088299999999</v>
      </c>
      <c r="P38" s="17" t="s">
        <v>14</v>
      </c>
      <c r="Q38" s="40" t="s">
        <v>497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t="s">
        <v>52</v>
      </c>
      <c r="D39" s="16" t="s">
        <v>53</v>
      </c>
      <c r="E39" s="16">
        <v>6</v>
      </c>
      <c r="F39" s="15">
        <v>20.37</v>
      </c>
      <c r="G39" s="15">
        <v>17.11</v>
      </c>
      <c r="H39" s="15">
        <v>13.85</v>
      </c>
      <c r="I39" s="14"/>
      <c r="J39" s="15">
        <v>28.86</v>
      </c>
      <c r="K39" s="15">
        <v>35.369999999999997</v>
      </c>
      <c r="L39" s="15">
        <v>45.91</v>
      </c>
      <c r="M39" s="15"/>
      <c r="N39" s="15">
        <v>55.710691664999999</v>
      </c>
      <c r="O39" s="15">
        <v>57.592489749999999</v>
      </c>
      <c r="P39" s="16" t="s">
        <v>17</v>
      </c>
      <c r="Q39" s="39" t="s">
        <v>498</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t="s">
        <v>54</v>
      </c>
      <c r="D40" s="17" t="s">
        <v>55</v>
      </c>
      <c r="E40" s="17">
        <v>5</v>
      </c>
      <c r="F40" s="14">
        <v>16.78</v>
      </c>
      <c r="G40" s="14">
        <v>14.94</v>
      </c>
      <c r="H40" s="14">
        <v>13.1</v>
      </c>
      <c r="I40" s="14"/>
      <c r="J40" s="14">
        <v>17.43</v>
      </c>
      <c r="K40" s="14">
        <v>21.1</v>
      </c>
      <c r="L40" s="14">
        <v>27.05</v>
      </c>
      <c r="M40" s="14"/>
      <c r="N40" s="14">
        <v>50.191187249999999</v>
      </c>
      <c r="O40" s="33">
        <v>562.0505962499999</v>
      </c>
      <c r="P40" s="17" t="s">
        <v>14</v>
      </c>
      <c r="Q40" s="40" t="s">
        <v>499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t="s">
        <v>56</v>
      </c>
      <c r="D41" s="16" t="s">
        <v>57</v>
      </c>
      <c r="E41" s="16">
        <v>8</v>
      </c>
      <c r="F41" s="15">
        <v>5.18</v>
      </c>
      <c r="G41" s="15">
        <v>4.78</v>
      </c>
      <c r="H41" s="15">
        <v>4.3899999999999997</v>
      </c>
      <c r="I41" s="14"/>
      <c r="J41" s="15">
        <v>5.82</v>
      </c>
      <c r="K41" s="15">
        <v>6.6</v>
      </c>
      <c r="L41" s="15">
        <v>7.88</v>
      </c>
      <c r="M41" s="15"/>
      <c r="N41" s="15">
        <v>59.635595135999999</v>
      </c>
      <c r="O41" s="15">
        <v>8.4855810999999992</v>
      </c>
      <c r="P41" s="16" t="s">
        <v>17</v>
      </c>
      <c r="Q41" s="39" t="s">
        <v>500</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t="s">
        <v>58</v>
      </c>
      <c r="D42" s="17" t="s">
        <v>59</v>
      </c>
      <c r="E42" s="17">
        <v>5</v>
      </c>
      <c r="F42" s="14">
        <v>14.8</v>
      </c>
      <c r="G42" s="14">
        <v>13.3</v>
      </c>
      <c r="H42" s="14">
        <v>11.81</v>
      </c>
      <c r="I42" s="14"/>
      <c r="J42" s="14">
        <v>15</v>
      </c>
      <c r="K42" s="14">
        <v>17.98</v>
      </c>
      <c r="L42" s="14">
        <v>22.8</v>
      </c>
      <c r="M42" s="14"/>
      <c r="N42" s="14">
        <v>47.204814552000002</v>
      </c>
      <c r="O42" s="33">
        <v>25.354190600000003</v>
      </c>
      <c r="P42" s="17" t="s">
        <v>14</v>
      </c>
      <c r="Q42" s="40" t="s">
        <v>501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t="s">
        <v>60</v>
      </c>
      <c r="D43" s="16" t="s">
        <v>61</v>
      </c>
      <c r="E43" s="16">
        <v>9</v>
      </c>
      <c r="F43" s="15">
        <v>34.5</v>
      </c>
      <c r="G43" s="15">
        <v>33.25</v>
      </c>
      <c r="H43" s="15">
        <v>32.01</v>
      </c>
      <c r="I43" s="14"/>
      <c r="J43" s="15">
        <v>36.6</v>
      </c>
      <c r="K43" s="15">
        <v>39.08</v>
      </c>
      <c r="L43" s="15">
        <v>43.1</v>
      </c>
      <c r="M43" s="15"/>
      <c r="N43" s="15">
        <v>54.500088703000003</v>
      </c>
      <c r="O43" s="15">
        <v>150.2542076</v>
      </c>
      <c r="P43" s="16" t="s">
        <v>17</v>
      </c>
      <c r="Q43" s="39" t="s">
        <v>502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t="s">
        <v>62</v>
      </c>
      <c r="D44" s="17" t="s">
        <v>63</v>
      </c>
      <c r="E44" s="17">
        <v>9</v>
      </c>
      <c r="F44" s="14">
        <v>24.66</v>
      </c>
      <c r="G44" s="14">
        <v>22.56</v>
      </c>
      <c r="H44" s="14">
        <v>20.46</v>
      </c>
      <c r="I44" s="14"/>
      <c r="J44" s="14">
        <v>28.41</v>
      </c>
      <c r="K44" s="14">
        <v>32.6</v>
      </c>
      <c r="L44" s="14">
        <v>39.39</v>
      </c>
      <c r="M44" s="14"/>
      <c r="N44" s="14">
        <v>54.224451004999999</v>
      </c>
      <c r="O44" s="33">
        <v>18.644084500000002</v>
      </c>
      <c r="P44" s="17" t="s">
        <v>17</v>
      </c>
      <c r="Q44" s="40" t="s">
        <v>503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t="s">
        <v>442</v>
      </c>
      <c r="D45" s="16" t="s">
        <v>64</v>
      </c>
      <c r="E45" s="16">
        <v>4</v>
      </c>
      <c r="F45" s="15">
        <v>120.01</v>
      </c>
      <c r="G45" s="15">
        <v>113.79</v>
      </c>
      <c r="H45" s="15">
        <v>107.58</v>
      </c>
      <c r="I45" s="14"/>
      <c r="J45" s="15">
        <v>134.26</v>
      </c>
      <c r="K45" s="15">
        <v>146.68</v>
      </c>
      <c r="L45" s="15">
        <v>166.79</v>
      </c>
      <c r="M45" s="15"/>
      <c r="N45" s="15">
        <v>60.632988806999997</v>
      </c>
      <c r="O45" s="15">
        <v>9.4549075919999996</v>
      </c>
      <c r="P45" s="16" t="s">
        <v>17</v>
      </c>
      <c r="Q45" s="39" t="s">
        <v>504</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t="s">
        <v>65</v>
      </c>
      <c r="D46" s="17" t="s">
        <v>66</v>
      </c>
      <c r="E46" s="17">
        <v>7</v>
      </c>
      <c r="F46" s="14">
        <v>10.81</v>
      </c>
      <c r="G46" s="14">
        <v>9.84</v>
      </c>
      <c r="H46" s="14">
        <v>8.8699999999999992</v>
      </c>
      <c r="I46" s="14"/>
      <c r="J46" s="14">
        <v>11.84</v>
      </c>
      <c r="K46" s="14">
        <v>13.77</v>
      </c>
      <c r="L46" s="14">
        <v>16.89</v>
      </c>
      <c r="M46" s="14"/>
      <c r="N46" s="14">
        <v>56.291900155</v>
      </c>
      <c r="O46" s="33">
        <v>2.2090837999999997</v>
      </c>
      <c r="P46" s="17" t="s">
        <v>17</v>
      </c>
      <c r="Q46" s="40" t="s">
        <v>505</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t="s">
        <v>67</v>
      </c>
      <c r="D47" s="16" t="s">
        <v>68</v>
      </c>
      <c r="E47" s="16">
        <v>3</v>
      </c>
      <c r="F47" s="15">
        <v>6.37</v>
      </c>
      <c r="G47" s="15">
        <v>5.47</v>
      </c>
      <c r="H47" s="15">
        <v>4.57</v>
      </c>
      <c r="I47" s="14"/>
      <c r="J47" s="15">
        <v>6.69</v>
      </c>
      <c r="K47" s="15">
        <v>8.48</v>
      </c>
      <c r="L47" s="15">
        <v>11.39</v>
      </c>
      <c r="M47" s="15"/>
      <c r="N47" s="15">
        <v>49.832461649999999</v>
      </c>
      <c r="O47" s="15">
        <v>6.2094844999999994</v>
      </c>
      <c r="P47" s="16" t="s">
        <v>14</v>
      </c>
      <c r="Q47" s="39" t="s">
        <v>506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t="s">
        <v>69</v>
      </c>
      <c r="D48" s="17" t="s">
        <v>70</v>
      </c>
      <c r="E48" s="17">
        <v>2</v>
      </c>
      <c r="F48" s="14">
        <v>16.25</v>
      </c>
      <c r="G48" s="14">
        <v>14.51</v>
      </c>
      <c r="H48" s="14">
        <v>12.78</v>
      </c>
      <c r="I48" s="14"/>
      <c r="J48" s="14">
        <v>16.55</v>
      </c>
      <c r="K48" s="14">
        <v>20.010000000000002</v>
      </c>
      <c r="L48" s="14">
        <v>25.62</v>
      </c>
      <c r="M48" s="14"/>
      <c r="N48" s="14">
        <v>40.067695995999998</v>
      </c>
      <c r="O48" s="33">
        <v>5.4172267500000002</v>
      </c>
      <c r="P48" s="17" t="s">
        <v>14</v>
      </c>
      <c r="Q48" s="40" t="s">
        <v>507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t="s">
        <v>71</v>
      </c>
      <c r="D49" s="16" t="s">
        <v>72</v>
      </c>
      <c r="E49" s="16">
        <v>5</v>
      </c>
      <c r="F49" s="15">
        <v>15.48</v>
      </c>
      <c r="G49" s="15">
        <v>14.36</v>
      </c>
      <c r="H49" s="15">
        <v>13.25</v>
      </c>
      <c r="I49" s="14"/>
      <c r="J49" s="15">
        <v>15.71</v>
      </c>
      <c r="K49" s="15">
        <v>17.93</v>
      </c>
      <c r="L49" s="15">
        <v>21.53</v>
      </c>
      <c r="M49" s="15"/>
      <c r="N49" s="15">
        <v>44.195374012999999</v>
      </c>
      <c r="O49" s="15">
        <v>76.070689650000006</v>
      </c>
      <c r="P49" s="16" t="s">
        <v>14</v>
      </c>
      <c r="Q49" s="39" t="s">
        <v>508</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t="s">
        <v>71</v>
      </c>
      <c r="D50" s="17" t="s">
        <v>73</v>
      </c>
      <c r="E50" s="17">
        <v>2</v>
      </c>
      <c r="F50" s="14">
        <v>17.739999999999998</v>
      </c>
      <c r="G50" s="14">
        <v>16.36</v>
      </c>
      <c r="H50" s="14">
        <v>14.98</v>
      </c>
      <c r="I50" s="14"/>
      <c r="J50" s="14">
        <v>18.07</v>
      </c>
      <c r="K50" s="14">
        <v>20.82</v>
      </c>
      <c r="L50" s="14">
        <v>25.28</v>
      </c>
      <c r="M50" s="14"/>
      <c r="N50" s="14">
        <v>46.43445208</v>
      </c>
      <c r="O50" s="33">
        <v>554.40239105000001</v>
      </c>
      <c r="P50" s="17" t="s">
        <v>14</v>
      </c>
      <c r="Q50" s="40" t="s">
        <v>509</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t="s">
        <v>74</v>
      </c>
      <c r="D51" s="16" t="s">
        <v>75</v>
      </c>
      <c r="E51" s="16">
        <v>9</v>
      </c>
      <c r="F51" s="15">
        <v>22.87</v>
      </c>
      <c r="G51" s="15">
        <v>21.49</v>
      </c>
      <c r="H51" s="15">
        <v>20.11</v>
      </c>
      <c r="I51" s="14"/>
      <c r="J51" s="15">
        <v>25.63</v>
      </c>
      <c r="K51" s="15">
        <v>28.38</v>
      </c>
      <c r="L51" s="15">
        <v>32.83</v>
      </c>
      <c r="M51" s="15"/>
      <c r="N51" s="15">
        <v>52.187301001999998</v>
      </c>
      <c r="O51" s="15">
        <v>46.734881850000001</v>
      </c>
      <c r="P51" s="16" t="s">
        <v>17</v>
      </c>
      <c r="Q51" s="39" t="s">
        <v>510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t="s">
        <v>427</v>
      </c>
      <c r="D52" s="17" t="s">
        <v>428</v>
      </c>
      <c r="E52" s="17">
        <v>5</v>
      </c>
      <c r="F52" s="14">
        <v>12.92</v>
      </c>
      <c r="G52" s="14">
        <v>11.08</v>
      </c>
      <c r="H52" s="14">
        <v>9.24</v>
      </c>
      <c r="I52" s="14"/>
      <c r="J52" s="14">
        <v>13.47</v>
      </c>
      <c r="K52" s="14">
        <v>17.14</v>
      </c>
      <c r="L52" s="14">
        <v>23.09</v>
      </c>
      <c r="M52" s="14"/>
      <c r="N52" s="14">
        <v>39.010005645</v>
      </c>
      <c r="O52" s="33">
        <v>55.084525199999995</v>
      </c>
      <c r="P52" s="17" t="s">
        <v>14</v>
      </c>
      <c r="Q52" s="40" t="s">
        <v>511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t="s">
        <v>76</v>
      </c>
      <c r="D53" s="16" t="s">
        <v>77</v>
      </c>
      <c r="E53" s="16">
        <v>5</v>
      </c>
      <c r="F53" s="15">
        <v>21.13</v>
      </c>
      <c r="G53" s="15">
        <v>18.649999999999999</v>
      </c>
      <c r="H53" s="15">
        <v>16.18</v>
      </c>
      <c r="I53" s="14"/>
      <c r="J53" s="15">
        <v>27.73</v>
      </c>
      <c r="K53" s="15">
        <v>32.67</v>
      </c>
      <c r="L53" s="15">
        <v>40.67</v>
      </c>
      <c r="M53" s="15"/>
      <c r="N53" s="15">
        <v>55.809743873000002</v>
      </c>
      <c r="O53" s="15">
        <v>509.28960304999998</v>
      </c>
      <c r="P53" s="16" t="s">
        <v>17</v>
      </c>
      <c r="Q53" s="39" t="s">
        <v>512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t="s">
        <v>78</v>
      </c>
      <c r="D54" s="17" t="s">
        <v>79</v>
      </c>
      <c r="E54" s="17">
        <v>2</v>
      </c>
      <c r="F54" s="14">
        <v>18.649999999999999</v>
      </c>
      <c r="G54" s="14">
        <v>17.329999999999998</v>
      </c>
      <c r="H54" s="14">
        <v>16.010000000000002</v>
      </c>
      <c r="I54" s="14"/>
      <c r="J54" s="14">
        <v>18.93</v>
      </c>
      <c r="K54" s="14">
        <v>21.56</v>
      </c>
      <c r="L54" s="14">
        <v>25.82</v>
      </c>
      <c r="M54" s="14"/>
      <c r="N54" s="14">
        <v>47.649460154000003</v>
      </c>
      <c r="O54" s="33">
        <v>4.8004465999999999</v>
      </c>
      <c r="P54" s="17" t="s">
        <v>14</v>
      </c>
      <c r="Q54" s="40" t="s">
        <v>513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t="s">
        <v>80</v>
      </c>
      <c r="D55" s="16" t="s">
        <v>81</v>
      </c>
      <c r="E55" s="16">
        <v>9</v>
      </c>
      <c r="F55" s="15">
        <v>11.54</v>
      </c>
      <c r="G55" s="15">
        <v>9.7799999999999994</v>
      </c>
      <c r="H55" s="15">
        <v>8.02</v>
      </c>
      <c r="I55" s="14"/>
      <c r="J55" s="15">
        <v>13.78</v>
      </c>
      <c r="K55" s="15">
        <v>17.29</v>
      </c>
      <c r="L55" s="15">
        <v>22.98</v>
      </c>
      <c r="M55" s="15"/>
      <c r="N55" s="15">
        <v>73.009856391</v>
      </c>
      <c r="O55" s="15">
        <v>62.639274899999997</v>
      </c>
      <c r="P55" s="16" t="s">
        <v>17</v>
      </c>
      <c r="Q55" s="39" t="s">
        <v>514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t="s">
        <v>82</v>
      </c>
      <c r="D56" s="17" t="s">
        <v>83</v>
      </c>
      <c r="E56" s="17">
        <v>10</v>
      </c>
      <c r="F56" s="14">
        <v>19.41</v>
      </c>
      <c r="G56" s="14">
        <v>17.59</v>
      </c>
      <c r="H56" s="14">
        <v>15.78</v>
      </c>
      <c r="I56" s="14"/>
      <c r="J56" s="14">
        <v>22.14</v>
      </c>
      <c r="K56" s="14">
        <v>25.76</v>
      </c>
      <c r="L56" s="14">
        <v>31.62</v>
      </c>
      <c r="M56" s="14"/>
      <c r="N56" s="14">
        <v>63.744978695</v>
      </c>
      <c r="O56" s="33">
        <v>163.87195399999999</v>
      </c>
      <c r="P56" s="17" t="s">
        <v>17</v>
      </c>
      <c r="Q56" s="40" t="s">
        <v>515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t="s">
        <v>84</v>
      </c>
      <c r="D57" s="16" t="s">
        <v>85</v>
      </c>
      <c r="E57" s="16">
        <v>5</v>
      </c>
      <c r="F57" s="15">
        <v>54.47</v>
      </c>
      <c r="G57" s="15">
        <v>50.24</v>
      </c>
      <c r="H57" s="15">
        <v>46.01</v>
      </c>
      <c r="I57" s="14"/>
      <c r="J57" s="15">
        <v>55.9</v>
      </c>
      <c r="K57" s="15">
        <v>64.349999999999994</v>
      </c>
      <c r="L57" s="15">
        <v>78.03</v>
      </c>
      <c r="M57" s="15"/>
      <c r="N57" s="15">
        <v>49.011051655999999</v>
      </c>
      <c r="O57" s="15">
        <v>548.37844345000008</v>
      </c>
      <c r="P57" s="16" t="s">
        <v>14</v>
      </c>
      <c r="Q57" s="39" t="s">
        <v>516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t="s">
        <v>86</v>
      </c>
      <c r="D58" s="17" t="s">
        <v>87</v>
      </c>
      <c r="E58" s="17">
        <v>8</v>
      </c>
      <c r="F58" s="14">
        <v>17.5</v>
      </c>
      <c r="G58" s="14">
        <v>16.28</v>
      </c>
      <c r="H58" s="14">
        <v>15.06</v>
      </c>
      <c r="I58" s="14"/>
      <c r="J58" s="14">
        <v>19.760000000000002</v>
      </c>
      <c r="K58" s="14">
        <v>22.19</v>
      </c>
      <c r="L58" s="14">
        <v>26.12</v>
      </c>
      <c r="M58" s="14"/>
      <c r="N58" s="14">
        <v>48.551795468000002</v>
      </c>
      <c r="O58" s="33">
        <v>66.083657149999993</v>
      </c>
      <c r="P58" s="17" t="s">
        <v>17</v>
      </c>
      <c r="Q58" s="40" t="s">
        <v>517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t="s">
        <v>88</v>
      </c>
      <c r="D59" s="16" t="s">
        <v>89</v>
      </c>
      <c r="E59" s="16">
        <v>5</v>
      </c>
      <c r="F59" s="15">
        <v>5.59</v>
      </c>
      <c r="G59" s="15">
        <v>4.97</v>
      </c>
      <c r="H59" s="15">
        <v>4.3499999999999996</v>
      </c>
      <c r="I59" s="14"/>
      <c r="J59" s="15">
        <v>5.84</v>
      </c>
      <c r="K59" s="15">
        <v>7.07</v>
      </c>
      <c r="L59" s="15">
        <v>9.07</v>
      </c>
      <c r="M59" s="15"/>
      <c r="N59" s="15">
        <v>44.684100815000001</v>
      </c>
      <c r="O59" s="15">
        <v>7.2474215500000003</v>
      </c>
      <c r="P59" s="16" t="s">
        <v>14</v>
      </c>
      <c r="Q59" s="39" t="s">
        <v>518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t="s">
        <v>90</v>
      </c>
      <c r="D60" s="17" t="s">
        <v>91</v>
      </c>
      <c r="E60" s="17">
        <v>2</v>
      </c>
      <c r="F60" s="14">
        <v>1.38</v>
      </c>
      <c r="G60" s="14">
        <v>0.67</v>
      </c>
      <c r="H60" s="14">
        <v>-0.02</v>
      </c>
      <c r="I60" s="14"/>
      <c r="J60" s="14">
        <v>1.46</v>
      </c>
      <c r="K60" s="14">
        <v>2.86</v>
      </c>
      <c r="L60" s="14">
        <v>5.14</v>
      </c>
      <c r="M60" s="14"/>
      <c r="N60" s="14">
        <v>26.076872739999999</v>
      </c>
      <c r="O60" s="33">
        <v>13.2120988</v>
      </c>
      <c r="P60" s="17" t="s">
        <v>14</v>
      </c>
      <c r="Q60" s="40" t="s">
        <v>519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t="s">
        <v>92</v>
      </c>
      <c r="D61" s="16" t="s">
        <v>93</v>
      </c>
      <c r="E61" s="16">
        <v>9</v>
      </c>
      <c r="F61" s="15">
        <v>10.59</v>
      </c>
      <c r="G61" s="15">
        <v>9.84</v>
      </c>
      <c r="H61" s="15">
        <v>9.09</v>
      </c>
      <c r="I61" s="14"/>
      <c r="J61" s="15">
        <v>10.75</v>
      </c>
      <c r="K61" s="15">
        <v>12.24</v>
      </c>
      <c r="L61" s="15">
        <v>14.67</v>
      </c>
      <c r="M61" s="15"/>
      <c r="N61" s="15">
        <v>62.229630851000003</v>
      </c>
      <c r="O61" s="15">
        <v>34.182322900000003</v>
      </c>
      <c r="P61" s="16" t="s">
        <v>17</v>
      </c>
      <c r="Q61" s="39" t="s">
        <v>520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t="s">
        <v>94</v>
      </c>
      <c r="D62" s="17" t="s">
        <v>95</v>
      </c>
      <c r="E62" s="17">
        <v>5</v>
      </c>
      <c r="F62" s="14">
        <v>11.3</v>
      </c>
      <c r="G62" s="14">
        <v>9.9700000000000006</v>
      </c>
      <c r="H62" s="14">
        <v>8.64</v>
      </c>
      <c r="I62" s="14"/>
      <c r="J62" s="14">
        <v>13.83</v>
      </c>
      <c r="K62" s="14">
        <v>16.48</v>
      </c>
      <c r="L62" s="14">
        <v>20.78</v>
      </c>
      <c r="M62" s="14"/>
      <c r="N62" s="14">
        <v>59.848863717999997</v>
      </c>
      <c r="O62" s="33">
        <v>103.04422905</v>
      </c>
      <c r="P62" s="17" t="s">
        <v>17</v>
      </c>
      <c r="Q62" s="40" t="s">
        <v>521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t="s">
        <v>96</v>
      </c>
      <c r="D63" s="16" t="s">
        <v>97</v>
      </c>
      <c r="E63" s="16">
        <v>5</v>
      </c>
      <c r="F63" s="15">
        <v>11.23</v>
      </c>
      <c r="G63" s="15">
        <v>10.199999999999999</v>
      </c>
      <c r="H63" s="15">
        <v>9.18</v>
      </c>
      <c r="I63" s="14"/>
      <c r="J63" s="15">
        <v>11.37</v>
      </c>
      <c r="K63" s="15">
        <v>13.41</v>
      </c>
      <c r="L63" s="15">
        <v>16.71</v>
      </c>
      <c r="M63" s="15"/>
      <c r="N63" s="15">
        <v>34.592483782999999</v>
      </c>
      <c r="O63" s="15">
        <v>167.96235505000001</v>
      </c>
      <c r="P63" s="16" t="s">
        <v>14</v>
      </c>
      <c r="Q63" s="39" t="s">
        <v>522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t="s">
        <v>98</v>
      </c>
      <c r="D64" s="17" t="s">
        <v>99</v>
      </c>
      <c r="E64" s="17">
        <v>2</v>
      </c>
      <c r="F64" s="14">
        <v>2.4700000000000002</v>
      </c>
      <c r="G64" s="14">
        <v>1.75</v>
      </c>
      <c r="H64" s="14">
        <v>1.03</v>
      </c>
      <c r="I64" s="14"/>
      <c r="J64" s="14">
        <v>2.56</v>
      </c>
      <c r="K64" s="14">
        <v>3.99</v>
      </c>
      <c r="L64" s="14">
        <v>6.32</v>
      </c>
      <c r="M64" s="14"/>
      <c r="N64" s="14">
        <v>43.322144197</v>
      </c>
      <c r="O64" s="33">
        <v>76.325146649999994</v>
      </c>
      <c r="P64" s="17" t="s">
        <v>14</v>
      </c>
      <c r="Q64" s="40" t="s">
        <v>523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t="s">
        <v>100</v>
      </c>
      <c r="D65" s="16" t="s">
        <v>101</v>
      </c>
      <c r="E65" s="16">
        <v>2</v>
      </c>
      <c r="F65" s="15">
        <v>37.67</v>
      </c>
      <c r="G65" s="15">
        <v>31.04</v>
      </c>
      <c r="H65" s="15">
        <v>24.41</v>
      </c>
      <c r="I65" s="14"/>
      <c r="J65" s="15">
        <v>39</v>
      </c>
      <c r="K65" s="15">
        <v>52.25</v>
      </c>
      <c r="L65" s="15">
        <v>73.7</v>
      </c>
      <c r="M65" s="15"/>
      <c r="N65" s="15">
        <v>45.739840342000001</v>
      </c>
      <c r="O65" s="15">
        <v>7.6676095545000003</v>
      </c>
      <c r="P65" s="16" t="s">
        <v>14</v>
      </c>
      <c r="Q65" s="39" t="s">
        <v>524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t="s">
        <v>102</v>
      </c>
      <c r="D66" s="17" t="s">
        <v>103</v>
      </c>
      <c r="E66" s="17">
        <v>5</v>
      </c>
      <c r="F66" s="14">
        <v>52.35</v>
      </c>
      <c r="G66" s="14">
        <v>47.19</v>
      </c>
      <c r="H66" s="14">
        <v>42.04</v>
      </c>
      <c r="I66" s="14"/>
      <c r="J66" s="14">
        <v>53.27</v>
      </c>
      <c r="K66" s="14">
        <v>63.57</v>
      </c>
      <c r="L66" s="14">
        <v>80.260000000000005</v>
      </c>
      <c r="M66" s="14"/>
      <c r="N66" s="14">
        <v>48.241540037999997</v>
      </c>
      <c r="O66" s="33">
        <v>226.08839215</v>
      </c>
      <c r="P66" s="17" t="s">
        <v>14</v>
      </c>
      <c r="Q66" s="40" t="s">
        <v>525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t="s">
        <v>104</v>
      </c>
      <c r="D67" s="16" t="s">
        <v>105</v>
      </c>
      <c r="E67" s="16">
        <v>5</v>
      </c>
      <c r="F67" s="15">
        <v>14.71</v>
      </c>
      <c r="G67" s="15">
        <v>13.18</v>
      </c>
      <c r="H67" s="15">
        <v>11.66</v>
      </c>
      <c r="I67" s="14"/>
      <c r="J67" s="15">
        <v>14.97</v>
      </c>
      <c r="K67" s="15">
        <v>18.010000000000002</v>
      </c>
      <c r="L67" s="15">
        <v>22.95</v>
      </c>
      <c r="M67" s="15"/>
      <c r="N67" s="15">
        <v>41.986599793000003</v>
      </c>
      <c r="O67" s="15">
        <v>404.94791194999999</v>
      </c>
      <c r="P67" s="16" t="s">
        <v>14</v>
      </c>
      <c r="Q67" s="39" t="s">
        <v>526</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t="s">
        <v>106</v>
      </c>
      <c r="D68" s="17" t="s">
        <v>107</v>
      </c>
      <c r="E68" s="17">
        <v>2</v>
      </c>
      <c r="F68" s="14">
        <v>4.29</v>
      </c>
      <c r="G68" s="14">
        <v>3.42</v>
      </c>
      <c r="H68" s="14">
        <v>2.5499999999999998</v>
      </c>
      <c r="I68" s="14"/>
      <c r="J68" s="14">
        <v>4.4000000000000004</v>
      </c>
      <c r="K68" s="14">
        <v>6.13</v>
      </c>
      <c r="L68" s="14">
        <v>8.93</v>
      </c>
      <c r="M68" s="14"/>
      <c r="N68" s="14">
        <v>37.671697045999998</v>
      </c>
      <c r="O68" s="33">
        <v>168.51863225</v>
      </c>
      <c r="P68" s="17" t="s">
        <v>14</v>
      </c>
      <c r="Q68" s="40" t="s">
        <v>527</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t="s">
        <v>108</v>
      </c>
      <c r="D69" s="16" t="s">
        <v>109</v>
      </c>
      <c r="E69" s="16">
        <v>4</v>
      </c>
      <c r="F69" s="15">
        <v>42.99</v>
      </c>
      <c r="G69" s="15">
        <v>39.64</v>
      </c>
      <c r="H69" s="15">
        <v>36.29</v>
      </c>
      <c r="I69" s="14"/>
      <c r="J69" s="15">
        <v>43.73</v>
      </c>
      <c r="K69" s="15">
        <v>50.42</v>
      </c>
      <c r="L69" s="15">
        <v>61.24</v>
      </c>
      <c r="M69" s="15"/>
      <c r="N69" s="15">
        <v>29.166460613999998</v>
      </c>
      <c r="O69" s="15">
        <v>99.6874696</v>
      </c>
      <c r="P69" s="16" t="s">
        <v>14</v>
      </c>
      <c r="Q69" s="39" t="s">
        <v>528</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t="s">
        <v>412</v>
      </c>
      <c r="D70" s="17" t="s">
        <v>413</v>
      </c>
      <c r="E70" s="17">
        <v>2</v>
      </c>
      <c r="F70" s="14">
        <v>4.2300000000000004</v>
      </c>
      <c r="G70" s="14">
        <v>3.29</v>
      </c>
      <c r="H70" s="14">
        <v>2.35</v>
      </c>
      <c r="I70" s="14"/>
      <c r="J70" s="14">
        <v>4.47</v>
      </c>
      <c r="K70" s="14">
        <v>6.34</v>
      </c>
      <c r="L70" s="14">
        <v>9.3699999999999992</v>
      </c>
      <c r="M70" s="14"/>
      <c r="N70" s="14">
        <v>35.035256179000001</v>
      </c>
      <c r="O70" s="33">
        <v>3.27924025</v>
      </c>
      <c r="P70" s="17" t="s">
        <v>14</v>
      </c>
      <c r="Q70" s="40" t="s">
        <v>529</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t="s">
        <v>110</v>
      </c>
      <c r="D71" s="16" t="s">
        <v>111</v>
      </c>
      <c r="E71" s="16">
        <v>2</v>
      </c>
      <c r="F71" s="15">
        <v>4.41</v>
      </c>
      <c r="G71" s="15">
        <v>3.7</v>
      </c>
      <c r="H71" s="15">
        <v>2.99</v>
      </c>
      <c r="I71" s="14"/>
      <c r="J71" s="15">
        <v>4.54</v>
      </c>
      <c r="K71" s="15">
        <v>5.95</v>
      </c>
      <c r="L71" s="15">
        <v>8.24</v>
      </c>
      <c r="M71" s="15"/>
      <c r="N71" s="15">
        <v>45.088302708000001</v>
      </c>
      <c r="O71" s="15">
        <v>40.811348649999999</v>
      </c>
      <c r="P71" s="16" t="s">
        <v>14</v>
      </c>
      <c r="Q71" s="39" t="s">
        <v>530</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t="s">
        <v>531</v>
      </c>
      <c r="D72" s="17" t="s">
        <v>532</v>
      </c>
      <c r="E72" s="17">
        <v>4</v>
      </c>
      <c r="F72" s="14">
        <v>17.350000000000001</v>
      </c>
      <c r="G72" s="14">
        <v>16.3</v>
      </c>
      <c r="H72" s="14">
        <v>15.25</v>
      </c>
      <c r="I72" s="14"/>
      <c r="J72" s="14">
        <v>17.670000000000002</v>
      </c>
      <c r="K72" s="14">
        <v>19.760000000000002</v>
      </c>
      <c r="L72" s="14">
        <v>23.15</v>
      </c>
      <c r="M72" s="14"/>
      <c r="N72" s="14">
        <v>50.147800650000001</v>
      </c>
      <c r="O72" s="33">
        <v>2.8055226499999999</v>
      </c>
      <c r="P72" s="17" t="s">
        <v>14</v>
      </c>
      <c r="Q72" s="40" t="s">
        <v>533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t="s">
        <v>112</v>
      </c>
      <c r="D73" s="16" t="s">
        <v>113</v>
      </c>
      <c r="E73" s="16">
        <v>5</v>
      </c>
      <c r="F73" s="15">
        <v>30.86</v>
      </c>
      <c r="G73" s="15">
        <v>26.96</v>
      </c>
      <c r="H73" s="15">
        <v>23.07</v>
      </c>
      <c r="I73" s="14"/>
      <c r="J73" s="15">
        <v>41.04</v>
      </c>
      <c r="K73" s="15">
        <v>48.82</v>
      </c>
      <c r="L73" s="15">
        <v>61.41</v>
      </c>
      <c r="M73" s="15"/>
      <c r="N73" s="15">
        <v>59.811516701000002</v>
      </c>
      <c r="O73" s="15">
        <v>166.05857315</v>
      </c>
      <c r="P73" s="16" t="s">
        <v>17</v>
      </c>
      <c r="Q73" s="39" t="s">
        <v>534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t="s">
        <v>114</v>
      </c>
      <c r="D74" s="17" t="s">
        <v>115</v>
      </c>
      <c r="E74" s="17">
        <v>2</v>
      </c>
      <c r="F74" s="14">
        <v>1.77</v>
      </c>
      <c r="G74" s="14">
        <v>1.44</v>
      </c>
      <c r="H74" s="14">
        <v>1.1200000000000001</v>
      </c>
      <c r="I74" s="14"/>
      <c r="J74" s="14">
        <v>1.81</v>
      </c>
      <c r="K74" s="14">
        <v>2.4500000000000002</v>
      </c>
      <c r="L74" s="14">
        <v>3.49</v>
      </c>
      <c r="M74" s="14"/>
      <c r="N74" s="14">
        <v>31.069056859</v>
      </c>
      <c r="O74" s="33">
        <v>38.50886955</v>
      </c>
      <c r="P74" s="17" t="s">
        <v>14</v>
      </c>
      <c r="Q74" s="40" t="s">
        <v>535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t="s">
        <v>116</v>
      </c>
      <c r="D75" s="16" t="s">
        <v>117</v>
      </c>
      <c r="E75" s="16">
        <v>2</v>
      </c>
      <c r="F75" s="15">
        <v>21.45</v>
      </c>
      <c r="G75" s="15">
        <v>17.75</v>
      </c>
      <c r="H75" s="15">
        <v>14.05</v>
      </c>
      <c r="I75" s="14"/>
      <c r="J75" s="15">
        <v>22.74</v>
      </c>
      <c r="K75" s="15">
        <v>30.13</v>
      </c>
      <c r="L75" s="15">
        <v>42.1</v>
      </c>
      <c r="M75" s="15"/>
      <c r="N75" s="15">
        <v>50.281276804000001</v>
      </c>
      <c r="O75" s="15">
        <v>181.53257495</v>
      </c>
      <c r="P75" s="16" t="s">
        <v>14</v>
      </c>
      <c r="Q75" s="39" t="s">
        <v>536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t="s">
        <v>116</v>
      </c>
      <c r="D76" s="17" t="s">
        <v>118</v>
      </c>
      <c r="E76" s="17">
        <v>5</v>
      </c>
      <c r="F76" s="14">
        <v>19.68</v>
      </c>
      <c r="G76" s="14">
        <v>16.010000000000002</v>
      </c>
      <c r="H76" s="14">
        <v>12.35</v>
      </c>
      <c r="I76" s="14"/>
      <c r="J76" s="14">
        <v>30.9</v>
      </c>
      <c r="K76" s="14">
        <v>38.22</v>
      </c>
      <c r="L76" s="14">
        <v>50.08</v>
      </c>
      <c r="M76" s="14"/>
      <c r="N76" s="14">
        <v>52.402673073999999</v>
      </c>
      <c r="O76" s="33">
        <v>14.34276045</v>
      </c>
      <c r="P76" s="17" t="s">
        <v>17</v>
      </c>
      <c r="Q76" s="40" t="s">
        <v>537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t="s">
        <v>119</v>
      </c>
      <c r="D77" s="16" t="s">
        <v>120</v>
      </c>
      <c r="E77" s="16">
        <v>9</v>
      </c>
      <c r="F77" s="15">
        <v>3.08</v>
      </c>
      <c r="G77" s="15">
        <v>2.37</v>
      </c>
      <c r="H77" s="15">
        <v>1.67</v>
      </c>
      <c r="I77" s="14"/>
      <c r="J77" s="15">
        <v>4.63</v>
      </c>
      <c r="K77" s="15">
        <v>6.03</v>
      </c>
      <c r="L77" s="15">
        <v>8.3000000000000007</v>
      </c>
      <c r="M77" s="15"/>
      <c r="N77" s="15">
        <v>61.458920358</v>
      </c>
      <c r="O77" s="15">
        <v>6.2848792999999992</v>
      </c>
      <c r="P77" s="16" t="s">
        <v>17</v>
      </c>
      <c r="Q77" s="39" t="s">
        <v>538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t="s">
        <v>121</v>
      </c>
      <c r="D78" s="17" t="s">
        <v>122</v>
      </c>
      <c r="E78" s="17">
        <v>6</v>
      </c>
      <c r="F78" s="14">
        <v>17.170000000000002</v>
      </c>
      <c r="G78" s="14">
        <v>15.12</v>
      </c>
      <c r="H78" s="14">
        <v>13.08</v>
      </c>
      <c r="I78" s="14"/>
      <c r="J78" s="14">
        <v>17.600000000000001</v>
      </c>
      <c r="K78" s="14">
        <v>21.68</v>
      </c>
      <c r="L78" s="14">
        <v>28.28</v>
      </c>
      <c r="M78" s="14"/>
      <c r="N78" s="14">
        <v>41.309459287999999</v>
      </c>
      <c r="O78" s="33">
        <v>9.5341158500000009</v>
      </c>
      <c r="P78" s="17" t="s">
        <v>14</v>
      </c>
      <c r="Q78" s="40" t="s">
        <v>539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t="s">
        <v>123</v>
      </c>
      <c r="D79" s="16" t="s">
        <v>124</v>
      </c>
      <c r="E79" s="16">
        <v>2</v>
      </c>
      <c r="F79" s="15">
        <v>4.8499999999999996</v>
      </c>
      <c r="G79" s="15">
        <v>4.3</v>
      </c>
      <c r="H79" s="15">
        <v>3.75</v>
      </c>
      <c r="I79" s="14"/>
      <c r="J79" s="15">
        <v>4.95</v>
      </c>
      <c r="K79" s="15">
        <v>6.04</v>
      </c>
      <c r="L79" s="15">
        <v>7.81</v>
      </c>
      <c r="M79" s="15"/>
      <c r="N79" s="15">
        <v>41.083631625000002</v>
      </c>
      <c r="O79" s="15">
        <v>14.8209874</v>
      </c>
      <c r="P79" s="16" t="s">
        <v>14</v>
      </c>
      <c r="Q79" s="39" t="s">
        <v>540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t="s">
        <v>125</v>
      </c>
      <c r="D80" s="17" t="s">
        <v>126</v>
      </c>
      <c r="E80" s="17">
        <v>6</v>
      </c>
      <c r="F80" s="14">
        <v>11.72</v>
      </c>
      <c r="G80" s="14">
        <v>10.23</v>
      </c>
      <c r="H80" s="14">
        <v>8.75</v>
      </c>
      <c r="I80" s="14"/>
      <c r="J80" s="14">
        <v>11.93</v>
      </c>
      <c r="K80" s="14">
        <v>14.89</v>
      </c>
      <c r="L80" s="14">
        <v>19.690000000000001</v>
      </c>
      <c r="M80" s="14"/>
      <c r="N80" s="14">
        <v>34.448629826999998</v>
      </c>
      <c r="O80" s="33">
        <v>10.0733199</v>
      </c>
      <c r="P80" s="17" t="s">
        <v>14</v>
      </c>
      <c r="Q80" s="40" t="s">
        <v>541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t="s">
        <v>127</v>
      </c>
      <c r="D81" s="16" t="s">
        <v>128</v>
      </c>
      <c r="E81" s="16">
        <v>5</v>
      </c>
      <c r="F81" s="15">
        <v>13.02</v>
      </c>
      <c r="G81" s="15">
        <v>11.53</v>
      </c>
      <c r="H81" s="15">
        <v>10.050000000000001</v>
      </c>
      <c r="I81" s="14"/>
      <c r="J81" s="15">
        <v>16.940000000000001</v>
      </c>
      <c r="K81" s="15">
        <v>19.899999999999999</v>
      </c>
      <c r="L81" s="15">
        <v>24.69</v>
      </c>
      <c r="M81" s="15"/>
      <c r="N81" s="15">
        <v>56.134152649999997</v>
      </c>
      <c r="O81" s="15">
        <v>103.08159140000001</v>
      </c>
      <c r="P81" s="16" t="s">
        <v>17</v>
      </c>
      <c r="Q81" s="39" t="s">
        <v>542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t="s">
        <v>129</v>
      </c>
      <c r="D82" s="17" t="s">
        <v>130</v>
      </c>
      <c r="E82" s="17">
        <v>2</v>
      </c>
      <c r="F82" s="14">
        <v>7.62</v>
      </c>
      <c r="G82" s="14">
        <v>6.17</v>
      </c>
      <c r="H82" s="14">
        <v>4.7300000000000004</v>
      </c>
      <c r="I82" s="14"/>
      <c r="J82" s="14">
        <v>8.02</v>
      </c>
      <c r="K82" s="14">
        <v>10.9</v>
      </c>
      <c r="L82" s="14">
        <v>15.56</v>
      </c>
      <c r="M82" s="14"/>
      <c r="N82" s="14">
        <v>48.325725321999997</v>
      </c>
      <c r="O82" s="33">
        <v>50.098807399999998</v>
      </c>
      <c r="P82" s="17" t="s">
        <v>14</v>
      </c>
      <c r="Q82" s="40" t="s">
        <v>543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t="s">
        <v>424</v>
      </c>
      <c r="D83" s="16" t="s">
        <v>425</v>
      </c>
      <c r="E83" s="16">
        <v>9</v>
      </c>
      <c r="F83" s="15">
        <v>176.39</v>
      </c>
      <c r="G83" s="15">
        <v>160.12</v>
      </c>
      <c r="H83" s="15">
        <v>143.86000000000001</v>
      </c>
      <c r="I83" s="14"/>
      <c r="J83" s="15">
        <v>194.47</v>
      </c>
      <c r="K83" s="15">
        <v>226.99</v>
      </c>
      <c r="L83" s="15">
        <v>279.63</v>
      </c>
      <c r="M83" s="15"/>
      <c r="N83" s="15">
        <v>73.555533503000007</v>
      </c>
      <c r="O83" s="15">
        <v>4.156321063</v>
      </c>
      <c r="P83" s="16" t="s">
        <v>17</v>
      </c>
      <c r="Q83" s="39" t="s">
        <v>544</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t="s">
        <v>131</v>
      </c>
      <c r="D84" s="17" t="s">
        <v>132</v>
      </c>
      <c r="E84" s="17">
        <v>4</v>
      </c>
      <c r="F84" s="14" t="s">
        <v>32</v>
      </c>
      <c r="G84" s="14" t="s">
        <v>32</v>
      </c>
      <c r="H84" s="14" t="s">
        <v>32</v>
      </c>
      <c r="I84" s="14"/>
      <c r="J84" s="14" t="s">
        <v>32</v>
      </c>
      <c r="K84" s="14" t="s">
        <v>32</v>
      </c>
      <c r="L84" s="14" t="s">
        <v>32</v>
      </c>
      <c r="M84" s="14"/>
      <c r="N84" s="14" t="s">
        <v>32</v>
      </c>
      <c r="O84" s="33" t="s">
        <v>32</v>
      </c>
      <c r="P84" s="17" t="s">
        <v>32</v>
      </c>
      <c r="Q84" s="40" t="s">
        <v>33</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t="s">
        <v>133</v>
      </c>
      <c r="D85" s="16" t="s">
        <v>134</v>
      </c>
      <c r="E85" s="16">
        <v>2</v>
      </c>
      <c r="F85" s="15">
        <v>72.91</v>
      </c>
      <c r="G85" s="15">
        <v>61.35</v>
      </c>
      <c r="H85" s="15">
        <v>49.79</v>
      </c>
      <c r="I85" s="14"/>
      <c r="J85" s="15">
        <v>74.08</v>
      </c>
      <c r="K85" s="15">
        <v>97.19</v>
      </c>
      <c r="L85" s="15">
        <v>134.6</v>
      </c>
      <c r="M85" s="15"/>
      <c r="N85" s="15">
        <v>47.410963576</v>
      </c>
      <c r="O85" s="15">
        <v>457.46103454999997</v>
      </c>
      <c r="P85" s="16" t="s">
        <v>14</v>
      </c>
      <c r="Q85" s="39" t="s">
        <v>545</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t="s">
        <v>135</v>
      </c>
      <c r="D86" s="17" t="s">
        <v>136</v>
      </c>
      <c r="E86" s="17">
        <v>5</v>
      </c>
      <c r="F86" s="14">
        <v>48.1</v>
      </c>
      <c r="G86" s="14">
        <v>44.04</v>
      </c>
      <c r="H86" s="14">
        <v>39.99</v>
      </c>
      <c r="I86" s="14"/>
      <c r="J86" s="14">
        <v>49.16</v>
      </c>
      <c r="K86" s="14">
        <v>57.26</v>
      </c>
      <c r="L86" s="14">
        <v>70.38</v>
      </c>
      <c r="M86" s="14"/>
      <c r="N86" s="14">
        <v>40.027100359000002</v>
      </c>
      <c r="O86" s="33">
        <v>136.3506538</v>
      </c>
      <c r="P86" s="17" t="s">
        <v>14</v>
      </c>
      <c r="Q86" s="40" t="s">
        <v>546</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t="s">
        <v>137</v>
      </c>
      <c r="D87" s="16" t="s">
        <v>138</v>
      </c>
      <c r="E87" s="16">
        <v>6</v>
      </c>
      <c r="F87" s="15">
        <v>24.93</v>
      </c>
      <c r="G87" s="15">
        <v>21.71</v>
      </c>
      <c r="H87" s="15">
        <v>18.489999999999998</v>
      </c>
      <c r="I87" s="14"/>
      <c r="J87" s="15">
        <v>25.37</v>
      </c>
      <c r="K87" s="15">
        <v>31.8</v>
      </c>
      <c r="L87" s="15">
        <v>42.22</v>
      </c>
      <c r="M87" s="15"/>
      <c r="N87" s="15">
        <v>42.394542401000002</v>
      </c>
      <c r="O87" s="15">
        <v>279.17173979999995</v>
      </c>
      <c r="P87" s="16" t="s">
        <v>14</v>
      </c>
      <c r="Q87" s="39" t="s">
        <v>547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t="s">
        <v>139</v>
      </c>
      <c r="D88" s="17" t="s">
        <v>140</v>
      </c>
      <c r="E88" s="17">
        <v>5</v>
      </c>
      <c r="F88" s="14">
        <v>32.43</v>
      </c>
      <c r="G88" s="14">
        <v>29.71</v>
      </c>
      <c r="H88" s="14">
        <v>27</v>
      </c>
      <c r="I88" s="14"/>
      <c r="J88" s="14">
        <v>32.79</v>
      </c>
      <c r="K88" s="14">
        <v>38.21</v>
      </c>
      <c r="L88" s="14">
        <v>46.99</v>
      </c>
      <c r="M88" s="14"/>
      <c r="N88" s="14">
        <v>40.300650443999999</v>
      </c>
      <c r="O88" s="33">
        <v>82.099602300000001</v>
      </c>
      <c r="P88" s="17" t="s">
        <v>14</v>
      </c>
      <c r="Q88" s="40" t="s">
        <v>548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t="s">
        <v>141</v>
      </c>
      <c r="D89" s="16" t="s">
        <v>142</v>
      </c>
      <c r="E89" s="16">
        <v>5</v>
      </c>
      <c r="F89" s="15">
        <v>37.85</v>
      </c>
      <c r="G89" s="15">
        <v>34.97</v>
      </c>
      <c r="H89" s="15">
        <v>32.090000000000003</v>
      </c>
      <c r="I89" s="14"/>
      <c r="J89" s="15">
        <v>38.61</v>
      </c>
      <c r="K89" s="15">
        <v>44.36</v>
      </c>
      <c r="L89" s="15">
        <v>53.68</v>
      </c>
      <c r="M89" s="15"/>
      <c r="N89" s="15">
        <v>36.778315360999997</v>
      </c>
      <c r="O89" s="15">
        <v>307.80691995000001</v>
      </c>
      <c r="P89" s="16" t="s">
        <v>14</v>
      </c>
      <c r="Q89" s="39" t="s">
        <v>549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t="s">
        <v>437</v>
      </c>
      <c r="D90" s="17" t="s">
        <v>438</v>
      </c>
      <c r="E90" s="17">
        <v>7</v>
      </c>
      <c r="F90" s="14">
        <v>26.79</v>
      </c>
      <c r="G90" s="14">
        <v>23.93</v>
      </c>
      <c r="H90" s="14">
        <v>21.07</v>
      </c>
      <c r="I90" s="14"/>
      <c r="J90" s="14">
        <v>27.63</v>
      </c>
      <c r="K90" s="14">
        <v>33.340000000000003</v>
      </c>
      <c r="L90" s="14">
        <v>42.58</v>
      </c>
      <c r="M90" s="14"/>
      <c r="N90" s="14">
        <v>82.221914867999999</v>
      </c>
      <c r="O90" s="33">
        <v>3.2594581499999999</v>
      </c>
      <c r="P90" s="17" t="s">
        <v>17</v>
      </c>
      <c r="Q90" s="40" t="s">
        <v>466</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t="s">
        <v>143</v>
      </c>
      <c r="D91" s="16" t="s">
        <v>144</v>
      </c>
      <c r="E91" s="16">
        <v>5</v>
      </c>
      <c r="F91" s="15">
        <v>5.8</v>
      </c>
      <c r="G91" s="15">
        <v>4.78</v>
      </c>
      <c r="H91" s="15">
        <v>3.76</v>
      </c>
      <c r="I91" s="14"/>
      <c r="J91" s="15">
        <v>8.5500000000000007</v>
      </c>
      <c r="K91" s="15">
        <v>10.58</v>
      </c>
      <c r="L91" s="15">
        <v>13.87</v>
      </c>
      <c r="M91" s="15"/>
      <c r="N91" s="15">
        <v>55.363577319000001</v>
      </c>
      <c r="O91" s="15">
        <v>7.2445027499999997</v>
      </c>
      <c r="P91" s="16" t="s">
        <v>17</v>
      </c>
      <c r="Q91" s="39" t="s">
        <v>550</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t="s">
        <v>145</v>
      </c>
      <c r="D92" s="17" t="s">
        <v>146</v>
      </c>
      <c r="E92" s="17">
        <v>2</v>
      </c>
      <c r="F92" s="14">
        <v>12.99</v>
      </c>
      <c r="G92" s="14">
        <v>11.78</v>
      </c>
      <c r="H92" s="14">
        <v>10.58</v>
      </c>
      <c r="I92" s="14"/>
      <c r="J92" s="14">
        <v>13.42</v>
      </c>
      <c r="K92" s="14">
        <v>15.82</v>
      </c>
      <c r="L92" s="14">
        <v>19.71</v>
      </c>
      <c r="M92" s="14"/>
      <c r="N92" s="14">
        <v>48.909210037000001</v>
      </c>
      <c r="O92" s="33">
        <v>26.618931400000001</v>
      </c>
      <c r="P92" s="17" t="s">
        <v>14</v>
      </c>
      <c r="Q92" s="40" t="s">
        <v>551</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t="s">
        <v>147</v>
      </c>
      <c r="D93" s="16" t="s">
        <v>148</v>
      </c>
      <c r="E93" s="16">
        <v>3</v>
      </c>
      <c r="F93" s="15">
        <v>6.08</v>
      </c>
      <c r="G93" s="15">
        <v>5.19</v>
      </c>
      <c r="H93" s="15">
        <v>4.3099999999999996</v>
      </c>
      <c r="I93" s="14"/>
      <c r="J93" s="15">
        <v>6.22</v>
      </c>
      <c r="K93" s="15">
        <v>7.98</v>
      </c>
      <c r="L93" s="15">
        <v>10.84</v>
      </c>
      <c r="M93" s="15"/>
      <c r="N93" s="15">
        <v>27.167723571</v>
      </c>
      <c r="O93" s="15">
        <v>6.2380353500000005</v>
      </c>
      <c r="P93" s="16" t="s">
        <v>14</v>
      </c>
      <c r="Q93" s="39" t="s">
        <v>552</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t="s">
        <v>149</v>
      </c>
      <c r="D94" s="17" t="s">
        <v>150</v>
      </c>
      <c r="E94" s="17">
        <v>5</v>
      </c>
      <c r="F94" s="14">
        <v>15.7</v>
      </c>
      <c r="G94" s="14">
        <v>14.68</v>
      </c>
      <c r="H94" s="14">
        <v>13.67</v>
      </c>
      <c r="I94" s="14"/>
      <c r="J94" s="14">
        <v>16.05</v>
      </c>
      <c r="K94" s="14">
        <v>18.07</v>
      </c>
      <c r="L94" s="14">
        <v>21.34</v>
      </c>
      <c r="M94" s="14"/>
      <c r="N94" s="14">
        <v>49.468206571000003</v>
      </c>
      <c r="O94" s="33">
        <v>34.629176899999997</v>
      </c>
      <c r="P94" s="17" t="s">
        <v>14</v>
      </c>
      <c r="Q94" s="40" t="s">
        <v>553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t="s">
        <v>151</v>
      </c>
      <c r="D95" s="16" t="s">
        <v>152</v>
      </c>
      <c r="E95" s="16">
        <v>5</v>
      </c>
      <c r="F95" s="15">
        <v>21.89</v>
      </c>
      <c r="G95" s="15">
        <v>20.350000000000001</v>
      </c>
      <c r="H95" s="15">
        <v>18.82</v>
      </c>
      <c r="I95" s="14"/>
      <c r="J95" s="15">
        <v>25.43</v>
      </c>
      <c r="K95" s="15">
        <v>28.49</v>
      </c>
      <c r="L95" s="15">
        <v>33.450000000000003</v>
      </c>
      <c r="M95" s="15"/>
      <c r="N95" s="15">
        <v>63.524946886999999</v>
      </c>
      <c r="O95" s="15">
        <v>5.4323075000000003</v>
      </c>
      <c r="P95" s="16" t="s">
        <v>17</v>
      </c>
      <c r="Q95" s="39" t="s">
        <v>554</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t="s">
        <v>153</v>
      </c>
      <c r="D96" s="17" t="s">
        <v>154</v>
      </c>
      <c r="E96" s="17">
        <v>9</v>
      </c>
      <c r="F96" s="14">
        <v>23.78</v>
      </c>
      <c r="G96" s="14">
        <v>21.38</v>
      </c>
      <c r="H96" s="14">
        <v>18.98</v>
      </c>
      <c r="I96" s="14"/>
      <c r="J96" s="14">
        <v>24.42</v>
      </c>
      <c r="K96" s="14">
        <v>29.21</v>
      </c>
      <c r="L96" s="14">
        <v>36.97</v>
      </c>
      <c r="M96" s="14"/>
      <c r="N96" s="14">
        <v>72.647196457999996</v>
      </c>
      <c r="O96" s="33">
        <v>238.98579774999999</v>
      </c>
      <c r="P96" s="17" t="s">
        <v>17</v>
      </c>
      <c r="Q96" s="40" t="s">
        <v>555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t="s">
        <v>155</v>
      </c>
      <c r="D97" s="16" t="s">
        <v>156</v>
      </c>
      <c r="E97" s="16">
        <v>7</v>
      </c>
      <c r="F97" s="15">
        <v>10.28</v>
      </c>
      <c r="G97" s="15">
        <v>9.34</v>
      </c>
      <c r="H97" s="15">
        <v>8.41</v>
      </c>
      <c r="I97" s="14"/>
      <c r="J97" s="15">
        <v>10.55</v>
      </c>
      <c r="K97" s="15">
        <v>12.41</v>
      </c>
      <c r="L97" s="15">
        <v>15.43</v>
      </c>
      <c r="M97" s="15"/>
      <c r="N97" s="15">
        <v>64.126521173</v>
      </c>
      <c r="O97" s="15">
        <v>103.0336583</v>
      </c>
      <c r="P97" s="16" t="s">
        <v>17</v>
      </c>
      <c r="Q97" s="39" t="s">
        <v>556</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t="s">
        <v>157</v>
      </c>
      <c r="D98" s="17" t="s">
        <v>158</v>
      </c>
      <c r="E98" s="17">
        <v>0</v>
      </c>
      <c r="F98" s="14">
        <v>13</v>
      </c>
      <c r="G98" s="14">
        <v>10.9</v>
      </c>
      <c r="H98" s="14">
        <v>8.8000000000000007</v>
      </c>
      <c r="I98" s="14"/>
      <c r="J98" s="14">
        <v>13.34</v>
      </c>
      <c r="K98" s="14">
        <v>17.53</v>
      </c>
      <c r="L98" s="14">
        <v>24.31</v>
      </c>
      <c r="M98" s="14"/>
      <c r="N98" s="14">
        <v>27.135868935000001</v>
      </c>
      <c r="O98" s="33">
        <v>61.627409800000002</v>
      </c>
      <c r="P98" s="17" t="s">
        <v>14</v>
      </c>
      <c r="Q98" s="40" t="s">
        <v>557</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t="s">
        <v>159</v>
      </c>
      <c r="D99" s="16" t="s">
        <v>160</v>
      </c>
      <c r="E99" s="16">
        <v>2</v>
      </c>
      <c r="F99" s="15">
        <v>3.99</v>
      </c>
      <c r="G99" s="15">
        <v>3.64</v>
      </c>
      <c r="H99" s="15">
        <v>3.29</v>
      </c>
      <c r="I99" s="14"/>
      <c r="J99" s="15">
        <v>4.05</v>
      </c>
      <c r="K99" s="15">
        <v>4.74</v>
      </c>
      <c r="L99" s="15">
        <v>5.88</v>
      </c>
      <c r="M99" s="15"/>
      <c r="N99" s="15">
        <v>43.715894622</v>
      </c>
      <c r="O99" s="15">
        <v>16.887013749999998</v>
      </c>
      <c r="P99" s="16" t="s">
        <v>14</v>
      </c>
      <c r="Q99" s="39" t="s">
        <v>558</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t="s">
        <v>161</v>
      </c>
      <c r="D100" s="17" t="s">
        <v>162</v>
      </c>
      <c r="E100" s="17">
        <v>6</v>
      </c>
      <c r="F100" s="14">
        <v>4.38</v>
      </c>
      <c r="G100" s="14">
        <v>3.77</v>
      </c>
      <c r="H100" s="14">
        <v>3.16</v>
      </c>
      <c r="I100" s="14"/>
      <c r="J100" s="14">
        <v>5.99</v>
      </c>
      <c r="K100" s="14">
        <v>7.2</v>
      </c>
      <c r="L100" s="14">
        <v>9.16</v>
      </c>
      <c r="M100" s="14"/>
      <c r="N100" s="14">
        <v>53.868933179000003</v>
      </c>
      <c r="O100" s="33">
        <v>28.369605400000001</v>
      </c>
      <c r="P100" s="17" t="s">
        <v>17</v>
      </c>
      <c r="Q100" s="40" t="s">
        <v>559</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t="s">
        <v>163</v>
      </c>
      <c r="D101" s="16" t="s">
        <v>164</v>
      </c>
      <c r="E101" s="16">
        <v>5</v>
      </c>
      <c r="F101" s="15">
        <v>11</v>
      </c>
      <c r="G101" s="15">
        <v>9.43</v>
      </c>
      <c r="H101" s="15">
        <v>7.87</v>
      </c>
      <c r="I101" s="14"/>
      <c r="J101" s="15">
        <v>15.22</v>
      </c>
      <c r="K101" s="15">
        <v>18.34</v>
      </c>
      <c r="L101" s="15">
        <v>23.4</v>
      </c>
      <c r="M101" s="15"/>
      <c r="N101" s="15">
        <v>59.360170701000001</v>
      </c>
      <c r="O101" s="15">
        <v>24.748699100000003</v>
      </c>
      <c r="P101" s="16" t="s">
        <v>17</v>
      </c>
      <c r="Q101" s="39" t="s">
        <v>560</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t="s">
        <v>443</v>
      </c>
      <c r="D102" s="17" t="s">
        <v>444</v>
      </c>
      <c r="E102" s="17">
        <v>5</v>
      </c>
      <c r="F102" s="14">
        <v>12.18</v>
      </c>
      <c r="G102" s="14">
        <v>9.83</v>
      </c>
      <c r="H102" s="14">
        <v>7.49</v>
      </c>
      <c r="I102" s="14"/>
      <c r="J102" s="14">
        <v>14.58</v>
      </c>
      <c r="K102" s="14">
        <v>19.260000000000002</v>
      </c>
      <c r="L102" s="14">
        <v>26.84</v>
      </c>
      <c r="M102" s="14"/>
      <c r="N102" s="14">
        <v>50.049404383000002</v>
      </c>
      <c r="O102" s="33">
        <v>149.03543969999998</v>
      </c>
      <c r="P102" s="17" t="s">
        <v>17</v>
      </c>
      <c r="Q102" s="40" t="s">
        <v>561</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t="s">
        <v>562</v>
      </c>
      <c r="D103" s="16" t="s">
        <v>563</v>
      </c>
      <c r="E103" s="16">
        <v>5</v>
      </c>
      <c r="F103" s="15">
        <v>2.2400000000000002</v>
      </c>
      <c r="G103" s="15">
        <v>1.82</v>
      </c>
      <c r="H103" s="15">
        <v>1.41</v>
      </c>
      <c r="I103" s="14"/>
      <c r="J103" s="15">
        <v>3.4</v>
      </c>
      <c r="K103" s="15">
        <v>4.22</v>
      </c>
      <c r="L103" s="15">
        <v>5.54</v>
      </c>
      <c r="M103" s="15"/>
      <c r="N103" s="15">
        <v>55.573565885000001</v>
      </c>
      <c r="O103" s="15">
        <v>2.0460573499999999</v>
      </c>
      <c r="P103" s="16" t="s">
        <v>17</v>
      </c>
      <c r="Q103" s="39" t="s">
        <v>564</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t="s">
        <v>165</v>
      </c>
      <c r="D104" s="17" t="s">
        <v>166</v>
      </c>
      <c r="E104" s="17">
        <v>5</v>
      </c>
      <c r="F104" s="14">
        <v>3.24</v>
      </c>
      <c r="G104" s="14">
        <v>2.87</v>
      </c>
      <c r="H104" s="14">
        <v>2.5099999999999998</v>
      </c>
      <c r="I104" s="14"/>
      <c r="J104" s="14">
        <v>4.3899999999999997</v>
      </c>
      <c r="K104" s="14">
        <v>5.1100000000000003</v>
      </c>
      <c r="L104" s="14">
        <v>6.28</v>
      </c>
      <c r="M104" s="14"/>
      <c r="N104" s="14">
        <v>48.298422223999999</v>
      </c>
      <c r="O104" s="33">
        <v>9.1917228499999997</v>
      </c>
      <c r="P104" s="17" t="s">
        <v>17</v>
      </c>
      <c r="Q104" s="40" t="s">
        <v>565</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t="s">
        <v>167</v>
      </c>
      <c r="D105" s="16" t="s">
        <v>168</v>
      </c>
      <c r="E105" s="16">
        <v>8</v>
      </c>
      <c r="F105" s="15">
        <v>22.51</v>
      </c>
      <c r="G105" s="15">
        <v>21.02</v>
      </c>
      <c r="H105" s="15">
        <v>19.53</v>
      </c>
      <c r="I105" s="14"/>
      <c r="J105" s="15">
        <v>25.79</v>
      </c>
      <c r="K105" s="15">
        <v>28.76</v>
      </c>
      <c r="L105" s="15">
        <v>33.56</v>
      </c>
      <c r="M105" s="15"/>
      <c r="N105" s="15">
        <v>52.191133149999999</v>
      </c>
      <c r="O105" s="15">
        <v>108.46005530000001</v>
      </c>
      <c r="P105" s="16" t="s">
        <v>17</v>
      </c>
      <c r="Q105" s="39" t="s">
        <v>566</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t="s">
        <v>169</v>
      </c>
      <c r="D106" s="17" t="s">
        <v>170</v>
      </c>
      <c r="E106" s="17">
        <v>5</v>
      </c>
      <c r="F106" s="14">
        <v>26.05</v>
      </c>
      <c r="G106" s="14">
        <v>24.5</v>
      </c>
      <c r="H106" s="14">
        <v>22.96</v>
      </c>
      <c r="I106" s="14"/>
      <c r="J106" s="14">
        <v>26.68</v>
      </c>
      <c r="K106" s="14">
        <v>29.76</v>
      </c>
      <c r="L106" s="14">
        <v>34.75</v>
      </c>
      <c r="M106" s="14"/>
      <c r="N106" s="14">
        <v>47.077748391999997</v>
      </c>
      <c r="O106" s="33">
        <v>57.790312200000002</v>
      </c>
      <c r="P106" s="17" t="s">
        <v>14</v>
      </c>
      <c r="Q106" s="40" t="s">
        <v>567</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t="s">
        <v>171</v>
      </c>
      <c r="D107" s="16" t="s">
        <v>172</v>
      </c>
      <c r="E107" s="16">
        <v>9</v>
      </c>
      <c r="F107" s="15">
        <v>100.63</v>
      </c>
      <c r="G107" s="15">
        <v>78.319999999999993</v>
      </c>
      <c r="H107" s="15">
        <v>56.02</v>
      </c>
      <c r="I107" s="14"/>
      <c r="J107" s="15">
        <v>107.83</v>
      </c>
      <c r="K107" s="15">
        <v>152.43</v>
      </c>
      <c r="L107" s="15">
        <v>224.6</v>
      </c>
      <c r="M107" s="15"/>
      <c r="N107" s="15">
        <v>69.824461780999997</v>
      </c>
      <c r="O107" s="15">
        <v>27.812751424999998</v>
      </c>
      <c r="P107" s="16" t="s">
        <v>17</v>
      </c>
      <c r="Q107" s="39" t="s">
        <v>568</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t="s">
        <v>173</v>
      </c>
      <c r="D108" s="17" t="s">
        <v>174</v>
      </c>
      <c r="E108" s="17">
        <v>5</v>
      </c>
      <c r="F108" s="14">
        <v>13.99</v>
      </c>
      <c r="G108" s="14">
        <v>12.33</v>
      </c>
      <c r="H108" s="14">
        <v>10.67</v>
      </c>
      <c r="I108" s="14"/>
      <c r="J108" s="14">
        <v>14.24</v>
      </c>
      <c r="K108" s="14">
        <v>17.55</v>
      </c>
      <c r="L108" s="14">
        <v>22.91</v>
      </c>
      <c r="M108" s="14"/>
      <c r="N108" s="14">
        <v>42.369704200000001</v>
      </c>
      <c r="O108" s="33">
        <v>25.659561050000001</v>
      </c>
      <c r="P108" s="17" t="s">
        <v>14</v>
      </c>
      <c r="Q108" s="40" t="s">
        <v>569</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t="s">
        <v>175</v>
      </c>
      <c r="D109" s="16" t="s">
        <v>176</v>
      </c>
      <c r="E109" s="16">
        <v>2</v>
      </c>
      <c r="F109" s="15">
        <v>31.34</v>
      </c>
      <c r="G109" s="15">
        <v>23.76</v>
      </c>
      <c r="H109" s="15">
        <v>16.190000000000001</v>
      </c>
      <c r="I109" s="14"/>
      <c r="J109" s="15">
        <v>32.049999999999997</v>
      </c>
      <c r="K109" s="15">
        <v>47.19</v>
      </c>
      <c r="L109" s="15">
        <v>71.69</v>
      </c>
      <c r="M109" s="15"/>
      <c r="N109" s="15">
        <v>46.574463297000001</v>
      </c>
      <c r="O109" s="15">
        <v>169.7995742</v>
      </c>
      <c r="P109" s="16" t="s">
        <v>14</v>
      </c>
      <c r="Q109" s="39" t="s">
        <v>570</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t="s">
        <v>177</v>
      </c>
      <c r="D110" s="17" t="s">
        <v>178</v>
      </c>
      <c r="E110" s="17">
        <v>2</v>
      </c>
      <c r="F110" s="14">
        <v>9.0399999999999991</v>
      </c>
      <c r="G110" s="14">
        <v>8.25</v>
      </c>
      <c r="H110" s="14">
        <v>7.47</v>
      </c>
      <c r="I110" s="14"/>
      <c r="J110" s="14">
        <v>9.17</v>
      </c>
      <c r="K110" s="14">
        <v>10.73</v>
      </c>
      <c r="L110" s="14">
        <v>13.27</v>
      </c>
      <c r="M110" s="14"/>
      <c r="N110" s="14">
        <v>41.551866590000003</v>
      </c>
      <c r="O110" s="33">
        <v>9.9111109499999994</v>
      </c>
      <c r="P110" s="17" t="s">
        <v>14</v>
      </c>
      <c r="Q110" s="40" t="s">
        <v>571</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t="s">
        <v>179</v>
      </c>
      <c r="D111" s="16" t="s">
        <v>180</v>
      </c>
      <c r="E111" s="16">
        <v>4</v>
      </c>
      <c r="F111" s="15">
        <v>7.96</v>
      </c>
      <c r="G111" s="15">
        <v>7.3</v>
      </c>
      <c r="H111" s="15">
        <v>6.64</v>
      </c>
      <c r="I111" s="14"/>
      <c r="J111" s="15">
        <v>9.74</v>
      </c>
      <c r="K111" s="15">
        <v>11.05</v>
      </c>
      <c r="L111" s="15">
        <v>13.17</v>
      </c>
      <c r="M111" s="15"/>
      <c r="N111" s="15">
        <v>53.305371379999997</v>
      </c>
      <c r="O111" s="15">
        <v>7.4093053499999995</v>
      </c>
      <c r="P111" s="16" t="s">
        <v>17</v>
      </c>
      <c r="Q111" s="39" t="s">
        <v>572</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t="s">
        <v>181</v>
      </c>
      <c r="D112" s="17" t="s">
        <v>182</v>
      </c>
      <c r="E112" s="17">
        <v>5</v>
      </c>
      <c r="F112" s="14">
        <v>52.04</v>
      </c>
      <c r="G112" s="14">
        <v>47.57</v>
      </c>
      <c r="H112" s="14">
        <v>43.1</v>
      </c>
      <c r="I112" s="14"/>
      <c r="J112" s="14">
        <v>52.86</v>
      </c>
      <c r="K112" s="14">
        <v>61.79</v>
      </c>
      <c r="L112" s="14">
        <v>76.25</v>
      </c>
      <c r="M112" s="14"/>
      <c r="N112" s="14">
        <v>46.608063700999999</v>
      </c>
      <c r="O112" s="33">
        <v>28.758981049999999</v>
      </c>
      <c r="P112" s="17" t="s">
        <v>14</v>
      </c>
      <c r="Q112" s="40" t="s">
        <v>573</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t="s">
        <v>183</v>
      </c>
      <c r="D113" s="16" t="s">
        <v>184</v>
      </c>
      <c r="E113" s="16">
        <v>3</v>
      </c>
      <c r="F113" s="15">
        <v>27.85</v>
      </c>
      <c r="G113" s="15">
        <v>25.61</v>
      </c>
      <c r="H113" s="15">
        <v>23.38</v>
      </c>
      <c r="I113" s="14"/>
      <c r="J113" s="15">
        <v>28.44</v>
      </c>
      <c r="K113" s="15">
        <v>32.9</v>
      </c>
      <c r="L113" s="15">
        <v>40.130000000000003</v>
      </c>
      <c r="M113" s="15"/>
      <c r="N113" s="15">
        <v>36.802503635999997</v>
      </c>
      <c r="O113" s="15">
        <v>78.0915198</v>
      </c>
      <c r="P113" s="16" t="s">
        <v>14</v>
      </c>
      <c r="Q113" s="39" t="s">
        <v>574</v>
      </c>
      <c r="R113" s="10"/>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t="s">
        <v>185</v>
      </c>
      <c r="D114" s="17" t="s">
        <v>186</v>
      </c>
      <c r="E114" s="17">
        <v>5</v>
      </c>
      <c r="F114" s="14">
        <v>12.97</v>
      </c>
      <c r="G114" s="14">
        <v>11.89</v>
      </c>
      <c r="H114" s="14">
        <v>10.81</v>
      </c>
      <c r="I114" s="14"/>
      <c r="J114" s="14">
        <v>13.11</v>
      </c>
      <c r="K114" s="14">
        <v>15.26</v>
      </c>
      <c r="L114" s="14">
        <v>18.760000000000002</v>
      </c>
      <c r="M114" s="14"/>
      <c r="N114" s="14">
        <v>46.540121063000001</v>
      </c>
      <c r="O114" s="33">
        <v>402.45438385</v>
      </c>
      <c r="P114" s="17" t="s">
        <v>14</v>
      </c>
      <c r="Q114" s="40" t="s">
        <v>575</v>
      </c>
      <c r="R114" s="10"/>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t="s">
        <v>187</v>
      </c>
      <c r="D115" s="16" t="s">
        <v>188</v>
      </c>
      <c r="E115" s="16">
        <v>6</v>
      </c>
      <c r="F115" s="15">
        <v>40.340000000000003</v>
      </c>
      <c r="G115" s="15">
        <v>36.64</v>
      </c>
      <c r="H115" s="15">
        <v>32.950000000000003</v>
      </c>
      <c r="I115" s="14"/>
      <c r="J115" s="15">
        <v>41.11</v>
      </c>
      <c r="K115" s="15">
        <v>48.49</v>
      </c>
      <c r="L115" s="15">
        <v>60.45</v>
      </c>
      <c r="M115" s="15"/>
      <c r="N115" s="15">
        <v>47.841856016000001</v>
      </c>
      <c r="O115" s="15">
        <v>99.777996349999995</v>
      </c>
      <c r="P115" s="16" t="s">
        <v>14</v>
      </c>
      <c r="Q115" s="39" t="s">
        <v>576</v>
      </c>
      <c r="R115" s="13"/>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t="s">
        <v>187</v>
      </c>
      <c r="D116" s="17" t="s">
        <v>189</v>
      </c>
      <c r="E116" s="17">
        <v>5</v>
      </c>
      <c r="F116" s="14">
        <v>39.86</v>
      </c>
      <c r="G116" s="14">
        <v>36.61</v>
      </c>
      <c r="H116" s="14">
        <v>33.36</v>
      </c>
      <c r="I116" s="14"/>
      <c r="J116" s="14">
        <v>40.49</v>
      </c>
      <c r="K116" s="14">
        <v>46.98</v>
      </c>
      <c r="L116" s="14">
        <v>57.5</v>
      </c>
      <c r="M116" s="14"/>
      <c r="N116" s="14">
        <v>46.109255458</v>
      </c>
      <c r="O116" s="33">
        <v>1303.3251915999999</v>
      </c>
      <c r="P116" s="17" t="s">
        <v>14</v>
      </c>
      <c r="Q116" s="40" t="s">
        <v>577</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t="s">
        <v>445</v>
      </c>
      <c r="D117" s="16" t="s">
        <v>190</v>
      </c>
      <c r="E117" s="16">
        <v>0</v>
      </c>
      <c r="F117" s="15">
        <v>2.78</v>
      </c>
      <c r="G117" s="15">
        <v>2.46</v>
      </c>
      <c r="H117" s="15">
        <v>2.14</v>
      </c>
      <c r="I117" s="14"/>
      <c r="J117" s="15">
        <v>2.84</v>
      </c>
      <c r="K117" s="15">
        <v>3.47</v>
      </c>
      <c r="L117" s="15">
        <v>4.5</v>
      </c>
      <c r="M117" s="15"/>
      <c r="N117" s="15">
        <v>21.627949293</v>
      </c>
      <c r="O117" s="15">
        <v>2.6771940500000002</v>
      </c>
      <c r="P117" s="16" t="s">
        <v>14</v>
      </c>
      <c r="Q117" s="39" t="s">
        <v>578</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t="s">
        <v>191</v>
      </c>
      <c r="D118" s="17" t="s">
        <v>192</v>
      </c>
      <c r="E118" s="17">
        <v>2</v>
      </c>
      <c r="F118" s="14">
        <v>65.819999999999993</v>
      </c>
      <c r="G118" s="14">
        <v>57.94</v>
      </c>
      <c r="H118" s="14">
        <v>50.07</v>
      </c>
      <c r="I118" s="14"/>
      <c r="J118" s="14">
        <v>67.489999999999995</v>
      </c>
      <c r="K118" s="14">
        <v>83.23</v>
      </c>
      <c r="L118" s="14">
        <v>108.71</v>
      </c>
      <c r="M118" s="14"/>
      <c r="N118" s="14">
        <v>37.576117631999999</v>
      </c>
      <c r="O118" s="33">
        <v>125.67543012</v>
      </c>
      <c r="P118" s="17" t="s">
        <v>14</v>
      </c>
      <c r="Q118" s="40" t="s">
        <v>579</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t="s">
        <v>193</v>
      </c>
      <c r="D119" s="16" t="s">
        <v>194</v>
      </c>
      <c r="E119" s="16">
        <v>5</v>
      </c>
      <c r="F119" s="15">
        <v>10.6</v>
      </c>
      <c r="G119" s="15">
        <v>8.67</v>
      </c>
      <c r="H119" s="15">
        <v>6.74</v>
      </c>
      <c r="I119" s="14"/>
      <c r="J119" s="15">
        <v>10.87</v>
      </c>
      <c r="K119" s="15">
        <v>14.72</v>
      </c>
      <c r="L119" s="15">
        <v>20.96</v>
      </c>
      <c r="M119" s="15"/>
      <c r="N119" s="15">
        <v>42.397323196999999</v>
      </c>
      <c r="O119" s="15">
        <v>72.4963458</v>
      </c>
      <c r="P119" s="16" t="s">
        <v>14</v>
      </c>
      <c r="Q119" s="39" t="s">
        <v>580</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t="s">
        <v>446</v>
      </c>
      <c r="D120" s="17" t="s">
        <v>195</v>
      </c>
      <c r="E120" s="17">
        <v>6</v>
      </c>
      <c r="F120" s="14">
        <v>152.69</v>
      </c>
      <c r="G120" s="14">
        <v>145.19999999999999</v>
      </c>
      <c r="H120" s="14">
        <v>137.72</v>
      </c>
      <c r="I120" s="14"/>
      <c r="J120" s="14">
        <v>169.22</v>
      </c>
      <c r="K120" s="14">
        <v>184.18</v>
      </c>
      <c r="L120" s="14">
        <v>208.4</v>
      </c>
      <c r="M120" s="14"/>
      <c r="N120" s="14">
        <v>62.008395020999998</v>
      </c>
      <c r="O120" s="33">
        <v>3.5681038935</v>
      </c>
      <c r="P120" s="17" t="s">
        <v>17</v>
      </c>
      <c r="Q120" s="40" t="s">
        <v>581</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t="s">
        <v>196</v>
      </c>
      <c r="D121" s="16" t="s">
        <v>197</v>
      </c>
      <c r="E121" s="16">
        <v>5</v>
      </c>
      <c r="F121" s="15">
        <v>6.73</v>
      </c>
      <c r="G121" s="15">
        <v>5.76</v>
      </c>
      <c r="H121" s="15">
        <v>4.79</v>
      </c>
      <c r="I121" s="14"/>
      <c r="J121" s="15">
        <v>6.93</v>
      </c>
      <c r="K121" s="15">
        <v>8.86</v>
      </c>
      <c r="L121" s="15">
        <v>11.99</v>
      </c>
      <c r="M121" s="15"/>
      <c r="N121" s="15">
        <v>46.944013648000002</v>
      </c>
      <c r="O121" s="15">
        <v>5.1802687999999995</v>
      </c>
      <c r="P121" s="16" t="s">
        <v>14</v>
      </c>
      <c r="Q121" s="39" t="s">
        <v>582</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t="s">
        <v>198</v>
      </c>
      <c r="D122" s="17" t="s">
        <v>199</v>
      </c>
      <c r="E122" s="17">
        <v>2</v>
      </c>
      <c r="F122" s="14">
        <v>7.05</v>
      </c>
      <c r="G122" s="14">
        <v>5.95</v>
      </c>
      <c r="H122" s="14">
        <v>4.8600000000000003</v>
      </c>
      <c r="I122" s="14"/>
      <c r="J122" s="14">
        <v>7.17</v>
      </c>
      <c r="K122" s="14">
        <v>9.35</v>
      </c>
      <c r="L122" s="14">
        <v>12.88</v>
      </c>
      <c r="M122" s="14"/>
      <c r="N122" s="14">
        <v>37.361766453000001</v>
      </c>
      <c r="O122" s="33">
        <v>7.8247064000000002</v>
      </c>
      <c r="P122" s="17" t="s">
        <v>14</v>
      </c>
      <c r="Q122" s="40" t="s">
        <v>583</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t="s">
        <v>200</v>
      </c>
      <c r="D123" s="16" t="s">
        <v>201</v>
      </c>
      <c r="E123" s="16">
        <v>2</v>
      </c>
      <c r="F123" s="15">
        <v>3.32</v>
      </c>
      <c r="G123" s="15">
        <v>3</v>
      </c>
      <c r="H123" s="15">
        <v>2.69</v>
      </c>
      <c r="I123" s="14"/>
      <c r="J123" s="15">
        <v>3.38</v>
      </c>
      <c r="K123" s="15">
        <v>4</v>
      </c>
      <c r="L123" s="15">
        <v>5.01</v>
      </c>
      <c r="M123" s="15"/>
      <c r="N123" s="15">
        <v>44.244041535999997</v>
      </c>
      <c r="O123" s="15">
        <v>5.7254846500000003</v>
      </c>
      <c r="P123" s="16" t="s">
        <v>14</v>
      </c>
      <c r="Q123" s="39" t="s">
        <v>584</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t="s">
        <v>200</v>
      </c>
      <c r="D124" s="17" t="s">
        <v>202</v>
      </c>
      <c r="E124" s="17">
        <v>2</v>
      </c>
      <c r="F124" s="14">
        <v>3.29</v>
      </c>
      <c r="G124" s="14">
        <v>2.99</v>
      </c>
      <c r="H124" s="14">
        <v>2.69</v>
      </c>
      <c r="I124" s="14"/>
      <c r="J124" s="14">
        <v>3.33</v>
      </c>
      <c r="K124" s="14">
        <v>3.92</v>
      </c>
      <c r="L124" s="14">
        <v>4.8899999999999997</v>
      </c>
      <c r="M124" s="14"/>
      <c r="N124" s="14">
        <v>35.681959974000002</v>
      </c>
      <c r="O124" s="33">
        <v>25.989844850000001</v>
      </c>
      <c r="P124" s="17" t="s">
        <v>14</v>
      </c>
      <c r="Q124" s="40" t="s">
        <v>585</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t="s">
        <v>200</v>
      </c>
      <c r="D125" s="16" t="s">
        <v>203</v>
      </c>
      <c r="E125" s="16">
        <v>2</v>
      </c>
      <c r="F125" s="15">
        <v>16.48</v>
      </c>
      <c r="G125" s="15">
        <v>14.88</v>
      </c>
      <c r="H125" s="15">
        <v>13.29</v>
      </c>
      <c r="I125" s="14"/>
      <c r="J125" s="15">
        <v>16.600000000000001</v>
      </c>
      <c r="K125" s="15">
        <v>19.78</v>
      </c>
      <c r="L125" s="15">
        <v>24.93</v>
      </c>
      <c r="M125" s="15"/>
      <c r="N125" s="15">
        <v>36.990566346000001</v>
      </c>
      <c r="O125" s="15">
        <v>104.92240744999999</v>
      </c>
      <c r="P125" s="16" t="s">
        <v>14</v>
      </c>
      <c r="Q125" s="39" t="s">
        <v>586</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t="s">
        <v>204</v>
      </c>
      <c r="D126" s="17" t="s">
        <v>205</v>
      </c>
      <c r="E126" s="17">
        <v>2</v>
      </c>
      <c r="F126" s="14">
        <v>11.56</v>
      </c>
      <c r="G126" s="14">
        <v>9.1</v>
      </c>
      <c r="H126" s="14">
        <v>6.64</v>
      </c>
      <c r="I126" s="14"/>
      <c r="J126" s="14">
        <v>12.17</v>
      </c>
      <c r="K126" s="14">
        <v>17.079999999999998</v>
      </c>
      <c r="L126" s="14">
        <v>25.03</v>
      </c>
      <c r="M126" s="14"/>
      <c r="N126" s="14">
        <v>49.612210728000001</v>
      </c>
      <c r="O126" s="33">
        <v>9.3592010499999994</v>
      </c>
      <c r="P126" s="17" t="s">
        <v>14</v>
      </c>
      <c r="Q126" s="40" t="s">
        <v>587</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t="s">
        <v>206</v>
      </c>
      <c r="D127" s="16" t="s">
        <v>207</v>
      </c>
      <c r="E127" s="16">
        <v>0</v>
      </c>
      <c r="F127" s="15">
        <v>2.68</v>
      </c>
      <c r="G127" s="15">
        <v>1.6</v>
      </c>
      <c r="H127" s="15">
        <v>0.53</v>
      </c>
      <c r="I127" s="14"/>
      <c r="J127" s="15">
        <v>2.88</v>
      </c>
      <c r="K127" s="15">
        <v>5.0199999999999996</v>
      </c>
      <c r="L127" s="15">
        <v>8.49</v>
      </c>
      <c r="M127" s="15"/>
      <c r="N127" s="15">
        <v>22.710939607</v>
      </c>
      <c r="O127" s="15">
        <v>12.0290453</v>
      </c>
      <c r="P127" s="16" t="s">
        <v>14</v>
      </c>
      <c r="Q127" s="39" t="s">
        <v>588</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t="s">
        <v>208</v>
      </c>
      <c r="D128" s="17" t="s">
        <v>209</v>
      </c>
      <c r="E128" s="17">
        <v>5</v>
      </c>
      <c r="F128" s="14">
        <v>43.88</v>
      </c>
      <c r="G128" s="14">
        <v>39.67</v>
      </c>
      <c r="H128" s="14">
        <v>35.47</v>
      </c>
      <c r="I128" s="14"/>
      <c r="J128" s="14">
        <v>45.15</v>
      </c>
      <c r="K128" s="14">
        <v>53.55</v>
      </c>
      <c r="L128" s="14">
        <v>67.16</v>
      </c>
      <c r="M128" s="14"/>
      <c r="N128" s="14">
        <v>49.591212413000001</v>
      </c>
      <c r="O128" s="33">
        <v>451.50997565</v>
      </c>
      <c r="P128" s="17" t="s">
        <v>14</v>
      </c>
      <c r="Q128" s="40" t="s">
        <v>589</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t="s">
        <v>208</v>
      </c>
      <c r="D129" s="16" t="s">
        <v>210</v>
      </c>
      <c r="E129" s="16">
        <v>2</v>
      </c>
      <c r="F129" s="15">
        <v>42.31</v>
      </c>
      <c r="G129" s="15">
        <v>38.43</v>
      </c>
      <c r="H129" s="15">
        <v>34.56</v>
      </c>
      <c r="I129" s="14"/>
      <c r="J129" s="15">
        <v>43.63</v>
      </c>
      <c r="K129" s="15">
        <v>51.37</v>
      </c>
      <c r="L129" s="15">
        <v>63.89</v>
      </c>
      <c r="M129" s="15"/>
      <c r="N129" s="15">
        <v>51.145730444000002</v>
      </c>
      <c r="O129" s="15">
        <v>9.1262002500000001</v>
      </c>
      <c r="P129" s="16" t="s">
        <v>14</v>
      </c>
      <c r="Q129" s="39" t="s">
        <v>590</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t="s">
        <v>211</v>
      </c>
      <c r="D130" s="17" t="s">
        <v>212</v>
      </c>
      <c r="E130" s="17">
        <v>6</v>
      </c>
      <c r="F130" s="14">
        <v>25.21</v>
      </c>
      <c r="G130" s="14">
        <v>23.94</v>
      </c>
      <c r="H130" s="14">
        <v>22.67</v>
      </c>
      <c r="I130" s="14"/>
      <c r="J130" s="14">
        <v>25.81</v>
      </c>
      <c r="K130" s="14">
        <v>28.34</v>
      </c>
      <c r="L130" s="14">
        <v>32.43</v>
      </c>
      <c r="M130" s="14"/>
      <c r="N130" s="14">
        <v>47.423992482000003</v>
      </c>
      <c r="O130" s="33">
        <v>9.0989108000000005</v>
      </c>
      <c r="P130" s="17" t="s">
        <v>14</v>
      </c>
      <c r="Q130" s="40" t="s">
        <v>591</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t="s">
        <v>213</v>
      </c>
      <c r="D131" s="16" t="s">
        <v>214</v>
      </c>
      <c r="E131" s="16">
        <v>9</v>
      </c>
      <c r="F131" s="15">
        <v>15.13</v>
      </c>
      <c r="G131" s="15">
        <v>14.14</v>
      </c>
      <c r="H131" s="15">
        <v>13.15</v>
      </c>
      <c r="I131" s="14"/>
      <c r="J131" s="15">
        <v>16.22</v>
      </c>
      <c r="K131" s="15">
        <v>18.190000000000001</v>
      </c>
      <c r="L131" s="15">
        <v>21.38</v>
      </c>
      <c r="M131" s="15"/>
      <c r="N131" s="15">
        <v>67.938274351999993</v>
      </c>
      <c r="O131" s="15">
        <v>254.89911705</v>
      </c>
      <c r="P131" s="16" t="s">
        <v>17</v>
      </c>
      <c r="Q131" s="39" t="s">
        <v>592</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t="s">
        <v>215</v>
      </c>
      <c r="D132" s="17" t="s">
        <v>216</v>
      </c>
      <c r="E132" s="17">
        <v>2</v>
      </c>
      <c r="F132" s="14">
        <v>3.69</v>
      </c>
      <c r="G132" s="14">
        <v>3.21</v>
      </c>
      <c r="H132" s="14">
        <v>2.74</v>
      </c>
      <c r="I132" s="14"/>
      <c r="J132" s="14">
        <v>3.79</v>
      </c>
      <c r="K132" s="14">
        <v>4.7300000000000004</v>
      </c>
      <c r="L132" s="14">
        <v>6.25</v>
      </c>
      <c r="M132" s="14"/>
      <c r="N132" s="14">
        <v>50.361772451</v>
      </c>
      <c r="O132" s="33">
        <v>14.53081205</v>
      </c>
      <c r="P132" s="17" t="s">
        <v>14</v>
      </c>
      <c r="Q132" s="40" t="s">
        <v>593</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t="s">
        <v>217</v>
      </c>
      <c r="D133" s="16" t="s">
        <v>218</v>
      </c>
      <c r="E133" s="16">
        <v>2</v>
      </c>
      <c r="F133" s="15">
        <v>19.79</v>
      </c>
      <c r="G133" s="15">
        <v>17.63</v>
      </c>
      <c r="H133" s="15">
        <v>15.48</v>
      </c>
      <c r="I133" s="14"/>
      <c r="J133" s="15">
        <v>20.25</v>
      </c>
      <c r="K133" s="15">
        <v>24.55</v>
      </c>
      <c r="L133" s="15">
        <v>31.51</v>
      </c>
      <c r="M133" s="15"/>
      <c r="N133" s="15">
        <v>41.227041589999999</v>
      </c>
      <c r="O133" s="15">
        <v>12.42310425</v>
      </c>
      <c r="P133" s="16" t="s">
        <v>14</v>
      </c>
      <c r="Q133" s="39" t="s">
        <v>594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t="s">
        <v>219</v>
      </c>
      <c r="D134" s="17" t="s">
        <v>220</v>
      </c>
      <c r="E134" s="17">
        <v>2</v>
      </c>
      <c r="F134" s="14">
        <v>6.67</v>
      </c>
      <c r="G134" s="14">
        <v>5.21</v>
      </c>
      <c r="H134" s="14">
        <v>3.75</v>
      </c>
      <c r="I134" s="14"/>
      <c r="J134" s="14">
        <v>6.83</v>
      </c>
      <c r="K134" s="14">
        <v>9.74</v>
      </c>
      <c r="L134" s="14">
        <v>14.46</v>
      </c>
      <c r="M134" s="14"/>
      <c r="N134" s="14">
        <v>34.591068385</v>
      </c>
      <c r="O134" s="33">
        <v>122.4457491</v>
      </c>
      <c r="P134" s="17" t="s">
        <v>14</v>
      </c>
      <c r="Q134" s="40" t="s">
        <v>595</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t="s">
        <v>221</v>
      </c>
      <c r="D135" s="16" t="s">
        <v>222</v>
      </c>
      <c r="E135" s="16">
        <v>8</v>
      </c>
      <c r="F135" s="15">
        <v>5.92</v>
      </c>
      <c r="G135" s="15">
        <v>5.49</v>
      </c>
      <c r="H135" s="15">
        <v>5.07</v>
      </c>
      <c r="I135" s="14"/>
      <c r="J135" s="15">
        <v>6.65</v>
      </c>
      <c r="K135" s="15">
        <v>7.49</v>
      </c>
      <c r="L135" s="15">
        <v>8.85</v>
      </c>
      <c r="M135" s="15"/>
      <c r="N135" s="15">
        <v>56.783561736999999</v>
      </c>
      <c r="O135" s="15">
        <v>5.3797198000000002</v>
      </c>
      <c r="P135" s="16" t="s">
        <v>17</v>
      </c>
      <c r="Q135" s="39" t="s">
        <v>596</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t="s">
        <v>221</v>
      </c>
      <c r="D136" s="17" t="s">
        <v>223</v>
      </c>
      <c r="E136" s="17">
        <v>2</v>
      </c>
      <c r="F136" s="14">
        <v>5.98</v>
      </c>
      <c r="G136" s="14">
        <v>5.53</v>
      </c>
      <c r="H136" s="14">
        <v>5.09</v>
      </c>
      <c r="I136" s="14"/>
      <c r="J136" s="14">
        <v>6.22</v>
      </c>
      <c r="K136" s="14">
        <v>7.1</v>
      </c>
      <c r="L136" s="14">
        <v>8.5299999999999994</v>
      </c>
      <c r="M136" s="14"/>
      <c r="N136" s="14">
        <v>54.241817804</v>
      </c>
      <c r="O136" s="33">
        <v>51.618392450000002</v>
      </c>
      <c r="P136" s="17" t="s">
        <v>14</v>
      </c>
      <c r="Q136" s="40" t="s">
        <v>597</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t="s">
        <v>224</v>
      </c>
      <c r="D137" s="16" t="s">
        <v>225</v>
      </c>
      <c r="E137" s="16">
        <v>0</v>
      </c>
      <c r="F137" s="15">
        <v>16.22</v>
      </c>
      <c r="G137" s="15">
        <v>14</v>
      </c>
      <c r="H137" s="15">
        <v>11.78</v>
      </c>
      <c r="I137" s="14"/>
      <c r="J137" s="15">
        <v>16.850000000000001</v>
      </c>
      <c r="K137" s="15">
        <v>21.28</v>
      </c>
      <c r="L137" s="15">
        <v>28.45</v>
      </c>
      <c r="M137" s="15"/>
      <c r="N137" s="15">
        <v>36.184658251999998</v>
      </c>
      <c r="O137" s="15">
        <v>104.23277634999999</v>
      </c>
      <c r="P137" s="16" t="s">
        <v>14</v>
      </c>
      <c r="Q137" s="39" t="s">
        <v>598</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t="s">
        <v>467</v>
      </c>
      <c r="D138" s="17" t="s">
        <v>468</v>
      </c>
      <c r="E138" s="17">
        <v>4</v>
      </c>
      <c r="F138" s="14">
        <v>80.12</v>
      </c>
      <c r="G138" s="14">
        <v>74.87</v>
      </c>
      <c r="H138" s="14">
        <v>69.63</v>
      </c>
      <c r="I138" s="14"/>
      <c r="J138" s="14">
        <v>94.73</v>
      </c>
      <c r="K138" s="14">
        <v>105.21</v>
      </c>
      <c r="L138" s="14">
        <v>122.18</v>
      </c>
      <c r="M138" s="14"/>
      <c r="N138" s="14">
        <v>49.917034637</v>
      </c>
      <c r="O138" s="33">
        <v>2.3707326979999999</v>
      </c>
      <c r="P138" s="17" t="s">
        <v>17</v>
      </c>
      <c r="Q138" s="40" t="s">
        <v>599</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t="s">
        <v>226</v>
      </c>
      <c r="D139" s="16" t="s">
        <v>227</v>
      </c>
      <c r="E139" s="16">
        <v>5</v>
      </c>
      <c r="F139" s="15">
        <v>4.08</v>
      </c>
      <c r="G139" s="15">
        <v>3.65</v>
      </c>
      <c r="H139" s="15">
        <v>3.22</v>
      </c>
      <c r="I139" s="14"/>
      <c r="J139" s="15">
        <v>4.25</v>
      </c>
      <c r="K139" s="15">
        <v>5.0999999999999996</v>
      </c>
      <c r="L139" s="15">
        <v>6.49</v>
      </c>
      <c r="M139" s="15"/>
      <c r="N139" s="15">
        <v>51.285049725</v>
      </c>
      <c r="O139" s="15">
        <v>4.8448284999999993</v>
      </c>
      <c r="P139" s="16" t="s">
        <v>14</v>
      </c>
      <c r="Q139" s="39" t="s">
        <v>600</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t="s">
        <v>430</v>
      </c>
      <c r="D140" s="17" t="s">
        <v>431</v>
      </c>
      <c r="E140" s="17">
        <v>6</v>
      </c>
      <c r="F140" s="14">
        <v>3.25</v>
      </c>
      <c r="G140" s="14">
        <v>2.97</v>
      </c>
      <c r="H140" s="14">
        <v>2.69</v>
      </c>
      <c r="I140" s="14"/>
      <c r="J140" s="14">
        <v>4</v>
      </c>
      <c r="K140" s="14">
        <v>4.55</v>
      </c>
      <c r="L140" s="14">
        <v>5.45</v>
      </c>
      <c r="M140" s="14"/>
      <c r="N140" s="14">
        <v>53.784631058999999</v>
      </c>
      <c r="O140" s="33">
        <v>1.8093071500000002</v>
      </c>
      <c r="P140" s="17" t="s">
        <v>17</v>
      </c>
      <c r="Q140" s="40" t="s">
        <v>601</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t="s">
        <v>228</v>
      </c>
      <c r="D141" s="16" t="s">
        <v>229</v>
      </c>
      <c r="E141" s="16">
        <v>2</v>
      </c>
      <c r="F141" s="15">
        <v>68.459999999999994</v>
      </c>
      <c r="G141" s="15">
        <v>56.04</v>
      </c>
      <c r="H141" s="15">
        <v>43.62</v>
      </c>
      <c r="I141" s="14"/>
      <c r="J141" s="15">
        <v>70.12</v>
      </c>
      <c r="K141" s="15">
        <v>94.95</v>
      </c>
      <c r="L141" s="15">
        <v>135.13999999999999</v>
      </c>
      <c r="M141" s="15"/>
      <c r="N141" s="15">
        <v>52.807139669999998</v>
      </c>
      <c r="O141" s="15">
        <v>56.778930566</v>
      </c>
      <c r="P141" s="16" t="s">
        <v>14</v>
      </c>
      <c r="Q141" s="39" t="s">
        <v>602</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t="s">
        <v>420</v>
      </c>
      <c r="D142" s="17" t="s">
        <v>421</v>
      </c>
      <c r="E142" s="17">
        <v>10</v>
      </c>
      <c r="F142" s="14">
        <v>75.790000000000006</v>
      </c>
      <c r="G142" s="14">
        <v>65.930000000000007</v>
      </c>
      <c r="H142" s="14">
        <v>56.07</v>
      </c>
      <c r="I142" s="14"/>
      <c r="J142" s="14">
        <v>88.78</v>
      </c>
      <c r="K142" s="14">
        <v>108.49</v>
      </c>
      <c r="L142" s="14">
        <v>140.4</v>
      </c>
      <c r="M142" s="14"/>
      <c r="N142" s="14">
        <v>75.08550065</v>
      </c>
      <c r="O142" s="33">
        <v>1.8936401</v>
      </c>
      <c r="P142" s="17" t="s">
        <v>17</v>
      </c>
      <c r="Q142" s="40" t="s">
        <v>603</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t="s">
        <v>230</v>
      </c>
      <c r="D143" s="16" t="s">
        <v>231</v>
      </c>
      <c r="E143" s="16">
        <v>2</v>
      </c>
      <c r="F143" s="15">
        <v>108.77</v>
      </c>
      <c r="G143" s="15">
        <v>96.53</v>
      </c>
      <c r="H143" s="15">
        <v>84.3</v>
      </c>
      <c r="I143" s="14"/>
      <c r="J143" s="15">
        <v>110.47</v>
      </c>
      <c r="K143" s="15">
        <v>134.93</v>
      </c>
      <c r="L143" s="15">
        <v>174.53</v>
      </c>
      <c r="M143" s="15"/>
      <c r="N143" s="15">
        <v>50.976887693999998</v>
      </c>
      <c r="O143" s="15">
        <v>17.144199326999999</v>
      </c>
      <c r="P143" s="16" t="s">
        <v>14</v>
      </c>
      <c r="Q143" s="39" t="s">
        <v>604</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t="s">
        <v>232</v>
      </c>
      <c r="D144" s="17" t="s">
        <v>233</v>
      </c>
      <c r="E144" s="17">
        <v>5</v>
      </c>
      <c r="F144" s="14">
        <v>32.4</v>
      </c>
      <c r="G144" s="14">
        <v>30.93</v>
      </c>
      <c r="H144" s="14">
        <v>29.46</v>
      </c>
      <c r="I144" s="14"/>
      <c r="J144" s="14">
        <v>33.04</v>
      </c>
      <c r="K144" s="14">
        <v>35.97</v>
      </c>
      <c r="L144" s="14">
        <v>40.72</v>
      </c>
      <c r="M144" s="14"/>
      <c r="N144" s="14">
        <v>45.592011862</v>
      </c>
      <c r="O144" s="33">
        <v>14.024225850000001</v>
      </c>
      <c r="P144" s="17" t="s">
        <v>14</v>
      </c>
      <c r="Q144" s="40" t="s">
        <v>605</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t="s">
        <v>447</v>
      </c>
      <c r="D145" s="16" t="s">
        <v>234</v>
      </c>
      <c r="E145" s="16">
        <v>9</v>
      </c>
      <c r="F145" s="15">
        <v>635</v>
      </c>
      <c r="G145" s="15">
        <v>508.83</v>
      </c>
      <c r="H145" s="15">
        <v>382.66</v>
      </c>
      <c r="I145" s="14"/>
      <c r="J145" s="15">
        <v>680.07</v>
      </c>
      <c r="K145" s="15">
        <v>932.4</v>
      </c>
      <c r="L145" s="15">
        <v>1340.71</v>
      </c>
      <c r="M145" s="15"/>
      <c r="N145" s="15">
        <v>69.531530717999999</v>
      </c>
      <c r="O145" s="15">
        <v>66.56543304600001</v>
      </c>
      <c r="P145" s="16" t="s">
        <v>17</v>
      </c>
      <c r="Q145" s="39" t="s">
        <v>606</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t="s">
        <v>235</v>
      </c>
      <c r="D146" s="17" t="s">
        <v>236</v>
      </c>
      <c r="E146" s="17">
        <v>6</v>
      </c>
      <c r="F146" s="14">
        <v>87.68</v>
      </c>
      <c r="G146" s="14">
        <v>79.239999999999995</v>
      </c>
      <c r="H146" s="14">
        <v>70.81</v>
      </c>
      <c r="I146" s="14"/>
      <c r="J146" s="14">
        <v>104.45</v>
      </c>
      <c r="K146" s="14">
        <v>121.31</v>
      </c>
      <c r="L146" s="14">
        <v>148.61000000000001</v>
      </c>
      <c r="M146" s="14"/>
      <c r="N146" s="14">
        <v>58.994184783000001</v>
      </c>
      <c r="O146" s="33">
        <v>35.529943535000001</v>
      </c>
      <c r="P146" s="17" t="s">
        <v>17</v>
      </c>
      <c r="Q146" s="40" t="s">
        <v>607</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t="s">
        <v>237</v>
      </c>
      <c r="D147" s="16" t="s">
        <v>238</v>
      </c>
      <c r="E147" s="16">
        <v>10</v>
      </c>
      <c r="F147" s="15">
        <v>14.95</v>
      </c>
      <c r="G147" s="15">
        <v>14.05</v>
      </c>
      <c r="H147" s="15">
        <v>13.15</v>
      </c>
      <c r="I147" s="14"/>
      <c r="J147" s="15">
        <v>15.25</v>
      </c>
      <c r="K147" s="15">
        <v>17.04</v>
      </c>
      <c r="L147" s="15">
        <v>19.95</v>
      </c>
      <c r="M147" s="15"/>
      <c r="N147" s="15">
        <v>80.131144888999998</v>
      </c>
      <c r="O147" s="15">
        <v>13.7906096</v>
      </c>
      <c r="P147" s="16" t="s">
        <v>17</v>
      </c>
      <c r="Q147" s="39" t="s">
        <v>608</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t="s">
        <v>239</v>
      </c>
      <c r="D148" s="17" t="s">
        <v>240</v>
      </c>
      <c r="E148" s="17">
        <v>2</v>
      </c>
      <c r="F148" s="14">
        <v>3.79</v>
      </c>
      <c r="G148" s="14">
        <v>2.95</v>
      </c>
      <c r="H148" s="14">
        <v>2.12</v>
      </c>
      <c r="I148" s="14"/>
      <c r="J148" s="14">
        <v>3.87</v>
      </c>
      <c r="K148" s="14">
        <v>5.53</v>
      </c>
      <c r="L148" s="14">
        <v>8.23</v>
      </c>
      <c r="M148" s="14"/>
      <c r="N148" s="14">
        <v>37.781268646000001</v>
      </c>
      <c r="O148" s="33">
        <v>79.981370500000011</v>
      </c>
      <c r="P148" s="17" t="s">
        <v>14</v>
      </c>
      <c r="Q148" s="40" t="s">
        <v>609</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t="s">
        <v>439</v>
      </c>
      <c r="D149" s="16" t="s">
        <v>440</v>
      </c>
      <c r="E149" s="16">
        <v>6</v>
      </c>
      <c r="F149" s="15">
        <v>3.55</v>
      </c>
      <c r="G149" s="15">
        <v>3.27</v>
      </c>
      <c r="H149" s="15">
        <v>3</v>
      </c>
      <c r="I149" s="14"/>
      <c r="J149" s="15">
        <v>4.2300000000000004</v>
      </c>
      <c r="K149" s="15">
        <v>4.7699999999999996</v>
      </c>
      <c r="L149" s="15">
        <v>5.66</v>
      </c>
      <c r="M149" s="15"/>
      <c r="N149" s="15">
        <v>53.202291266000003</v>
      </c>
      <c r="O149" s="15">
        <v>2.21230365</v>
      </c>
      <c r="P149" s="16" t="s">
        <v>17</v>
      </c>
      <c r="Q149" s="39" t="s">
        <v>610</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t="s">
        <v>241</v>
      </c>
      <c r="D150" s="17" t="s">
        <v>242</v>
      </c>
      <c r="E150" s="17">
        <v>2</v>
      </c>
      <c r="F150" s="14">
        <v>14.63</v>
      </c>
      <c r="G150" s="14">
        <v>13.54</v>
      </c>
      <c r="H150" s="14">
        <v>12.46</v>
      </c>
      <c r="I150" s="14"/>
      <c r="J150" s="14">
        <v>14.86</v>
      </c>
      <c r="K150" s="14">
        <v>17.02</v>
      </c>
      <c r="L150" s="14">
        <v>20.53</v>
      </c>
      <c r="M150" s="14"/>
      <c r="N150" s="14">
        <v>39.367438868000001</v>
      </c>
      <c r="O150" s="33">
        <v>129.33244775</v>
      </c>
      <c r="P150" s="17" t="s">
        <v>14</v>
      </c>
      <c r="Q150" s="40" t="s">
        <v>611</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t="s">
        <v>243</v>
      </c>
      <c r="D151" s="16" t="s">
        <v>244</v>
      </c>
      <c r="E151" s="16">
        <v>5</v>
      </c>
      <c r="F151" s="15">
        <v>27.15</v>
      </c>
      <c r="G151" s="15">
        <v>23.86</v>
      </c>
      <c r="H151" s="15">
        <v>20.58</v>
      </c>
      <c r="I151" s="14"/>
      <c r="J151" s="15">
        <v>28.24</v>
      </c>
      <c r="K151" s="15">
        <v>34.799999999999997</v>
      </c>
      <c r="L151" s="15">
        <v>45.43</v>
      </c>
      <c r="M151" s="15"/>
      <c r="N151" s="15">
        <v>46.758631086000001</v>
      </c>
      <c r="O151" s="15">
        <v>37.996794399999999</v>
      </c>
      <c r="P151" s="16" t="s">
        <v>14</v>
      </c>
      <c r="Q151" s="39" t="s">
        <v>612</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t="s">
        <v>245</v>
      </c>
      <c r="D152" s="17" t="s">
        <v>246</v>
      </c>
      <c r="E152" s="17">
        <v>5</v>
      </c>
      <c r="F152" s="14">
        <v>9.65</v>
      </c>
      <c r="G152" s="14">
        <v>7.82</v>
      </c>
      <c r="H152" s="14">
        <v>6</v>
      </c>
      <c r="I152" s="14"/>
      <c r="J152" s="14">
        <v>10.56</v>
      </c>
      <c r="K152" s="14">
        <v>14.2</v>
      </c>
      <c r="L152" s="14">
        <v>20.11</v>
      </c>
      <c r="M152" s="14"/>
      <c r="N152" s="14">
        <v>49.642561434999998</v>
      </c>
      <c r="O152" s="33">
        <v>68.140015000000005</v>
      </c>
      <c r="P152" s="17" t="s">
        <v>14</v>
      </c>
      <c r="Q152" s="40" t="s">
        <v>613</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t="s">
        <v>247</v>
      </c>
      <c r="D153" s="16" t="s">
        <v>248</v>
      </c>
      <c r="E153" s="16">
        <v>2</v>
      </c>
      <c r="F153" s="15">
        <v>6.09</v>
      </c>
      <c r="G153" s="15">
        <v>4.67</v>
      </c>
      <c r="H153" s="15">
        <v>3.25</v>
      </c>
      <c r="I153" s="14"/>
      <c r="J153" s="15">
        <v>6.3</v>
      </c>
      <c r="K153" s="15">
        <v>9.1300000000000008</v>
      </c>
      <c r="L153" s="15">
        <v>13.71</v>
      </c>
      <c r="M153" s="15"/>
      <c r="N153" s="15">
        <v>43.472001032000001</v>
      </c>
      <c r="O153" s="15">
        <v>64.242169750000002</v>
      </c>
      <c r="P153" s="16" t="s">
        <v>14</v>
      </c>
      <c r="Q153" s="39" t="s">
        <v>614</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t="s">
        <v>615</v>
      </c>
      <c r="D154" s="17" t="s">
        <v>616</v>
      </c>
      <c r="E154" s="17">
        <v>9</v>
      </c>
      <c r="F154" s="14">
        <v>1.63</v>
      </c>
      <c r="G154" s="14">
        <v>1.44</v>
      </c>
      <c r="H154" s="14">
        <v>1.26</v>
      </c>
      <c r="I154" s="14"/>
      <c r="J154" s="14">
        <v>1.76</v>
      </c>
      <c r="K154" s="14">
        <v>2.12</v>
      </c>
      <c r="L154" s="14">
        <v>2.71</v>
      </c>
      <c r="M154" s="14"/>
      <c r="N154" s="14">
        <v>59.446004768000002</v>
      </c>
      <c r="O154" s="33">
        <v>2.5060654499999999</v>
      </c>
      <c r="P154" s="17" t="s">
        <v>17</v>
      </c>
      <c r="Q154" s="40" t="s">
        <v>617</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t="s">
        <v>249</v>
      </c>
      <c r="D155" s="16" t="s">
        <v>250</v>
      </c>
      <c r="E155" s="16">
        <v>5</v>
      </c>
      <c r="F155" s="15">
        <v>29.74</v>
      </c>
      <c r="G155" s="15">
        <v>27.56</v>
      </c>
      <c r="H155" s="15">
        <v>25.39</v>
      </c>
      <c r="I155" s="14"/>
      <c r="J155" s="15">
        <v>30.4</v>
      </c>
      <c r="K155" s="15">
        <v>34.74</v>
      </c>
      <c r="L155" s="15">
        <v>41.76</v>
      </c>
      <c r="M155" s="15"/>
      <c r="N155" s="15">
        <v>48.226884054999999</v>
      </c>
      <c r="O155" s="15">
        <v>106.07899655</v>
      </c>
      <c r="P155" s="16" t="s">
        <v>14</v>
      </c>
      <c r="Q155" s="39" t="s">
        <v>618</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t="s">
        <v>251</v>
      </c>
      <c r="D156" s="17" t="s">
        <v>252</v>
      </c>
      <c r="E156" s="17">
        <v>9</v>
      </c>
      <c r="F156" s="14">
        <v>10.130000000000001</v>
      </c>
      <c r="G156" s="14">
        <v>8.93</v>
      </c>
      <c r="H156" s="14">
        <v>7.73</v>
      </c>
      <c r="I156" s="14"/>
      <c r="J156" s="14">
        <v>11.15</v>
      </c>
      <c r="K156" s="14">
        <v>13.54</v>
      </c>
      <c r="L156" s="14">
        <v>17.41</v>
      </c>
      <c r="M156" s="14"/>
      <c r="N156" s="14">
        <v>62.396719302000001</v>
      </c>
      <c r="O156" s="33">
        <v>127.7294175</v>
      </c>
      <c r="P156" s="17" t="s">
        <v>17</v>
      </c>
      <c r="Q156" s="40" t="s">
        <v>619</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t="s">
        <v>469</v>
      </c>
      <c r="D157" s="16" t="s">
        <v>470</v>
      </c>
      <c r="E157" s="16">
        <v>4</v>
      </c>
      <c r="F157" s="15">
        <v>30.2</v>
      </c>
      <c r="G157" s="15">
        <v>27.51</v>
      </c>
      <c r="H157" s="15">
        <v>24.83</v>
      </c>
      <c r="I157" s="14"/>
      <c r="J157" s="15">
        <v>33.06</v>
      </c>
      <c r="K157" s="15">
        <v>38.42</v>
      </c>
      <c r="L157" s="15">
        <v>47.1</v>
      </c>
      <c r="M157" s="15"/>
      <c r="N157" s="15">
        <v>24.322216984000001</v>
      </c>
      <c r="O157" s="15">
        <v>1.4822489000000001</v>
      </c>
      <c r="P157" s="16" t="s">
        <v>14</v>
      </c>
      <c r="Q157" s="39" t="s">
        <v>620</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t="s">
        <v>253</v>
      </c>
      <c r="D158" s="17" t="s">
        <v>254</v>
      </c>
      <c r="E158" s="17">
        <v>2</v>
      </c>
      <c r="F158" s="14">
        <v>8.75</v>
      </c>
      <c r="G158" s="14">
        <v>7.77</v>
      </c>
      <c r="H158" s="14">
        <v>6.79</v>
      </c>
      <c r="I158" s="14"/>
      <c r="J158" s="14">
        <v>8.93</v>
      </c>
      <c r="K158" s="14">
        <v>10.88</v>
      </c>
      <c r="L158" s="14">
        <v>14.05</v>
      </c>
      <c r="M158" s="14"/>
      <c r="N158" s="14">
        <v>47.219661932000001</v>
      </c>
      <c r="O158" s="33">
        <v>8.4422892654999995</v>
      </c>
      <c r="P158" s="17" t="s">
        <v>14</v>
      </c>
      <c r="Q158" s="40" t="s">
        <v>621</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t="s">
        <v>255</v>
      </c>
      <c r="D159" s="16" t="s">
        <v>256</v>
      </c>
      <c r="E159" s="16">
        <v>2</v>
      </c>
      <c r="F159" s="15">
        <v>10.8</v>
      </c>
      <c r="G159" s="15">
        <v>8.76</v>
      </c>
      <c r="H159" s="15">
        <v>6.72</v>
      </c>
      <c r="I159" s="14"/>
      <c r="J159" s="15">
        <v>11.11</v>
      </c>
      <c r="K159" s="15">
        <v>15.18</v>
      </c>
      <c r="L159" s="15">
        <v>21.78</v>
      </c>
      <c r="M159" s="15"/>
      <c r="N159" s="15">
        <v>48.085340227000003</v>
      </c>
      <c r="O159" s="15">
        <v>97.668145539000008</v>
      </c>
      <c r="P159" s="16" t="s">
        <v>14</v>
      </c>
      <c r="Q159" s="39" t="s">
        <v>622</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t="s">
        <v>257</v>
      </c>
      <c r="D160" s="17" t="s">
        <v>258</v>
      </c>
      <c r="E160" s="17">
        <v>9</v>
      </c>
      <c r="F160" s="14">
        <v>22.35</v>
      </c>
      <c r="G160" s="14">
        <v>20.309999999999999</v>
      </c>
      <c r="H160" s="14">
        <v>18.28</v>
      </c>
      <c r="I160" s="14"/>
      <c r="J160" s="14">
        <v>24.56</v>
      </c>
      <c r="K160" s="14">
        <v>28.62</v>
      </c>
      <c r="L160" s="14">
        <v>35.19</v>
      </c>
      <c r="M160" s="14"/>
      <c r="N160" s="14">
        <v>55.205332616</v>
      </c>
      <c r="O160" s="33">
        <v>104.89941406</v>
      </c>
      <c r="P160" s="17" t="s">
        <v>17</v>
      </c>
      <c r="Q160" s="40" t="s">
        <v>623</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t="s">
        <v>259</v>
      </c>
      <c r="D161" s="16" t="s">
        <v>260</v>
      </c>
      <c r="E161" s="16">
        <v>10</v>
      </c>
      <c r="F161" s="15">
        <v>10.08</v>
      </c>
      <c r="G161" s="15">
        <v>9.41</v>
      </c>
      <c r="H161" s="15">
        <v>8.75</v>
      </c>
      <c r="I161" s="14"/>
      <c r="J161" s="15">
        <v>10.72</v>
      </c>
      <c r="K161" s="15">
        <v>12.04</v>
      </c>
      <c r="L161" s="15">
        <v>14.18</v>
      </c>
      <c r="M161" s="15"/>
      <c r="N161" s="15">
        <v>64.207634603000002</v>
      </c>
      <c r="O161" s="15">
        <v>3.5820028000000002</v>
      </c>
      <c r="P161" s="16" t="s">
        <v>17</v>
      </c>
      <c r="Q161" s="39" t="s">
        <v>624</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t="s">
        <v>261</v>
      </c>
      <c r="D162" s="17" t="s">
        <v>262</v>
      </c>
      <c r="E162" s="17">
        <v>7</v>
      </c>
      <c r="F162" s="14">
        <v>1.47</v>
      </c>
      <c r="G162" s="14">
        <v>0.84</v>
      </c>
      <c r="H162" s="14">
        <v>0.22</v>
      </c>
      <c r="I162" s="14"/>
      <c r="J162" s="14">
        <v>3</v>
      </c>
      <c r="K162" s="14">
        <v>4.24</v>
      </c>
      <c r="L162" s="14">
        <v>6.25</v>
      </c>
      <c r="M162" s="14"/>
      <c r="N162" s="14">
        <v>65.202255410999996</v>
      </c>
      <c r="O162" s="33">
        <v>9.020867749999999</v>
      </c>
      <c r="P162" s="17" t="s">
        <v>17</v>
      </c>
      <c r="Q162" s="40" t="s">
        <v>625</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t="s">
        <v>263</v>
      </c>
      <c r="D163" s="16" t="s">
        <v>264</v>
      </c>
      <c r="E163" s="16">
        <v>6</v>
      </c>
      <c r="F163" s="15">
        <v>157.97</v>
      </c>
      <c r="G163" s="15">
        <v>140.56</v>
      </c>
      <c r="H163" s="15">
        <v>123.15</v>
      </c>
      <c r="I163" s="14"/>
      <c r="J163" s="15">
        <v>169.09</v>
      </c>
      <c r="K163" s="15">
        <v>203.9</v>
      </c>
      <c r="L163" s="15">
        <v>260.25</v>
      </c>
      <c r="M163" s="15"/>
      <c r="N163" s="15">
        <v>63.513015248999999</v>
      </c>
      <c r="O163" s="15">
        <v>13.136755457</v>
      </c>
      <c r="P163" s="16" t="s">
        <v>17</v>
      </c>
      <c r="Q163" s="39" t="s">
        <v>626</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t="s">
        <v>401</v>
      </c>
      <c r="D164" s="17" t="s">
        <v>402</v>
      </c>
      <c r="E164" s="17">
        <v>2</v>
      </c>
      <c r="F164" s="14">
        <v>6.69</v>
      </c>
      <c r="G164" s="14">
        <v>5.71</v>
      </c>
      <c r="H164" s="14">
        <v>4.7300000000000004</v>
      </c>
      <c r="I164" s="14"/>
      <c r="J164" s="14">
        <v>7.1</v>
      </c>
      <c r="K164" s="14">
        <v>9.0500000000000007</v>
      </c>
      <c r="L164" s="14">
        <v>12.22</v>
      </c>
      <c r="M164" s="14"/>
      <c r="N164" s="14">
        <v>45.764715047000003</v>
      </c>
      <c r="O164" s="33">
        <v>3.92902145</v>
      </c>
      <c r="P164" s="17" t="s">
        <v>14</v>
      </c>
      <c r="Q164" s="40" t="s">
        <v>627</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t="s">
        <v>265</v>
      </c>
      <c r="D165" s="16" t="s">
        <v>266</v>
      </c>
      <c r="E165" s="16">
        <v>5</v>
      </c>
      <c r="F165" s="15">
        <v>76.69</v>
      </c>
      <c r="G165" s="15">
        <v>70.03</v>
      </c>
      <c r="H165" s="15">
        <v>63.37</v>
      </c>
      <c r="I165" s="14"/>
      <c r="J165" s="15">
        <v>78.599999999999994</v>
      </c>
      <c r="K165" s="15">
        <v>91.91</v>
      </c>
      <c r="L165" s="15">
        <v>113.46</v>
      </c>
      <c r="M165" s="15"/>
      <c r="N165" s="15">
        <v>47.466685986000002</v>
      </c>
      <c r="O165" s="15">
        <v>57.1677842</v>
      </c>
      <c r="P165" s="16" t="s">
        <v>14</v>
      </c>
      <c r="Q165" s="39" t="s">
        <v>628</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t="s">
        <v>267</v>
      </c>
      <c r="D166" s="17" t="s">
        <v>268</v>
      </c>
      <c r="E166" s="17">
        <v>0</v>
      </c>
      <c r="F166" s="14">
        <v>2.06</v>
      </c>
      <c r="G166" s="14">
        <v>1.42</v>
      </c>
      <c r="H166" s="14">
        <v>0.79</v>
      </c>
      <c r="I166" s="14"/>
      <c r="J166" s="14">
        <v>2.12</v>
      </c>
      <c r="K166" s="14">
        <v>3.38</v>
      </c>
      <c r="L166" s="14">
        <v>5.43</v>
      </c>
      <c r="M166" s="14"/>
      <c r="N166" s="14">
        <v>33.470096066000004</v>
      </c>
      <c r="O166" s="33">
        <v>7.1535571999999998</v>
      </c>
      <c r="P166" s="17" t="s">
        <v>14</v>
      </c>
      <c r="Q166" s="40" t="s">
        <v>629</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t="s">
        <v>269</v>
      </c>
      <c r="D167" s="16" t="s">
        <v>270</v>
      </c>
      <c r="E167" s="16">
        <v>2</v>
      </c>
      <c r="F167" s="15">
        <v>4.38</v>
      </c>
      <c r="G167" s="15">
        <v>3.36</v>
      </c>
      <c r="H167" s="15">
        <v>2.35</v>
      </c>
      <c r="I167" s="14"/>
      <c r="J167" s="15">
        <v>4.5199999999999996</v>
      </c>
      <c r="K167" s="15">
        <v>6.54</v>
      </c>
      <c r="L167" s="15">
        <v>9.81</v>
      </c>
      <c r="M167" s="15"/>
      <c r="N167" s="15">
        <v>31.571760756</v>
      </c>
      <c r="O167" s="15">
        <v>26.108259050000001</v>
      </c>
      <c r="P167" s="16" t="s">
        <v>14</v>
      </c>
      <c r="Q167" s="39" t="s">
        <v>630</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t="s">
        <v>631</v>
      </c>
      <c r="D168" s="17" t="s">
        <v>632</v>
      </c>
      <c r="E168" s="17">
        <v>0</v>
      </c>
      <c r="F168" s="14">
        <v>0.47</v>
      </c>
      <c r="G168" s="14">
        <v>0.28000000000000003</v>
      </c>
      <c r="H168" s="14">
        <v>0.09</v>
      </c>
      <c r="I168" s="14"/>
      <c r="J168" s="14">
        <v>0.5</v>
      </c>
      <c r="K168" s="14">
        <v>0.87</v>
      </c>
      <c r="L168" s="14">
        <v>1.49</v>
      </c>
      <c r="M168" s="14"/>
      <c r="N168" s="14">
        <v>32.196140249999999</v>
      </c>
      <c r="O168" s="33">
        <v>1.4364358500000001</v>
      </c>
      <c r="P168" s="17" t="s">
        <v>14</v>
      </c>
      <c r="Q168" s="40" t="s">
        <v>633</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t="s">
        <v>271</v>
      </c>
      <c r="D169" s="16" t="s">
        <v>272</v>
      </c>
      <c r="E169" s="16">
        <v>3</v>
      </c>
      <c r="F169" s="15">
        <v>48.39</v>
      </c>
      <c r="G169" s="15">
        <v>41.62</v>
      </c>
      <c r="H169" s="15">
        <v>34.85</v>
      </c>
      <c r="I169" s="14"/>
      <c r="J169" s="15">
        <v>49.25</v>
      </c>
      <c r="K169" s="15">
        <v>62.78</v>
      </c>
      <c r="L169" s="15">
        <v>84.69</v>
      </c>
      <c r="M169" s="15"/>
      <c r="N169" s="15">
        <v>36.405922965999999</v>
      </c>
      <c r="O169" s="15">
        <v>624.16123545000005</v>
      </c>
      <c r="P169" s="16" t="s">
        <v>14</v>
      </c>
      <c r="Q169" s="39" t="s">
        <v>634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t="s">
        <v>271</v>
      </c>
      <c r="D170" s="17" t="s">
        <v>274</v>
      </c>
      <c r="E170" s="17">
        <v>3</v>
      </c>
      <c r="F170" s="14">
        <v>42.97</v>
      </c>
      <c r="G170" s="14">
        <v>37.25</v>
      </c>
      <c r="H170" s="14">
        <v>31.54</v>
      </c>
      <c r="I170" s="14"/>
      <c r="J170" s="14">
        <v>43.82</v>
      </c>
      <c r="K170" s="14">
        <v>55.24</v>
      </c>
      <c r="L170" s="14">
        <v>73.739999999999995</v>
      </c>
      <c r="M170" s="14"/>
      <c r="N170" s="14">
        <v>31.903052999</v>
      </c>
      <c r="O170" s="33">
        <v>2195.7252616000001</v>
      </c>
      <c r="P170" s="17" t="s">
        <v>14</v>
      </c>
      <c r="Q170" s="40" t="s">
        <v>635</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t="s">
        <v>275</v>
      </c>
      <c r="D171" s="16" t="s">
        <v>276</v>
      </c>
      <c r="E171" s="16">
        <v>9</v>
      </c>
      <c r="F171" s="15">
        <v>12.19</v>
      </c>
      <c r="G171" s="15">
        <v>10.89</v>
      </c>
      <c r="H171" s="15">
        <v>9.6</v>
      </c>
      <c r="I171" s="14"/>
      <c r="J171" s="15">
        <v>14.24</v>
      </c>
      <c r="K171" s="15">
        <v>16.82</v>
      </c>
      <c r="L171" s="15">
        <v>21</v>
      </c>
      <c r="M171" s="15"/>
      <c r="N171" s="15">
        <v>54.303364596999998</v>
      </c>
      <c r="O171" s="15">
        <v>30.301651750000001</v>
      </c>
      <c r="P171" s="16" t="s">
        <v>17</v>
      </c>
      <c r="Q171" s="39" t="s">
        <v>636</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t="s">
        <v>399</v>
      </c>
      <c r="D172" s="17" t="s">
        <v>277</v>
      </c>
      <c r="E172" s="17">
        <v>4</v>
      </c>
      <c r="F172" s="14">
        <v>64</v>
      </c>
      <c r="G172" s="14">
        <v>55.21</v>
      </c>
      <c r="H172" s="14">
        <v>46.42</v>
      </c>
      <c r="I172" s="14"/>
      <c r="J172" s="14">
        <v>67.25</v>
      </c>
      <c r="K172" s="14">
        <v>84.82</v>
      </c>
      <c r="L172" s="14">
        <v>113.26</v>
      </c>
      <c r="M172" s="14"/>
      <c r="N172" s="14">
        <v>38.541014869999998</v>
      </c>
      <c r="O172" s="33">
        <v>663.2030479</v>
      </c>
      <c r="P172" s="17" t="s">
        <v>14</v>
      </c>
      <c r="Q172" s="40" t="s">
        <v>637</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t="s">
        <v>457</v>
      </c>
      <c r="D173" s="16" t="s">
        <v>278</v>
      </c>
      <c r="E173" s="16">
        <v>5</v>
      </c>
      <c r="F173" s="15">
        <v>3.32</v>
      </c>
      <c r="G173" s="15">
        <v>2.93</v>
      </c>
      <c r="H173" s="15">
        <v>2.5499999999999998</v>
      </c>
      <c r="I173" s="14"/>
      <c r="J173" s="15">
        <v>3.41</v>
      </c>
      <c r="K173" s="15">
        <v>4.17</v>
      </c>
      <c r="L173" s="15">
        <v>5.41</v>
      </c>
      <c r="M173" s="15"/>
      <c r="N173" s="15">
        <v>50.586289532000002</v>
      </c>
      <c r="O173" s="15">
        <v>12.093622499999999</v>
      </c>
      <c r="P173" s="16" t="s">
        <v>14</v>
      </c>
      <c r="Q173" s="39" t="s">
        <v>638</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t="s">
        <v>429</v>
      </c>
      <c r="D174" s="17" t="s">
        <v>279</v>
      </c>
      <c r="E174" s="17">
        <v>9</v>
      </c>
      <c r="F174" s="14">
        <v>14.58</v>
      </c>
      <c r="G174" s="14">
        <v>12.84</v>
      </c>
      <c r="H174" s="14">
        <v>11.1</v>
      </c>
      <c r="I174" s="14"/>
      <c r="J174" s="14">
        <v>16.170000000000002</v>
      </c>
      <c r="K174" s="14">
        <v>19.64</v>
      </c>
      <c r="L174" s="14">
        <v>25.26</v>
      </c>
      <c r="M174" s="14"/>
      <c r="N174" s="14">
        <v>62.307990429999997</v>
      </c>
      <c r="O174" s="33">
        <v>19.31516045</v>
      </c>
      <c r="P174" s="17" t="s">
        <v>17</v>
      </c>
      <c r="Q174" s="40" t="s">
        <v>639</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t="s">
        <v>400</v>
      </c>
      <c r="D175" s="16" t="s">
        <v>280</v>
      </c>
      <c r="E175" s="16">
        <v>2</v>
      </c>
      <c r="F175" s="15">
        <v>9.4</v>
      </c>
      <c r="G175" s="15">
        <v>7.19</v>
      </c>
      <c r="H175" s="15">
        <v>4.9800000000000004</v>
      </c>
      <c r="I175" s="14"/>
      <c r="J175" s="15">
        <v>9.83</v>
      </c>
      <c r="K175" s="15">
        <v>14.24</v>
      </c>
      <c r="L175" s="15">
        <v>21.38</v>
      </c>
      <c r="M175" s="15"/>
      <c r="N175" s="15">
        <v>31.820550109999999</v>
      </c>
      <c r="O175" s="15">
        <v>80.649051749999998</v>
      </c>
      <c r="P175" s="16" t="s">
        <v>14</v>
      </c>
      <c r="Q175" s="39" t="s">
        <v>640</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t="s">
        <v>409</v>
      </c>
      <c r="D176" s="17" t="s">
        <v>281</v>
      </c>
      <c r="E176" s="17">
        <v>5</v>
      </c>
      <c r="F176" s="14">
        <v>48.92</v>
      </c>
      <c r="G176" s="14">
        <v>45.42</v>
      </c>
      <c r="H176" s="14">
        <v>41.93</v>
      </c>
      <c r="I176" s="14"/>
      <c r="J176" s="14">
        <v>49.84</v>
      </c>
      <c r="K176" s="14">
        <v>56.82</v>
      </c>
      <c r="L176" s="14">
        <v>68.11</v>
      </c>
      <c r="M176" s="14"/>
      <c r="N176" s="14">
        <v>47.789386635</v>
      </c>
      <c r="O176" s="33">
        <v>82.202590000000001</v>
      </c>
      <c r="P176" s="17" t="s">
        <v>14</v>
      </c>
      <c r="Q176" s="40" t="s">
        <v>641</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t="s">
        <v>410</v>
      </c>
      <c r="D177" s="16" t="s">
        <v>282</v>
      </c>
      <c r="E177" s="16">
        <v>2</v>
      </c>
      <c r="F177" s="15">
        <v>4.07</v>
      </c>
      <c r="G177" s="15">
        <v>3.75</v>
      </c>
      <c r="H177" s="15">
        <v>3.43</v>
      </c>
      <c r="I177" s="14"/>
      <c r="J177" s="15">
        <v>4.18</v>
      </c>
      <c r="K177" s="15">
        <v>4.8099999999999996</v>
      </c>
      <c r="L177" s="15">
        <v>5.84</v>
      </c>
      <c r="M177" s="15"/>
      <c r="N177" s="15">
        <v>44.225998652000001</v>
      </c>
      <c r="O177" s="15">
        <v>4.5672374499999995</v>
      </c>
      <c r="P177" s="16" t="s">
        <v>14</v>
      </c>
      <c r="Q177" s="39" t="s">
        <v>642</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t="s">
        <v>465</v>
      </c>
      <c r="D178" s="17" t="s">
        <v>283</v>
      </c>
      <c r="E178" s="17">
        <v>8</v>
      </c>
      <c r="F178" s="14">
        <v>18.260000000000002</v>
      </c>
      <c r="G178" s="14">
        <v>16.3</v>
      </c>
      <c r="H178" s="14">
        <v>14.34</v>
      </c>
      <c r="I178" s="14"/>
      <c r="J178" s="14">
        <v>22.09</v>
      </c>
      <c r="K178" s="14">
        <v>26</v>
      </c>
      <c r="L178" s="14">
        <v>32.33</v>
      </c>
      <c r="M178" s="14"/>
      <c r="N178" s="14">
        <v>57.180211866999997</v>
      </c>
      <c r="O178" s="33">
        <v>11.05662635</v>
      </c>
      <c r="P178" s="17" t="s">
        <v>17</v>
      </c>
      <c r="Q178" s="40" t="s">
        <v>643</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t="s">
        <v>458</v>
      </c>
      <c r="D179" s="16" t="s">
        <v>459</v>
      </c>
      <c r="E179" s="16">
        <v>2</v>
      </c>
      <c r="F179" s="15">
        <v>6.48</v>
      </c>
      <c r="G179" s="15">
        <v>5.41</v>
      </c>
      <c r="H179" s="15">
        <v>4.34</v>
      </c>
      <c r="I179" s="14"/>
      <c r="J179" s="15">
        <v>6.78</v>
      </c>
      <c r="K179" s="15">
        <v>8.91</v>
      </c>
      <c r="L179" s="15">
        <v>12.37</v>
      </c>
      <c r="M179" s="15"/>
      <c r="N179" s="15">
        <v>44.761681795000001</v>
      </c>
      <c r="O179" s="15">
        <v>1.75722895</v>
      </c>
      <c r="P179" s="16" t="s">
        <v>14</v>
      </c>
      <c r="Q179" s="39" t="s">
        <v>644</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t="s">
        <v>464</v>
      </c>
      <c r="D180" s="17" t="s">
        <v>284</v>
      </c>
      <c r="E180" s="17">
        <v>1</v>
      </c>
      <c r="F180" s="14">
        <v>1.61</v>
      </c>
      <c r="G180" s="14">
        <v>1.29</v>
      </c>
      <c r="H180" s="14">
        <v>0.97</v>
      </c>
      <c r="I180" s="14"/>
      <c r="J180" s="14">
        <v>1.89</v>
      </c>
      <c r="K180" s="14">
        <v>2.52</v>
      </c>
      <c r="L180" s="14">
        <v>3.55</v>
      </c>
      <c r="M180" s="14"/>
      <c r="N180" s="14">
        <v>41.128208997999998</v>
      </c>
      <c r="O180" s="33">
        <v>7.2091049999999992</v>
      </c>
      <c r="P180" s="17" t="s">
        <v>14</v>
      </c>
      <c r="Q180" s="40" t="s">
        <v>645</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t="s">
        <v>646</v>
      </c>
      <c r="D181" s="16" t="s">
        <v>285</v>
      </c>
      <c r="E181" s="16">
        <v>3</v>
      </c>
      <c r="F181" s="15">
        <v>1.43</v>
      </c>
      <c r="G181" s="15">
        <v>0.99</v>
      </c>
      <c r="H181" s="15">
        <v>0.55000000000000004</v>
      </c>
      <c r="I181" s="14"/>
      <c r="J181" s="15">
        <v>1.5</v>
      </c>
      <c r="K181" s="15">
        <v>2.37</v>
      </c>
      <c r="L181" s="15">
        <v>3.78</v>
      </c>
      <c r="M181" s="15"/>
      <c r="N181" s="15">
        <v>39.555472062</v>
      </c>
      <c r="O181" s="15">
        <v>6.3713594000000002</v>
      </c>
      <c r="P181" s="16" t="s">
        <v>14</v>
      </c>
      <c r="Q181" s="39" t="s">
        <v>647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t="s">
        <v>419</v>
      </c>
      <c r="D182" s="17" t="s">
        <v>286</v>
      </c>
      <c r="E182" s="17">
        <v>2</v>
      </c>
      <c r="F182" s="14">
        <v>18.18</v>
      </c>
      <c r="G182" s="14">
        <v>15.32</v>
      </c>
      <c r="H182" s="14">
        <v>12.46</v>
      </c>
      <c r="I182" s="14"/>
      <c r="J182" s="14">
        <v>18.489999999999998</v>
      </c>
      <c r="K182" s="14">
        <v>24.2</v>
      </c>
      <c r="L182" s="14">
        <v>33.450000000000003</v>
      </c>
      <c r="M182" s="14"/>
      <c r="N182" s="14">
        <v>29.834605438000001</v>
      </c>
      <c r="O182" s="33">
        <v>214.59815784999998</v>
      </c>
      <c r="P182" s="17" t="s">
        <v>14</v>
      </c>
      <c r="Q182" s="40" t="s">
        <v>648</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t="s">
        <v>471</v>
      </c>
      <c r="D183" s="16" t="s">
        <v>287</v>
      </c>
      <c r="E183" s="16">
        <v>3</v>
      </c>
      <c r="F183" s="15">
        <v>0.38</v>
      </c>
      <c r="G183" s="15">
        <v>0.14000000000000001</v>
      </c>
      <c r="H183" s="15">
        <v>-0.08</v>
      </c>
      <c r="I183" s="14"/>
      <c r="J183" s="15">
        <v>0.41</v>
      </c>
      <c r="K183" s="15">
        <v>0.87</v>
      </c>
      <c r="L183" s="15">
        <v>1.62</v>
      </c>
      <c r="M183" s="15"/>
      <c r="N183" s="15">
        <v>37.396913593000001</v>
      </c>
      <c r="O183" s="15">
        <v>5.17169715</v>
      </c>
      <c r="P183" s="16" t="s">
        <v>14</v>
      </c>
      <c r="Q183" s="39" t="s">
        <v>649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t="s">
        <v>460</v>
      </c>
      <c r="D184" s="17" t="s">
        <v>288</v>
      </c>
      <c r="E184" s="17">
        <v>5</v>
      </c>
      <c r="F184" s="14">
        <v>5.07</v>
      </c>
      <c r="G184" s="14">
        <v>4.29</v>
      </c>
      <c r="H184" s="14">
        <v>3.52</v>
      </c>
      <c r="I184" s="14"/>
      <c r="J184" s="14">
        <v>7.02</v>
      </c>
      <c r="K184" s="14">
        <v>8.56</v>
      </c>
      <c r="L184" s="14">
        <v>11.06</v>
      </c>
      <c r="M184" s="14"/>
      <c r="N184" s="14">
        <v>55.841526833000003</v>
      </c>
      <c r="O184" s="33">
        <v>15.52356355</v>
      </c>
      <c r="P184" s="17" t="s">
        <v>17</v>
      </c>
      <c r="Q184" s="40" t="s">
        <v>650</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t="s">
        <v>472</v>
      </c>
      <c r="D185" s="16" t="s">
        <v>473</v>
      </c>
      <c r="E185" s="16">
        <v>3</v>
      </c>
      <c r="F185" s="15">
        <v>0.52</v>
      </c>
      <c r="G185" s="15">
        <v>-0.18</v>
      </c>
      <c r="H185" s="15">
        <v>-0.89</v>
      </c>
      <c r="I185" s="14"/>
      <c r="J185" s="15">
        <v>0.6</v>
      </c>
      <c r="K185" s="15">
        <v>2.0099999999999998</v>
      </c>
      <c r="L185" s="15">
        <v>4.29</v>
      </c>
      <c r="M185" s="15"/>
      <c r="N185" s="15">
        <v>45.807039949</v>
      </c>
      <c r="O185" s="15">
        <v>2.12131735</v>
      </c>
      <c r="P185" s="16" t="s">
        <v>14</v>
      </c>
      <c r="Q185" s="39" t="s">
        <v>651</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t="s">
        <v>404</v>
      </c>
      <c r="D186" s="17" t="s">
        <v>289</v>
      </c>
      <c r="E186" s="17">
        <v>2</v>
      </c>
      <c r="F186" s="14">
        <v>34.200000000000003</v>
      </c>
      <c r="G186" s="14">
        <v>30.59</v>
      </c>
      <c r="H186" s="14">
        <v>26.99</v>
      </c>
      <c r="I186" s="14"/>
      <c r="J186" s="14">
        <v>34.78</v>
      </c>
      <c r="K186" s="14">
        <v>41.98</v>
      </c>
      <c r="L186" s="14">
        <v>53.64</v>
      </c>
      <c r="M186" s="14"/>
      <c r="N186" s="14">
        <v>37.380444693000001</v>
      </c>
      <c r="O186" s="33">
        <v>299.60250514999996</v>
      </c>
      <c r="P186" s="17" t="s">
        <v>14</v>
      </c>
      <c r="Q186" s="40" t="s">
        <v>652</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t="s">
        <v>408</v>
      </c>
      <c r="D187" s="16" t="s">
        <v>290</v>
      </c>
      <c r="E187" s="16">
        <v>9</v>
      </c>
      <c r="F187" s="15">
        <v>9.1999999999999993</v>
      </c>
      <c r="G187" s="15">
        <v>8.17</v>
      </c>
      <c r="H187" s="15">
        <v>7.15</v>
      </c>
      <c r="I187" s="14"/>
      <c r="J187" s="15">
        <v>10.96</v>
      </c>
      <c r="K187" s="15">
        <v>13</v>
      </c>
      <c r="L187" s="15">
        <v>16.309999999999999</v>
      </c>
      <c r="M187" s="15"/>
      <c r="N187" s="15">
        <v>61.154557660000002</v>
      </c>
      <c r="O187" s="15">
        <v>17.226662100000002</v>
      </c>
      <c r="P187" s="16" t="s">
        <v>17</v>
      </c>
      <c r="Q187" s="39" t="s">
        <v>653</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t="s">
        <v>654</v>
      </c>
      <c r="D188" s="17" t="s">
        <v>655</v>
      </c>
      <c r="E188" s="17">
        <v>0</v>
      </c>
      <c r="F188" s="14">
        <v>6.49</v>
      </c>
      <c r="G188" s="14">
        <v>5.69</v>
      </c>
      <c r="H188" s="14">
        <v>4.9000000000000004</v>
      </c>
      <c r="I188" s="14"/>
      <c r="J188" s="14">
        <v>6.75</v>
      </c>
      <c r="K188" s="14">
        <v>8.33</v>
      </c>
      <c r="L188" s="14">
        <v>10.9</v>
      </c>
      <c r="M188" s="14"/>
      <c r="N188" s="14">
        <v>41.383841652000001</v>
      </c>
      <c r="O188" s="33">
        <v>1.69815245</v>
      </c>
      <c r="P188" s="17" t="s">
        <v>14</v>
      </c>
      <c r="Q188" s="40" t="s">
        <v>656</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t="s">
        <v>414</v>
      </c>
      <c r="D189" s="16" t="s">
        <v>291</v>
      </c>
      <c r="E189" s="16">
        <v>2</v>
      </c>
      <c r="F189" s="15">
        <v>14.3</v>
      </c>
      <c r="G189" s="15">
        <v>13.04</v>
      </c>
      <c r="H189" s="15">
        <v>11.78</v>
      </c>
      <c r="I189" s="14"/>
      <c r="J189" s="15">
        <v>14.51</v>
      </c>
      <c r="K189" s="15">
        <v>17.02</v>
      </c>
      <c r="L189" s="15">
        <v>21.08</v>
      </c>
      <c r="M189" s="15"/>
      <c r="N189" s="15">
        <v>32.768448624000001</v>
      </c>
      <c r="O189" s="15">
        <v>211.41998964999999</v>
      </c>
      <c r="P189" s="16" t="s">
        <v>14</v>
      </c>
      <c r="Q189" s="39" t="s">
        <v>657</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t="s">
        <v>292</v>
      </c>
      <c r="D190" s="17" t="s">
        <v>293</v>
      </c>
      <c r="E190" s="17">
        <v>5</v>
      </c>
      <c r="F190" s="14">
        <v>28.59</v>
      </c>
      <c r="G190" s="14">
        <v>25.24</v>
      </c>
      <c r="H190" s="14">
        <v>21.9</v>
      </c>
      <c r="I190" s="14"/>
      <c r="J190" s="14">
        <v>29.1</v>
      </c>
      <c r="K190" s="14">
        <v>35.78</v>
      </c>
      <c r="L190" s="14">
        <v>46.6</v>
      </c>
      <c r="M190" s="14"/>
      <c r="N190" s="14">
        <v>37.916651020000003</v>
      </c>
      <c r="O190" s="33">
        <v>427.83850740000003</v>
      </c>
      <c r="P190" s="17" t="s">
        <v>14</v>
      </c>
      <c r="Q190" s="40" t="s">
        <v>658</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t="s">
        <v>294</v>
      </c>
      <c r="D191" s="16" t="s">
        <v>295</v>
      </c>
      <c r="E191" s="16">
        <v>2</v>
      </c>
      <c r="F191" s="15">
        <v>7.3</v>
      </c>
      <c r="G191" s="15">
        <v>6.64</v>
      </c>
      <c r="H191" s="15">
        <v>5.98</v>
      </c>
      <c r="I191" s="14"/>
      <c r="J191" s="15">
        <v>7.42</v>
      </c>
      <c r="K191" s="15">
        <v>8.73</v>
      </c>
      <c r="L191" s="15">
        <v>10.85</v>
      </c>
      <c r="M191" s="15"/>
      <c r="N191" s="15">
        <v>36.029217877999997</v>
      </c>
      <c r="O191" s="15">
        <v>9.4684161000000007</v>
      </c>
      <c r="P191" s="16" t="s">
        <v>14</v>
      </c>
      <c r="Q191" s="39" t="s">
        <v>659</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t="s">
        <v>273</v>
      </c>
      <c r="D192" s="17" t="s">
        <v>296</v>
      </c>
      <c r="E192" s="17">
        <v>2</v>
      </c>
      <c r="F192" s="14">
        <v>37.56</v>
      </c>
      <c r="G192" s="14">
        <v>33.799999999999997</v>
      </c>
      <c r="H192" s="14">
        <v>30.04</v>
      </c>
      <c r="I192" s="14"/>
      <c r="J192" s="14">
        <v>38.21</v>
      </c>
      <c r="K192" s="14">
        <v>45.72</v>
      </c>
      <c r="L192" s="14">
        <v>57.88</v>
      </c>
      <c r="M192" s="14"/>
      <c r="N192" s="14">
        <v>35.533803276999997</v>
      </c>
      <c r="O192" s="33">
        <v>57.010528400000005</v>
      </c>
      <c r="P192" s="17" t="s">
        <v>14</v>
      </c>
      <c r="Q192" s="40" t="s">
        <v>660</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t="s">
        <v>297</v>
      </c>
      <c r="D193" s="16" t="s">
        <v>298</v>
      </c>
      <c r="E193" s="16">
        <v>2</v>
      </c>
      <c r="F193" s="15">
        <v>27.33</v>
      </c>
      <c r="G193" s="15">
        <v>23.98</v>
      </c>
      <c r="H193" s="15">
        <v>20.64</v>
      </c>
      <c r="I193" s="14"/>
      <c r="J193" s="15">
        <v>27.64</v>
      </c>
      <c r="K193" s="15">
        <v>34.32</v>
      </c>
      <c r="L193" s="15">
        <v>45.13</v>
      </c>
      <c r="M193" s="15"/>
      <c r="N193" s="15">
        <v>46.300011490999999</v>
      </c>
      <c r="O193" s="15">
        <v>78.68568295</v>
      </c>
      <c r="P193" s="16" t="s">
        <v>14</v>
      </c>
      <c r="Q193" s="39" t="s">
        <v>661</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t="s">
        <v>299</v>
      </c>
      <c r="D194" s="17" t="s">
        <v>300</v>
      </c>
      <c r="E194" s="17">
        <v>7</v>
      </c>
      <c r="F194" s="14">
        <v>17.3</v>
      </c>
      <c r="G194" s="14">
        <v>15.02</v>
      </c>
      <c r="H194" s="14">
        <v>12.75</v>
      </c>
      <c r="I194" s="14"/>
      <c r="J194" s="14">
        <v>21.7</v>
      </c>
      <c r="K194" s="14">
        <v>26.24</v>
      </c>
      <c r="L194" s="14">
        <v>33.590000000000003</v>
      </c>
      <c r="M194" s="14"/>
      <c r="N194" s="14">
        <v>44.495396597000003</v>
      </c>
      <c r="O194" s="33">
        <v>43.476064299999997</v>
      </c>
      <c r="P194" s="17" t="s">
        <v>17</v>
      </c>
      <c r="Q194" s="40" t="s">
        <v>662</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t="s">
        <v>301</v>
      </c>
      <c r="D195" s="16" t="s">
        <v>302</v>
      </c>
      <c r="E195" s="16">
        <v>6</v>
      </c>
      <c r="F195" s="15">
        <v>4.92</v>
      </c>
      <c r="G195" s="15">
        <v>4.67</v>
      </c>
      <c r="H195" s="15">
        <v>4.42</v>
      </c>
      <c r="I195" s="14"/>
      <c r="J195" s="15">
        <v>5.08</v>
      </c>
      <c r="K195" s="15">
        <v>5.57</v>
      </c>
      <c r="L195" s="15">
        <v>6.37</v>
      </c>
      <c r="M195" s="15"/>
      <c r="N195" s="15">
        <v>44.162280435</v>
      </c>
      <c r="O195" s="15">
        <v>3.1066064500000001</v>
      </c>
      <c r="P195" s="16" t="s">
        <v>14</v>
      </c>
      <c r="Q195" s="39" t="s">
        <v>663</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t="s">
        <v>303</v>
      </c>
      <c r="D196" s="17" t="s">
        <v>304</v>
      </c>
      <c r="E196" s="17">
        <v>5</v>
      </c>
      <c r="F196" s="14">
        <v>11.49</v>
      </c>
      <c r="G196" s="14">
        <v>10.050000000000001</v>
      </c>
      <c r="H196" s="14">
        <v>8.6199999999999992</v>
      </c>
      <c r="I196" s="14"/>
      <c r="J196" s="14">
        <v>11.75</v>
      </c>
      <c r="K196" s="14">
        <v>14.61</v>
      </c>
      <c r="L196" s="14">
        <v>19.25</v>
      </c>
      <c r="M196" s="14"/>
      <c r="N196" s="14">
        <v>41.349989336999997</v>
      </c>
      <c r="O196" s="33">
        <v>13.24590755</v>
      </c>
      <c r="P196" s="17" t="s">
        <v>14</v>
      </c>
      <c r="Q196" s="40" t="s">
        <v>664</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t="s">
        <v>305</v>
      </c>
      <c r="D197" s="16" t="s">
        <v>306</v>
      </c>
      <c r="E197" s="16">
        <v>4</v>
      </c>
      <c r="F197" s="15">
        <v>6.6</v>
      </c>
      <c r="G197" s="15">
        <v>4.8499999999999996</v>
      </c>
      <c r="H197" s="15">
        <v>3.1</v>
      </c>
      <c r="I197" s="14"/>
      <c r="J197" s="15">
        <v>11.32</v>
      </c>
      <c r="K197" s="15">
        <v>14.81</v>
      </c>
      <c r="L197" s="15">
        <v>20.47</v>
      </c>
      <c r="M197" s="15"/>
      <c r="N197" s="15">
        <v>59.217184607</v>
      </c>
      <c r="O197" s="15">
        <v>63.746228049999999</v>
      </c>
      <c r="P197" s="16" t="s">
        <v>17</v>
      </c>
      <c r="Q197" s="39" t="s">
        <v>665</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t="s">
        <v>307</v>
      </c>
      <c r="D198" s="17" t="s">
        <v>308</v>
      </c>
      <c r="E198" s="17">
        <v>2</v>
      </c>
      <c r="F198" s="14">
        <v>9.17</v>
      </c>
      <c r="G198" s="14">
        <v>7.45</v>
      </c>
      <c r="H198" s="14">
        <v>5.73</v>
      </c>
      <c r="I198" s="14"/>
      <c r="J198" s="14">
        <v>9.66</v>
      </c>
      <c r="K198" s="14">
        <v>13.09</v>
      </c>
      <c r="L198" s="14">
        <v>18.64</v>
      </c>
      <c r="M198" s="14"/>
      <c r="N198" s="14">
        <v>42.154404438</v>
      </c>
      <c r="O198" s="33">
        <v>29.7825451</v>
      </c>
      <c r="P198" s="17" t="s">
        <v>14</v>
      </c>
      <c r="Q198" s="40" t="s">
        <v>666</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t="s">
        <v>309</v>
      </c>
      <c r="D199" s="16" t="s">
        <v>310</v>
      </c>
      <c r="E199" s="16">
        <v>5</v>
      </c>
      <c r="F199" s="15">
        <v>16.04</v>
      </c>
      <c r="G199" s="15">
        <v>14.64</v>
      </c>
      <c r="H199" s="15">
        <v>13.25</v>
      </c>
      <c r="I199" s="14"/>
      <c r="J199" s="15">
        <v>16.25</v>
      </c>
      <c r="K199" s="15">
        <v>19.03</v>
      </c>
      <c r="L199" s="15">
        <v>23.54</v>
      </c>
      <c r="M199" s="15"/>
      <c r="N199" s="15">
        <v>27.103153912</v>
      </c>
      <c r="O199" s="15">
        <v>56.487553149999997</v>
      </c>
      <c r="P199" s="16" t="s">
        <v>14</v>
      </c>
      <c r="Q199" s="39" t="s">
        <v>667</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t="s">
        <v>311</v>
      </c>
      <c r="D200" s="17" t="s">
        <v>312</v>
      </c>
      <c r="E200" s="17">
        <v>6</v>
      </c>
      <c r="F200" s="14">
        <v>19.05</v>
      </c>
      <c r="G200" s="14">
        <v>16.98</v>
      </c>
      <c r="H200" s="14">
        <v>14.92</v>
      </c>
      <c r="I200" s="14"/>
      <c r="J200" s="14">
        <v>23.3</v>
      </c>
      <c r="K200" s="14">
        <v>27.42</v>
      </c>
      <c r="L200" s="14">
        <v>34.1</v>
      </c>
      <c r="M200" s="14"/>
      <c r="N200" s="14">
        <v>57.152644520000003</v>
      </c>
      <c r="O200" s="33">
        <v>159.54599614999998</v>
      </c>
      <c r="P200" s="17" t="s">
        <v>17</v>
      </c>
      <c r="Q200" s="40" t="s">
        <v>668</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t="s">
        <v>313</v>
      </c>
      <c r="D201" s="16" t="s">
        <v>314</v>
      </c>
      <c r="E201" s="16">
        <v>6</v>
      </c>
      <c r="F201" s="15">
        <v>53.49</v>
      </c>
      <c r="G201" s="15">
        <v>42.36</v>
      </c>
      <c r="H201" s="15">
        <v>31.23</v>
      </c>
      <c r="I201" s="14"/>
      <c r="J201" s="15">
        <v>83.58</v>
      </c>
      <c r="K201" s="15">
        <v>105.83</v>
      </c>
      <c r="L201" s="15">
        <v>141.84</v>
      </c>
      <c r="M201" s="15"/>
      <c r="N201" s="15">
        <v>55.215482096000002</v>
      </c>
      <c r="O201" s="15">
        <v>11.862233421000001</v>
      </c>
      <c r="P201" s="16" t="s">
        <v>17</v>
      </c>
      <c r="Q201" s="39" t="s">
        <v>669</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t="s">
        <v>448</v>
      </c>
      <c r="D202" s="17" t="s">
        <v>315</v>
      </c>
      <c r="E202" s="17">
        <v>2</v>
      </c>
      <c r="F202" s="14">
        <v>11.7</v>
      </c>
      <c r="G202" s="14">
        <v>9.86</v>
      </c>
      <c r="H202" s="14">
        <v>8.0299999999999994</v>
      </c>
      <c r="I202" s="14"/>
      <c r="J202" s="14">
        <v>11.77</v>
      </c>
      <c r="K202" s="14">
        <v>15.43</v>
      </c>
      <c r="L202" s="14">
        <v>21.36</v>
      </c>
      <c r="M202" s="14"/>
      <c r="N202" s="14">
        <v>42.802699969999999</v>
      </c>
      <c r="O202" s="33">
        <v>29.846553218</v>
      </c>
      <c r="P202" s="17" t="s">
        <v>14</v>
      </c>
      <c r="Q202" s="40" t="s">
        <v>670</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t="s">
        <v>316</v>
      </c>
      <c r="D203" s="16" t="s">
        <v>317</v>
      </c>
      <c r="E203" s="16">
        <v>0</v>
      </c>
      <c r="F203" s="15">
        <v>41.38</v>
      </c>
      <c r="G203" s="15">
        <v>35.6</v>
      </c>
      <c r="H203" s="15">
        <v>29.83</v>
      </c>
      <c r="I203" s="14"/>
      <c r="J203" s="15">
        <v>42.1</v>
      </c>
      <c r="K203" s="15">
        <v>53.64</v>
      </c>
      <c r="L203" s="15">
        <v>72.31</v>
      </c>
      <c r="M203" s="15"/>
      <c r="N203" s="15">
        <v>33.268357362000003</v>
      </c>
      <c r="O203" s="15">
        <v>266.03898875000004</v>
      </c>
      <c r="P203" s="16" t="s">
        <v>14</v>
      </c>
      <c r="Q203" s="39" t="s">
        <v>671</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t="s">
        <v>672</v>
      </c>
      <c r="D204" s="17" t="s">
        <v>673</v>
      </c>
      <c r="E204" s="17">
        <v>5</v>
      </c>
      <c r="F204" s="14">
        <v>3.8</v>
      </c>
      <c r="G204" s="14">
        <v>3.31</v>
      </c>
      <c r="H204" s="14">
        <v>2.82</v>
      </c>
      <c r="I204" s="14"/>
      <c r="J204" s="14">
        <v>5.15</v>
      </c>
      <c r="K204" s="14">
        <v>6.12</v>
      </c>
      <c r="L204" s="14">
        <v>7.7</v>
      </c>
      <c r="M204" s="14"/>
      <c r="N204" s="14">
        <v>54.175357705000003</v>
      </c>
      <c r="O204" s="33">
        <v>1.5503316</v>
      </c>
      <c r="P204" s="17" t="s">
        <v>17</v>
      </c>
      <c r="Q204" s="40" t="s">
        <v>674</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t="s">
        <v>318</v>
      </c>
      <c r="D205" s="16" t="s">
        <v>675</v>
      </c>
      <c r="E205" s="16">
        <v>5</v>
      </c>
      <c r="F205" s="15">
        <v>12.66</v>
      </c>
      <c r="G205" s="15">
        <v>12.02</v>
      </c>
      <c r="H205" s="15">
        <v>11.39</v>
      </c>
      <c r="I205" s="14"/>
      <c r="J205" s="15">
        <v>13.19</v>
      </c>
      <c r="K205" s="15">
        <v>14.45</v>
      </c>
      <c r="L205" s="15">
        <v>16.5</v>
      </c>
      <c r="M205" s="15"/>
      <c r="N205" s="15">
        <v>50.073298336999997</v>
      </c>
      <c r="O205" s="15">
        <v>1.8497833000000001</v>
      </c>
      <c r="P205" s="16" t="s">
        <v>14</v>
      </c>
      <c r="Q205" s="39" t="s">
        <v>676</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t="s">
        <v>318</v>
      </c>
      <c r="D206" s="17" t="s">
        <v>319</v>
      </c>
      <c r="E206" s="17">
        <v>5</v>
      </c>
      <c r="F206" s="14">
        <v>13.05</v>
      </c>
      <c r="G206" s="14">
        <v>12.36</v>
      </c>
      <c r="H206" s="14">
        <v>11.67</v>
      </c>
      <c r="I206" s="14"/>
      <c r="J206" s="14">
        <v>13.29</v>
      </c>
      <c r="K206" s="14">
        <v>14.66</v>
      </c>
      <c r="L206" s="14">
        <v>16.87</v>
      </c>
      <c r="M206" s="14"/>
      <c r="N206" s="14">
        <v>46.169613079000001</v>
      </c>
      <c r="O206" s="33">
        <v>3.1334278499999999</v>
      </c>
      <c r="P206" s="17" t="s">
        <v>14</v>
      </c>
      <c r="Q206" s="40" t="s">
        <v>677</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t="s">
        <v>318</v>
      </c>
      <c r="D207" s="16" t="s">
        <v>320</v>
      </c>
      <c r="E207" s="16">
        <v>5</v>
      </c>
      <c r="F207" s="15">
        <v>38.909999999999997</v>
      </c>
      <c r="G207" s="15">
        <v>36.869999999999997</v>
      </c>
      <c r="H207" s="15">
        <v>34.83</v>
      </c>
      <c r="I207" s="14"/>
      <c r="J207" s="15">
        <v>39.65</v>
      </c>
      <c r="K207" s="15">
        <v>43.72</v>
      </c>
      <c r="L207" s="15">
        <v>50.32</v>
      </c>
      <c r="M207" s="15"/>
      <c r="N207" s="15">
        <v>48.905374547000001</v>
      </c>
      <c r="O207" s="15">
        <v>84.442770749999994</v>
      </c>
      <c r="P207" s="16" t="s">
        <v>14</v>
      </c>
      <c r="Q207" s="39" t="s">
        <v>678</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t="s">
        <v>321</v>
      </c>
      <c r="D208" s="17" t="s">
        <v>322</v>
      </c>
      <c r="E208" s="17">
        <v>9</v>
      </c>
      <c r="F208" s="14">
        <v>255</v>
      </c>
      <c r="G208" s="14">
        <v>237.57</v>
      </c>
      <c r="H208" s="14">
        <v>220.15</v>
      </c>
      <c r="I208" s="14"/>
      <c r="J208" s="14">
        <v>262.7</v>
      </c>
      <c r="K208" s="14">
        <v>297.54000000000002</v>
      </c>
      <c r="L208" s="14">
        <v>353.93</v>
      </c>
      <c r="M208" s="14"/>
      <c r="N208" s="14">
        <v>59.177772267000002</v>
      </c>
      <c r="O208" s="33">
        <v>17.903113683000001</v>
      </c>
      <c r="P208" s="17" t="s">
        <v>17</v>
      </c>
      <c r="Q208" s="40" t="s">
        <v>679</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t="s">
        <v>461</v>
      </c>
      <c r="D209" s="16" t="s">
        <v>462</v>
      </c>
      <c r="E209" s="16">
        <v>0</v>
      </c>
      <c r="F209" s="15">
        <v>4.38</v>
      </c>
      <c r="G209" s="15">
        <v>3.81</v>
      </c>
      <c r="H209" s="15">
        <v>3.25</v>
      </c>
      <c r="I209" s="14"/>
      <c r="J209" s="15">
        <v>4.53</v>
      </c>
      <c r="K209" s="15">
        <v>5.65</v>
      </c>
      <c r="L209" s="15">
        <v>7.46</v>
      </c>
      <c r="M209" s="15"/>
      <c r="N209" s="15">
        <v>37.695247291999998</v>
      </c>
      <c r="O209" s="15">
        <v>1.3654495999999998</v>
      </c>
      <c r="P209" s="16" t="s">
        <v>14</v>
      </c>
      <c r="Q209" s="39" t="s">
        <v>680</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t="s">
        <v>323</v>
      </c>
      <c r="D210" s="17" t="s">
        <v>324</v>
      </c>
      <c r="E210" s="17">
        <v>6</v>
      </c>
      <c r="F210" s="14">
        <v>31.3</v>
      </c>
      <c r="G210" s="14">
        <v>26.99</v>
      </c>
      <c r="H210" s="14">
        <v>22.68</v>
      </c>
      <c r="I210" s="14"/>
      <c r="J210" s="14">
        <v>40.89</v>
      </c>
      <c r="K210" s="14">
        <v>49.5</v>
      </c>
      <c r="L210" s="14">
        <v>63.44</v>
      </c>
      <c r="M210" s="14"/>
      <c r="N210" s="14">
        <v>55.057240501000003</v>
      </c>
      <c r="O210" s="33">
        <v>7.6935159500000001</v>
      </c>
      <c r="P210" s="17" t="s">
        <v>17</v>
      </c>
      <c r="Q210" s="40" t="s">
        <v>681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t="s">
        <v>325</v>
      </c>
      <c r="D211" s="16" t="s">
        <v>326</v>
      </c>
      <c r="E211" s="16">
        <v>0</v>
      </c>
      <c r="F211" s="15">
        <v>33.369999999999997</v>
      </c>
      <c r="G211" s="15">
        <v>30.08</v>
      </c>
      <c r="H211" s="15">
        <v>26.8</v>
      </c>
      <c r="I211" s="14"/>
      <c r="J211" s="15">
        <v>34.08</v>
      </c>
      <c r="K211" s="15">
        <v>40.64</v>
      </c>
      <c r="L211" s="15">
        <v>51.26</v>
      </c>
      <c r="M211" s="15"/>
      <c r="N211" s="15">
        <v>29.147518251000001</v>
      </c>
      <c r="O211" s="15">
        <v>180.25857334999998</v>
      </c>
      <c r="P211" s="16" t="s">
        <v>14</v>
      </c>
      <c r="Q211" s="39" t="s">
        <v>682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t="s">
        <v>327</v>
      </c>
      <c r="D212" s="17" t="s">
        <v>328</v>
      </c>
      <c r="E212" s="17">
        <v>9</v>
      </c>
      <c r="F212" s="14">
        <v>31.14</v>
      </c>
      <c r="G212" s="14">
        <v>27.29</v>
      </c>
      <c r="H212" s="14">
        <v>23.44</v>
      </c>
      <c r="I212" s="14"/>
      <c r="J212" s="14">
        <v>34.97</v>
      </c>
      <c r="K212" s="14">
        <v>42.66</v>
      </c>
      <c r="L212" s="14">
        <v>55.11</v>
      </c>
      <c r="M212" s="14"/>
      <c r="N212" s="14">
        <v>62.166785728999997</v>
      </c>
      <c r="O212" s="33">
        <v>97.467365999999998</v>
      </c>
      <c r="P212" s="17" t="s">
        <v>17</v>
      </c>
      <c r="Q212" s="40" t="s">
        <v>683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t="s">
        <v>329</v>
      </c>
      <c r="D213" s="16" t="s">
        <v>330</v>
      </c>
      <c r="E213" s="16">
        <v>6</v>
      </c>
      <c r="F213" s="15">
        <v>66.72</v>
      </c>
      <c r="G213" s="15">
        <v>60.18</v>
      </c>
      <c r="H213" s="15">
        <v>53.65</v>
      </c>
      <c r="I213" s="14"/>
      <c r="J213" s="15">
        <v>74.650000000000006</v>
      </c>
      <c r="K213" s="15">
        <v>87.71</v>
      </c>
      <c r="L213" s="15">
        <v>108.85</v>
      </c>
      <c r="M213" s="15"/>
      <c r="N213" s="15">
        <v>60.714387529</v>
      </c>
      <c r="O213" s="15">
        <v>62.916168124000002</v>
      </c>
      <c r="P213" s="16" t="s">
        <v>17</v>
      </c>
      <c r="Q213" s="39" t="s">
        <v>684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t="s">
        <v>331</v>
      </c>
      <c r="D214" s="17" t="s">
        <v>332</v>
      </c>
      <c r="E214" s="17">
        <v>2</v>
      </c>
      <c r="F214" s="14">
        <v>22.4</v>
      </c>
      <c r="G214" s="14">
        <v>20.329999999999998</v>
      </c>
      <c r="H214" s="14">
        <v>18.260000000000002</v>
      </c>
      <c r="I214" s="14"/>
      <c r="J214" s="14">
        <v>22.8</v>
      </c>
      <c r="K214" s="14">
        <v>26.93</v>
      </c>
      <c r="L214" s="14">
        <v>33.61</v>
      </c>
      <c r="M214" s="14"/>
      <c r="N214" s="14">
        <v>39.297001844999997</v>
      </c>
      <c r="O214" s="33">
        <v>137.67308605000002</v>
      </c>
      <c r="P214" s="17" t="s">
        <v>14</v>
      </c>
      <c r="Q214" s="40" t="s">
        <v>685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t="s">
        <v>333</v>
      </c>
      <c r="D215" s="16" t="s">
        <v>334</v>
      </c>
      <c r="E215" s="16">
        <v>2</v>
      </c>
      <c r="F215" s="15">
        <v>31.4</v>
      </c>
      <c r="G215" s="15">
        <v>26</v>
      </c>
      <c r="H215" s="15">
        <v>20.6</v>
      </c>
      <c r="I215" s="14"/>
      <c r="J215" s="15">
        <v>32.020000000000003</v>
      </c>
      <c r="K215" s="15">
        <v>42.81</v>
      </c>
      <c r="L215" s="15">
        <v>60.27</v>
      </c>
      <c r="M215" s="15"/>
      <c r="N215" s="15">
        <v>46.590141314</v>
      </c>
      <c r="O215" s="15">
        <v>216.65639295</v>
      </c>
      <c r="P215" s="16" t="s">
        <v>14</v>
      </c>
      <c r="Q215" s="39" t="s">
        <v>686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t="s">
        <v>335</v>
      </c>
      <c r="D216" s="17" t="s">
        <v>336</v>
      </c>
      <c r="E216" s="17">
        <v>2</v>
      </c>
      <c r="F216" s="14">
        <v>14.47</v>
      </c>
      <c r="G216" s="14">
        <v>13.36</v>
      </c>
      <c r="H216" s="14">
        <v>12.26</v>
      </c>
      <c r="I216" s="14"/>
      <c r="J216" s="14">
        <v>14.9</v>
      </c>
      <c r="K216" s="14">
        <v>17.100000000000001</v>
      </c>
      <c r="L216" s="14">
        <v>20.67</v>
      </c>
      <c r="M216" s="14"/>
      <c r="N216" s="14">
        <v>41.630293999000003</v>
      </c>
      <c r="O216" s="33">
        <v>11.569844300000002</v>
      </c>
      <c r="P216" s="17" t="s">
        <v>14</v>
      </c>
      <c r="Q216" s="40" t="s">
        <v>687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t="s">
        <v>405</v>
      </c>
      <c r="D217" s="16" t="s">
        <v>406</v>
      </c>
      <c r="E217" s="16">
        <v>2</v>
      </c>
      <c r="F217" s="15">
        <v>4.3499999999999996</v>
      </c>
      <c r="G217" s="15">
        <v>3.23</v>
      </c>
      <c r="H217" s="15">
        <v>2.11</v>
      </c>
      <c r="I217" s="14"/>
      <c r="J217" s="15">
        <v>4.5199999999999996</v>
      </c>
      <c r="K217" s="15">
        <v>6.75</v>
      </c>
      <c r="L217" s="15">
        <v>10.37</v>
      </c>
      <c r="M217" s="15"/>
      <c r="N217" s="15">
        <v>47.204769247000002</v>
      </c>
      <c r="O217" s="15">
        <v>2.3173618499999997</v>
      </c>
      <c r="P217" s="16" t="s">
        <v>14</v>
      </c>
      <c r="Q217" s="39" t="s">
        <v>688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t="s">
        <v>337</v>
      </c>
      <c r="D218" s="17" t="s">
        <v>338</v>
      </c>
      <c r="E218" s="17">
        <v>5</v>
      </c>
      <c r="F218" s="14">
        <v>13</v>
      </c>
      <c r="G218" s="14">
        <v>11.31</v>
      </c>
      <c r="H218" s="14">
        <v>9.6300000000000008</v>
      </c>
      <c r="I218" s="14"/>
      <c r="J218" s="14">
        <v>13.26</v>
      </c>
      <c r="K218" s="14">
        <v>16.62</v>
      </c>
      <c r="L218" s="14">
        <v>22.06</v>
      </c>
      <c r="M218" s="14"/>
      <c r="N218" s="14">
        <v>41.228532004999998</v>
      </c>
      <c r="O218" s="33">
        <v>10.3064506</v>
      </c>
      <c r="P218" s="17" t="s">
        <v>14</v>
      </c>
      <c r="Q218" s="40" t="s">
        <v>689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t="s">
        <v>339</v>
      </c>
      <c r="D219" s="16" t="s">
        <v>340</v>
      </c>
      <c r="E219" s="16">
        <v>3</v>
      </c>
      <c r="F219" s="15">
        <v>28.17</v>
      </c>
      <c r="G219" s="15">
        <v>25.38</v>
      </c>
      <c r="H219" s="15">
        <v>22.59</v>
      </c>
      <c r="I219" s="14"/>
      <c r="J219" s="15">
        <v>28.99</v>
      </c>
      <c r="K219" s="15">
        <v>34.56</v>
      </c>
      <c r="L219" s="15">
        <v>43.58</v>
      </c>
      <c r="M219" s="15"/>
      <c r="N219" s="15">
        <v>39.341953455000002</v>
      </c>
      <c r="O219" s="15">
        <v>189.82606825000002</v>
      </c>
      <c r="P219" s="16" t="s">
        <v>14</v>
      </c>
      <c r="Q219" s="39" t="s">
        <v>690</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t="s">
        <v>341</v>
      </c>
      <c r="D220" s="17" t="s">
        <v>342</v>
      </c>
      <c r="E220" s="17">
        <v>5</v>
      </c>
      <c r="F220" s="14">
        <v>6.38</v>
      </c>
      <c r="G220" s="14">
        <v>5.49</v>
      </c>
      <c r="H220" s="14">
        <v>4.5999999999999996</v>
      </c>
      <c r="I220" s="14"/>
      <c r="J220" s="14">
        <v>6.53</v>
      </c>
      <c r="K220" s="14">
        <v>8.3000000000000007</v>
      </c>
      <c r="L220" s="14">
        <v>11.18</v>
      </c>
      <c r="M220" s="14"/>
      <c r="N220" s="14">
        <v>46.638683936</v>
      </c>
      <c r="O220" s="33">
        <v>4.2137388499999995</v>
      </c>
      <c r="P220" s="17" t="s">
        <v>14</v>
      </c>
      <c r="Q220" s="40" t="s">
        <v>691</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t="s">
        <v>343</v>
      </c>
      <c r="D221" s="16" t="s">
        <v>344</v>
      </c>
      <c r="E221" s="16">
        <v>2</v>
      </c>
      <c r="F221" s="15">
        <v>59.53</v>
      </c>
      <c r="G221" s="15">
        <v>54.72</v>
      </c>
      <c r="H221" s="15">
        <v>49.92</v>
      </c>
      <c r="I221" s="14"/>
      <c r="J221" s="15">
        <v>60.88</v>
      </c>
      <c r="K221" s="15">
        <v>70.48</v>
      </c>
      <c r="L221" s="15">
        <v>86.02</v>
      </c>
      <c r="M221" s="15"/>
      <c r="N221" s="15">
        <v>46.075439846999998</v>
      </c>
      <c r="O221" s="15">
        <v>14.349242700000001</v>
      </c>
      <c r="P221" s="16" t="s">
        <v>14</v>
      </c>
      <c r="Q221" s="39" t="s">
        <v>692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t="s">
        <v>345</v>
      </c>
      <c r="D222" s="17" t="s">
        <v>407</v>
      </c>
      <c r="E222" s="17">
        <v>7</v>
      </c>
      <c r="F222" s="14">
        <v>9.24</v>
      </c>
      <c r="G222" s="14">
        <v>8.0299999999999994</v>
      </c>
      <c r="H222" s="14">
        <v>6.83</v>
      </c>
      <c r="I222" s="14"/>
      <c r="J222" s="14">
        <v>9.7899999999999991</v>
      </c>
      <c r="K222" s="14">
        <v>12.19</v>
      </c>
      <c r="L222" s="14">
        <v>16.079999999999998</v>
      </c>
      <c r="M222" s="14"/>
      <c r="N222" s="14">
        <v>64.836467975999994</v>
      </c>
      <c r="O222" s="33">
        <v>6.5702778500000001</v>
      </c>
      <c r="P222" s="17" t="s">
        <v>17</v>
      </c>
      <c r="Q222" s="40" t="s">
        <v>693</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t="s">
        <v>345</v>
      </c>
      <c r="D223" s="16" t="s">
        <v>346</v>
      </c>
      <c r="E223" s="16">
        <v>7</v>
      </c>
      <c r="F223" s="15">
        <v>9.91</v>
      </c>
      <c r="G223" s="15">
        <v>8.5</v>
      </c>
      <c r="H223" s="15">
        <v>7.1</v>
      </c>
      <c r="I223" s="14"/>
      <c r="J223" s="15">
        <v>10.48</v>
      </c>
      <c r="K223" s="15">
        <v>13.28</v>
      </c>
      <c r="L223" s="15">
        <v>17.82</v>
      </c>
      <c r="M223" s="15"/>
      <c r="N223" s="15">
        <v>67.859412016999997</v>
      </c>
      <c r="O223" s="15">
        <v>156.17841250000001</v>
      </c>
      <c r="P223" s="16" t="s">
        <v>17</v>
      </c>
      <c r="Q223" s="39" t="s">
        <v>694</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t="s">
        <v>347</v>
      </c>
      <c r="D224" s="17" t="s">
        <v>348</v>
      </c>
      <c r="E224" s="17">
        <v>9</v>
      </c>
      <c r="F224" s="14">
        <v>82.45</v>
      </c>
      <c r="G224" s="14">
        <v>77.02</v>
      </c>
      <c r="H224" s="14">
        <v>71.59</v>
      </c>
      <c r="I224" s="14"/>
      <c r="J224" s="14">
        <v>91.62</v>
      </c>
      <c r="K224" s="14">
        <v>102.47</v>
      </c>
      <c r="L224" s="14">
        <v>120.03</v>
      </c>
      <c r="M224" s="14"/>
      <c r="N224" s="14">
        <v>55.474210221</v>
      </c>
      <c r="O224" s="33">
        <v>1653.4564424</v>
      </c>
      <c r="P224" s="17" t="s">
        <v>17</v>
      </c>
      <c r="Q224" s="40" t="s">
        <v>695</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t="s">
        <v>349</v>
      </c>
      <c r="D225" s="16" t="s">
        <v>350</v>
      </c>
      <c r="E225" s="16">
        <v>3</v>
      </c>
      <c r="F225" s="15">
        <v>17.3</v>
      </c>
      <c r="G225" s="15">
        <v>15.27</v>
      </c>
      <c r="H225" s="15">
        <v>13.24</v>
      </c>
      <c r="I225" s="14"/>
      <c r="J225" s="15">
        <v>18.170000000000002</v>
      </c>
      <c r="K225" s="15">
        <v>22.22</v>
      </c>
      <c r="L225" s="15">
        <v>28.78</v>
      </c>
      <c r="M225" s="15"/>
      <c r="N225" s="15">
        <v>52.429003410999997</v>
      </c>
      <c r="O225" s="15">
        <v>8.4545739500000003</v>
      </c>
      <c r="P225" s="16" t="s">
        <v>14</v>
      </c>
      <c r="Q225" s="39" t="s">
        <v>696</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t="s">
        <v>351</v>
      </c>
      <c r="D226" s="17" t="s">
        <v>352</v>
      </c>
      <c r="E226" s="17">
        <v>2</v>
      </c>
      <c r="F226" s="14">
        <v>3.29</v>
      </c>
      <c r="G226" s="14">
        <v>2.75</v>
      </c>
      <c r="H226" s="14">
        <v>2.21</v>
      </c>
      <c r="I226" s="14"/>
      <c r="J226" s="14">
        <v>3.39</v>
      </c>
      <c r="K226" s="14">
        <v>4.46</v>
      </c>
      <c r="L226" s="14">
        <v>6.2</v>
      </c>
      <c r="M226" s="14"/>
      <c r="N226" s="14">
        <v>39.572232681000003</v>
      </c>
      <c r="O226" s="33">
        <v>47.866637099999998</v>
      </c>
      <c r="P226" s="17" t="s">
        <v>14</v>
      </c>
      <c r="Q226" s="40" t="s">
        <v>697</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t="s">
        <v>353</v>
      </c>
      <c r="D227" s="16" t="s">
        <v>354</v>
      </c>
      <c r="E227" s="16">
        <v>3</v>
      </c>
      <c r="F227" s="15">
        <v>32.08</v>
      </c>
      <c r="G227" s="15">
        <v>29.22</v>
      </c>
      <c r="H227" s="15">
        <v>26.37</v>
      </c>
      <c r="I227" s="14"/>
      <c r="J227" s="15">
        <v>33.15</v>
      </c>
      <c r="K227" s="15">
        <v>38.85</v>
      </c>
      <c r="L227" s="15">
        <v>48.09</v>
      </c>
      <c r="M227" s="15"/>
      <c r="N227" s="15">
        <v>41.020883898000001</v>
      </c>
      <c r="O227" s="15">
        <v>247.3852713</v>
      </c>
      <c r="P227" s="16" t="s">
        <v>14</v>
      </c>
      <c r="Q227" s="39" t="s">
        <v>698</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t="s">
        <v>355</v>
      </c>
      <c r="D228" s="17" t="s">
        <v>356</v>
      </c>
      <c r="E228" s="17">
        <v>8</v>
      </c>
      <c r="F228" s="14">
        <v>13.23</v>
      </c>
      <c r="G228" s="14">
        <v>11.83</v>
      </c>
      <c r="H228" s="14">
        <v>10.44</v>
      </c>
      <c r="I228" s="14"/>
      <c r="J228" s="14">
        <v>17.34</v>
      </c>
      <c r="K228" s="14">
        <v>20.12</v>
      </c>
      <c r="L228" s="14">
        <v>24.63</v>
      </c>
      <c r="M228" s="14"/>
      <c r="N228" s="14">
        <v>52.270823849000003</v>
      </c>
      <c r="O228" s="33">
        <v>12.101770800000001</v>
      </c>
      <c r="P228" s="17" t="s">
        <v>17</v>
      </c>
      <c r="Q228" s="40" t="s">
        <v>699</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t="s">
        <v>357</v>
      </c>
      <c r="D229" s="16" t="s">
        <v>358</v>
      </c>
      <c r="E229" s="16">
        <v>2</v>
      </c>
      <c r="F229" s="15">
        <v>22.31</v>
      </c>
      <c r="G229" s="15">
        <v>18.96</v>
      </c>
      <c r="H229" s="15">
        <v>15.62</v>
      </c>
      <c r="I229" s="14"/>
      <c r="J229" s="15">
        <v>22.92</v>
      </c>
      <c r="K229" s="15">
        <v>29.6</v>
      </c>
      <c r="L229" s="15">
        <v>40.409999999999997</v>
      </c>
      <c r="M229" s="15"/>
      <c r="N229" s="15">
        <v>38.296654076999999</v>
      </c>
      <c r="O229" s="15">
        <v>80.029371499999996</v>
      </c>
      <c r="P229" s="16" t="s">
        <v>14</v>
      </c>
      <c r="Q229" s="39" t="s">
        <v>700</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t="s">
        <v>701</v>
      </c>
      <c r="D230" s="17" t="s">
        <v>702</v>
      </c>
      <c r="E230" s="17">
        <v>2</v>
      </c>
      <c r="F230" s="14">
        <v>1.18</v>
      </c>
      <c r="G230" s="14">
        <v>0.95</v>
      </c>
      <c r="H230" s="14">
        <v>0.73</v>
      </c>
      <c r="I230" s="14"/>
      <c r="J230" s="14">
        <v>1.28</v>
      </c>
      <c r="K230" s="14">
        <v>1.72</v>
      </c>
      <c r="L230" s="14">
        <v>2.44</v>
      </c>
      <c r="M230" s="14"/>
      <c r="N230" s="14">
        <v>43.992922540000002</v>
      </c>
      <c r="O230" s="33">
        <v>2.8055672</v>
      </c>
      <c r="P230" s="17" t="s">
        <v>14</v>
      </c>
      <c r="Q230" s="40" t="s">
        <v>703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t="s">
        <v>359</v>
      </c>
      <c r="D231" s="16" t="s">
        <v>360</v>
      </c>
      <c r="E231" s="16">
        <v>5</v>
      </c>
      <c r="F231" s="15">
        <v>15.2</v>
      </c>
      <c r="G231" s="15">
        <v>13.63</v>
      </c>
      <c r="H231" s="15">
        <v>12.06</v>
      </c>
      <c r="I231" s="14"/>
      <c r="J231" s="15">
        <v>19.7</v>
      </c>
      <c r="K231" s="15">
        <v>22.83</v>
      </c>
      <c r="L231" s="15">
        <v>27.91</v>
      </c>
      <c r="M231" s="15"/>
      <c r="N231" s="15">
        <v>53.344922339</v>
      </c>
      <c r="O231" s="15">
        <v>22.470693000000001</v>
      </c>
      <c r="P231" s="16" t="s">
        <v>17</v>
      </c>
      <c r="Q231" s="39" t="s">
        <v>704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t="s">
        <v>361</v>
      </c>
      <c r="D232" s="17" t="s">
        <v>362</v>
      </c>
      <c r="E232" s="17">
        <v>2</v>
      </c>
      <c r="F232" s="14">
        <v>43</v>
      </c>
      <c r="G232" s="14">
        <v>39.01</v>
      </c>
      <c r="H232" s="14">
        <v>35.020000000000003</v>
      </c>
      <c r="I232" s="14"/>
      <c r="J232" s="14">
        <v>43.52</v>
      </c>
      <c r="K232" s="14">
        <v>51.49</v>
      </c>
      <c r="L232" s="14">
        <v>64.39</v>
      </c>
      <c r="M232" s="14"/>
      <c r="N232" s="14">
        <v>44.717448419</v>
      </c>
      <c r="O232" s="33">
        <v>320.65309165000002</v>
      </c>
      <c r="P232" s="17" t="s">
        <v>14</v>
      </c>
      <c r="Q232" s="40" t="s">
        <v>705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t="s">
        <v>363</v>
      </c>
      <c r="D233" s="16" t="s">
        <v>364</v>
      </c>
      <c r="E233" s="16">
        <v>0</v>
      </c>
      <c r="F233" s="15">
        <v>7.92</v>
      </c>
      <c r="G233" s="15">
        <v>7.25</v>
      </c>
      <c r="H233" s="15">
        <v>6.58</v>
      </c>
      <c r="I233" s="14"/>
      <c r="J233" s="15">
        <v>8.1</v>
      </c>
      <c r="K233" s="15">
        <v>9.43</v>
      </c>
      <c r="L233" s="15">
        <v>11.59</v>
      </c>
      <c r="M233" s="15"/>
      <c r="N233" s="15">
        <v>36.490399424000003</v>
      </c>
      <c r="O233" s="15">
        <v>3.8770407000000002</v>
      </c>
      <c r="P233" s="16" t="s">
        <v>14</v>
      </c>
      <c r="Q233" s="39" t="s">
        <v>706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t="s">
        <v>365</v>
      </c>
      <c r="D234" s="17" t="s">
        <v>366</v>
      </c>
      <c r="E234" s="17">
        <v>2</v>
      </c>
      <c r="F234" s="14" t="s">
        <v>32</v>
      </c>
      <c r="G234" s="14" t="s">
        <v>32</v>
      </c>
      <c r="H234" s="14" t="s">
        <v>32</v>
      </c>
      <c r="I234" s="14"/>
      <c r="J234" s="14" t="s">
        <v>32</v>
      </c>
      <c r="K234" s="14" t="s">
        <v>32</v>
      </c>
      <c r="L234" s="14" t="s">
        <v>32</v>
      </c>
      <c r="M234" s="14"/>
      <c r="N234" s="14" t="s">
        <v>32</v>
      </c>
      <c r="O234" s="33" t="s">
        <v>32</v>
      </c>
      <c r="P234" s="17" t="s">
        <v>32</v>
      </c>
      <c r="Q234" s="40" t="s">
        <v>33</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t="s">
        <v>367</v>
      </c>
      <c r="D235" s="16" t="s">
        <v>368</v>
      </c>
      <c r="E235" s="16">
        <v>2</v>
      </c>
      <c r="F235" s="15">
        <v>9.6199999999999992</v>
      </c>
      <c r="G235" s="15">
        <v>7.75</v>
      </c>
      <c r="H235" s="15">
        <v>5.88</v>
      </c>
      <c r="I235" s="14"/>
      <c r="J235" s="15">
        <v>9.86</v>
      </c>
      <c r="K235" s="15">
        <v>13.59</v>
      </c>
      <c r="L235" s="15">
        <v>19.63</v>
      </c>
      <c r="M235" s="15"/>
      <c r="N235" s="15">
        <v>42.854326915000001</v>
      </c>
      <c r="O235" s="15">
        <v>48.869522850000003</v>
      </c>
      <c r="P235" s="16" t="s">
        <v>14</v>
      </c>
      <c r="Q235" s="39" t="s">
        <v>707</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t="s">
        <v>708</v>
      </c>
      <c r="D236" s="17" t="s">
        <v>709</v>
      </c>
      <c r="E236" s="17">
        <v>5</v>
      </c>
      <c r="F236" s="14">
        <v>92.7</v>
      </c>
      <c r="G236" s="14">
        <v>86.81</v>
      </c>
      <c r="H236" s="14">
        <v>80.930000000000007</v>
      </c>
      <c r="I236" s="14"/>
      <c r="J236" s="14">
        <v>93.22</v>
      </c>
      <c r="K236" s="14">
        <v>104.98</v>
      </c>
      <c r="L236" s="14">
        <v>124.01</v>
      </c>
      <c r="M236" s="14"/>
      <c r="N236" s="14">
        <v>40.953902358000001</v>
      </c>
      <c r="O236" s="33">
        <v>5.0286358870000001</v>
      </c>
      <c r="P236" s="17" t="s">
        <v>14</v>
      </c>
      <c r="Q236" s="40" t="s">
        <v>710</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t="s">
        <v>432</v>
      </c>
      <c r="D237" s="16" t="s">
        <v>433</v>
      </c>
      <c r="E237" s="16">
        <v>5</v>
      </c>
      <c r="F237" s="15">
        <v>180.82</v>
      </c>
      <c r="G237" s="15">
        <v>169.59</v>
      </c>
      <c r="H237" s="15">
        <v>158.37</v>
      </c>
      <c r="I237" s="14"/>
      <c r="J237" s="15">
        <v>182.03</v>
      </c>
      <c r="K237" s="15">
        <v>204.47</v>
      </c>
      <c r="L237" s="15">
        <v>240.79</v>
      </c>
      <c r="M237" s="15"/>
      <c r="N237" s="15">
        <v>41.370762411000001</v>
      </c>
      <c r="O237" s="15">
        <v>7.8449107114999999</v>
      </c>
      <c r="P237" s="16" t="s">
        <v>14</v>
      </c>
      <c r="Q237" s="39" t="s">
        <v>711</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t="s">
        <v>369</v>
      </c>
      <c r="D238" s="17" t="s">
        <v>370</v>
      </c>
      <c r="E238" s="17">
        <v>2</v>
      </c>
      <c r="F238" s="14">
        <v>46.33</v>
      </c>
      <c r="G238" s="14">
        <v>40.31</v>
      </c>
      <c r="H238" s="14">
        <v>34.29</v>
      </c>
      <c r="I238" s="14"/>
      <c r="J238" s="14">
        <v>47.07</v>
      </c>
      <c r="K238" s="14">
        <v>59.1</v>
      </c>
      <c r="L238" s="14">
        <v>78.56</v>
      </c>
      <c r="M238" s="14"/>
      <c r="N238" s="14">
        <v>50.025501005000002</v>
      </c>
      <c r="O238" s="33">
        <v>3.0045727474999997</v>
      </c>
      <c r="P238" s="17" t="s">
        <v>14</v>
      </c>
      <c r="Q238" s="40" t="s">
        <v>712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t="s">
        <v>434</v>
      </c>
      <c r="D239" s="16" t="s">
        <v>435</v>
      </c>
      <c r="E239" s="16">
        <v>9</v>
      </c>
      <c r="F239" s="15">
        <v>41.48</v>
      </c>
      <c r="G239" s="15">
        <v>36.659999999999997</v>
      </c>
      <c r="H239" s="15">
        <v>31.84</v>
      </c>
      <c r="I239" s="14"/>
      <c r="J239" s="15">
        <v>51.84</v>
      </c>
      <c r="K239" s="15">
        <v>61.47</v>
      </c>
      <c r="L239" s="15">
        <v>77.06</v>
      </c>
      <c r="M239" s="15"/>
      <c r="N239" s="15">
        <v>60.997283889000002</v>
      </c>
      <c r="O239" s="15">
        <v>2.3496262555</v>
      </c>
      <c r="P239" s="16" t="s">
        <v>17</v>
      </c>
      <c r="Q239" s="39" t="s">
        <v>713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t="s">
        <v>449</v>
      </c>
      <c r="D240" s="17" t="s">
        <v>371</v>
      </c>
      <c r="E240" s="17">
        <v>2</v>
      </c>
      <c r="F240" s="14">
        <v>86.6</v>
      </c>
      <c r="G240" s="14">
        <v>74.77</v>
      </c>
      <c r="H240" s="14">
        <v>62.94</v>
      </c>
      <c r="I240" s="14"/>
      <c r="J240" s="14">
        <v>88.09</v>
      </c>
      <c r="K240" s="14">
        <v>111.74</v>
      </c>
      <c r="L240" s="14">
        <v>150.02000000000001</v>
      </c>
      <c r="M240" s="14"/>
      <c r="N240" s="14">
        <v>47.260770745000002</v>
      </c>
      <c r="O240" s="33">
        <v>8.8241432050000004</v>
      </c>
      <c r="P240" s="17" t="s">
        <v>14</v>
      </c>
      <c r="Q240" s="40" t="s">
        <v>714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t="s">
        <v>450</v>
      </c>
      <c r="D241" s="16" t="s">
        <v>372</v>
      </c>
      <c r="E241" s="16">
        <v>2</v>
      </c>
      <c r="F241" s="15">
        <v>30.36</v>
      </c>
      <c r="G241" s="15">
        <v>23.63</v>
      </c>
      <c r="H241" s="15">
        <v>16.91</v>
      </c>
      <c r="I241" s="14"/>
      <c r="J241" s="15">
        <v>30.96</v>
      </c>
      <c r="K241" s="15">
        <v>44.4</v>
      </c>
      <c r="L241" s="15">
        <v>66.16</v>
      </c>
      <c r="M241" s="15"/>
      <c r="N241" s="15">
        <v>39.667391125000002</v>
      </c>
      <c r="O241" s="15">
        <v>4.4961301560000004</v>
      </c>
      <c r="P241" s="16" t="s">
        <v>14</v>
      </c>
      <c r="Q241" s="39" t="s">
        <v>715</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t="s">
        <v>451</v>
      </c>
      <c r="D242" s="17" t="s">
        <v>452</v>
      </c>
      <c r="E242" s="17">
        <v>2</v>
      </c>
      <c r="F242" s="14">
        <v>49.36</v>
      </c>
      <c r="G242" s="14">
        <v>41.85</v>
      </c>
      <c r="H242" s="14">
        <v>34.35</v>
      </c>
      <c r="I242" s="14"/>
      <c r="J242" s="14">
        <v>50.36</v>
      </c>
      <c r="K242" s="14">
        <v>65.36</v>
      </c>
      <c r="L242" s="14">
        <v>89.64</v>
      </c>
      <c r="M242" s="14"/>
      <c r="N242" s="14">
        <v>49.253774176999997</v>
      </c>
      <c r="O242" s="33">
        <v>13.051509150999999</v>
      </c>
      <c r="P242" s="17" t="s">
        <v>14</v>
      </c>
      <c r="Q242" s="40" t="s">
        <v>716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t="s">
        <v>415</v>
      </c>
      <c r="D243" s="16" t="s">
        <v>416</v>
      </c>
      <c r="E243" s="16">
        <v>9</v>
      </c>
      <c r="F243" s="15">
        <v>35.659999999999997</v>
      </c>
      <c r="G243" s="15">
        <v>31.29</v>
      </c>
      <c r="H243" s="15">
        <v>26.92</v>
      </c>
      <c r="I243" s="14"/>
      <c r="J243" s="15">
        <v>37.47</v>
      </c>
      <c r="K243" s="15">
        <v>46.2</v>
      </c>
      <c r="L243" s="15">
        <v>60.34</v>
      </c>
      <c r="M243" s="15"/>
      <c r="N243" s="15">
        <v>72.090293068999998</v>
      </c>
      <c r="O243" s="15">
        <v>4.6918095974999998</v>
      </c>
      <c r="P243" s="16" t="s">
        <v>17</v>
      </c>
      <c r="Q243" s="39" t="s">
        <v>717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t="s">
        <v>373</v>
      </c>
      <c r="D244" s="17" t="s">
        <v>374</v>
      </c>
      <c r="E244" s="17">
        <v>8</v>
      </c>
      <c r="F244" s="14">
        <v>141.03</v>
      </c>
      <c r="G244" s="14">
        <v>136.26</v>
      </c>
      <c r="H244" s="14">
        <v>131.5</v>
      </c>
      <c r="I244" s="14"/>
      <c r="J244" s="14">
        <v>142.47999999999999</v>
      </c>
      <c r="K244" s="14">
        <v>152</v>
      </c>
      <c r="L244" s="14">
        <v>167.42</v>
      </c>
      <c r="M244" s="14"/>
      <c r="N244" s="14">
        <v>69.79554109</v>
      </c>
      <c r="O244" s="33">
        <v>5.3252021599999999</v>
      </c>
      <c r="P244" s="17" t="s">
        <v>17</v>
      </c>
      <c r="Q244" s="40" t="s">
        <v>718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t="s">
        <v>417</v>
      </c>
      <c r="D245" s="16" t="s">
        <v>418</v>
      </c>
      <c r="E245" s="16">
        <v>2</v>
      </c>
      <c r="F245" s="15">
        <v>122.33</v>
      </c>
      <c r="G245" s="15">
        <v>112.03</v>
      </c>
      <c r="H245" s="15">
        <v>101.74</v>
      </c>
      <c r="I245" s="14"/>
      <c r="J245" s="15">
        <v>123.33</v>
      </c>
      <c r="K245" s="15">
        <v>143.91</v>
      </c>
      <c r="L245" s="15">
        <v>177.22</v>
      </c>
      <c r="M245" s="15"/>
      <c r="N245" s="15">
        <v>36.459210652000003</v>
      </c>
      <c r="O245" s="15">
        <v>15.637905371999999</v>
      </c>
      <c r="P245" s="16" t="s">
        <v>14</v>
      </c>
      <c r="Q245" s="39" t="s">
        <v>719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t="s">
        <v>453</v>
      </c>
      <c r="D246" s="17" t="s">
        <v>375</v>
      </c>
      <c r="E246" s="17">
        <v>5</v>
      </c>
      <c r="F246" s="14">
        <v>173.23</v>
      </c>
      <c r="G246" s="14">
        <v>162.30000000000001</v>
      </c>
      <c r="H246" s="14">
        <v>151.38</v>
      </c>
      <c r="I246" s="14"/>
      <c r="J246" s="14">
        <v>174.56</v>
      </c>
      <c r="K246" s="14">
        <v>196.4</v>
      </c>
      <c r="L246" s="14">
        <v>231.75</v>
      </c>
      <c r="M246" s="14"/>
      <c r="N246" s="14">
        <v>40.634487200999999</v>
      </c>
      <c r="O246" s="33">
        <v>588.17013473999998</v>
      </c>
      <c r="P246" s="17" t="s">
        <v>14</v>
      </c>
      <c r="Q246" s="40" t="s">
        <v>720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t="s">
        <v>454</v>
      </c>
      <c r="D247" s="16" t="s">
        <v>376</v>
      </c>
      <c r="E247" s="16">
        <v>9</v>
      </c>
      <c r="F247" s="15">
        <v>424</v>
      </c>
      <c r="G247" s="15">
        <v>407.26</v>
      </c>
      <c r="H247" s="15">
        <v>390.52</v>
      </c>
      <c r="I247" s="14"/>
      <c r="J247" s="15">
        <v>428.42</v>
      </c>
      <c r="K247" s="15">
        <v>461.89</v>
      </c>
      <c r="L247" s="15">
        <v>516.05999999999995</v>
      </c>
      <c r="M247" s="15"/>
      <c r="N247" s="15">
        <v>79.689883238999997</v>
      </c>
      <c r="O247" s="15">
        <v>48.369770833000004</v>
      </c>
      <c r="P247" s="16" t="s">
        <v>17</v>
      </c>
      <c r="Q247" s="39" t="s">
        <v>721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t="s">
        <v>455</v>
      </c>
      <c r="D248" s="17" t="s">
        <v>377</v>
      </c>
      <c r="E248" s="17">
        <v>8</v>
      </c>
      <c r="F248" s="14">
        <v>115.42</v>
      </c>
      <c r="G248" s="14">
        <v>89.2</v>
      </c>
      <c r="H248" s="14">
        <v>62.98</v>
      </c>
      <c r="I248" s="14"/>
      <c r="J248" s="14">
        <v>190.5</v>
      </c>
      <c r="K248" s="14">
        <v>242.93</v>
      </c>
      <c r="L248" s="14">
        <v>327.78</v>
      </c>
      <c r="M248" s="14"/>
      <c r="N248" s="14">
        <v>50.978372933000003</v>
      </c>
      <c r="O248" s="33">
        <v>7.9241779169999997</v>
      </c>
      <c r="P248" s="17" t="s">
        <v>17</v>
      </c>
      <c r="Q248" s="40" t="s">
        <v>722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t="s">
        <v>456</v>
      </c>
      <c r="D249" s="16" t="s">
        <v>378</v>
      </c>
      <c r="E249" s="16">
        <v>8</v>
      </c>
      <c r="F249" s="15">
        <v>112.26</v>
      </c>
      <c r="G249" s="15">
        <v>105.32</v>
      </c>
      <c r="H249" s="15">
        <v>98.39</v>
      </c>
      <c r="I249" s="14"/>
      <c r="J249" s="15">
        <v>130.44</v>
      </c>
      <c r="K249" s="15">
        <v>144.30000000000001</v>
      </c>
      <c r="L249" s="15">
        <v>166.74</v>
      </c>
      <c r="M249" s="15"/>
      <c r="N249" s="15">
        <v>52.736302575000003</v>
      </c>
      <c r="O249" s="15">
        <v>310.76464490000001</v>
      </c>
      <c r="P249" s="16" t="s">
        <v>17</v>
      </c>
      <c r="Q249" s="39" t="s">
        <v>723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t="s">
        <v>379</v>
      </c>
      <c r="D250" s="17" t="s">
        <v>380</v>
      </c>
      <c r="E250" s="17">
        <v>5</v>
      </c>
      <c r="F250" s="14">
        <v>181.91</v>
      </c>
      <c r="G250" s="14">
        <v>170.46</v>
      </c>
      <c r="H250" s="14">
        <v>159.01</v>
      </c>
      <c r="I250" s="14"/>
      <c r="J250" s="14">
        <v>183.47</v>
      </c>
      <c r="K250" s="14">
        <v>206.36</v>
      </c>
      <c r="L250" s="14">
        <v>243.41</v>
      </c>
      <c r="M250" s="14"/>
      <c r="N250" s="14">
        <v>41.119729229999997</v>
      </c>
      <c r="O250" s="33">
        <v>88.462896361000006</v>
      </c>
      <c r="P250" s="17" t="s">
        <v>14</v>
      </c>
      <c r="Q250" s="40" t="s">
        <v>724</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t="s">
        <v>381</v>
      </c>
      <c r="D251" s="16" t="s">
        <v>382</v>
      </c>
      <c r="E251" s="16">
        <v>6</v>
      </c>
      <c r="F251" s="15">
        <v>124.86</v>
      </c>
      <c r="G251" s="15">
        <v>117.02</v>
      </c>
      <c r="H251" s="15">
        <v>109.18</v>
      </c>
      <c r="I251" s="14"/>
      <c r="J251" s="15">
        <v>125.79</v>
      </c>
      <c r="K251" s="15">
        <v>141.46</v>
      </c>
      <c r="L251" s="15">
        <v>166.83</v>
      </c>
      <c r="M251" s="15"/>
      <c r="N251" s="15">
        <v>39.887909309000001</v>
      </c>
      <c r="O251" s="15">
        <v>22.430187570999998</v>
      </c>
      <c r="P251" s="16" t="s">
        <v>14</v>
      </c>
      <c r="Q251" s="39" t="s">
        <v>725</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t="s">
        <v>383</v>
      </c>
      <c r="D252" s="17" t="s">
        <v>384</v>
      </c>
      <c r="E252" s="17">
        <v>9</v>
      </c>
      <c r="F252" s="14">
        <v>71.87</v>
      </c>
      <c r="G252" s="14">
        <v>67.930000000000007</v>
      </c>
      <c r="H252" s="14">
        <v>64</v>
      </c>
      <c r="I252" s="14"/>
      <c r="J252" s="14">
        <v>72.290000000000006</v>
      </c>
      <c r="K252" s="14">
        <v>80.150000000000006</v>
      </c>
      <c r="L252" s="14">
        <v>92.88</v>
      </c>
      <c r="M252" s="14"/>
      <c r="N252" s="14">
        <v>74.170256750999997</v>
      </c>
      <c r="O252" s="33">
        <v>14.322496723</v>
      </c>
      <c r="P252" s="17" t="s">
        <v>17</v>
      </c>
      <c r="Q252" s="40" t="s">
        <v>726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t="s">
        <v>385</v>
      </c>
      <c r="D253" s="16" t="s">
        <v>386</v>
      </c>
      <c r="E253" s="16">
        <v>9</v>
      </c>
      <c r="F253" s="15">
        <v>51.5</v>
      </c>
      <c r="G253" s="15">
        <v>49.47</v>
      </c>
      <c r="H253" s="15">
        <v>47.45</v>
      </c>
      <c r="I253" s="14"/>
      <c r="J253" s="15">
        <v>52</v>
      </c>
      <c r="K253" s="15">
        <v>56.04</v>
      </c>
      <c r="L253" s="15">
        <v>62.59</v>
      </c>
      <c r="M253" s="15"/>
      <c r="N253" s="15">
        <v>78.366355009000003</v>
      </c>
      <c r="O253" s="15">
        <v>7.1462913365</v>
      </c>
      <c r="P253" s="16" t="s">
        <v>17</v>
      </c>
      <c r="Q253" s="39" t="s">
        <v>727</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t="s">
        <v>387</v>
      </c>
      <c r="D254" s="17" t="s">
        <v>388</v>
      </c>
      <c r="E254" s="17">
        <v>7</v>
      </c>
      <c r="F254" s="14">
        <v>111.3</v>
      </c>
      <c r="G254" s="14">
        <v>103.63</v>
      </c>
      <c r="H254" s="14">
        <v>95.96</v>
      </c>
      <c r="I254" s="14"/>
      <c r="J254" s="14">
        <v>114.5</v>
      </c>
      <c r="K254" s="14">
        <v>129.83000000000001</v>
      </c>
      <c r="L254" s="14">
        <v>154.63999999999999</v>
      </c>
      <c r="M254" s="14"/>
      <c r="N254" s="14">
        <v>58.599657172000001</v>
      </c>
      <c r="O254" s="33">
        <v>11.484821496</v>
      </c>
      <c r="P254" s="17" t="s">
        <v>17</v>
      </c>
      <c r="Q254" s="40" t="s">
        <v>728</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t="s">
        <v>729</v>
      </c>
      <c r="D255" s="16" t="s">
        <v>730</v>
      </c>
      <c r="E255" s="16">
        <v>5</v>
      </c>
      <c r="F255" s="15">
        <v>89.78</v>
      </c>
      <c r="G255" s="15">
        <v>82.85</v>
      </c>
      <c r="H255" s="15">
        <v>75.930000000000007</v>
      </c>
      <c r="I255" s="14"/>
      <c r="J255" s="15">
        <v>108.58</v>
      </c>
      <c r="K255" s="15">
        <v>122.42</v>
      </c>
      <c r="L255" s="15">
        <v>144.83000000000001</v>
      </c>
      <c r="M255" s="15"/>
      <c r="N255" s="15">
        <v>51.639225734</v>
      </c>
      <c r="O255" s="15">
        <v>1.5956495785</v>
      </c>
      <c r="P255" s="16" t="s">
        <v>17</v>
      </c>
      <c r="Q255" s="39" t="s">
        <v>731</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t="s">
        <v>732</v>
      </c>
      <c r="D256" s="17" t="s">
        <v>733</v>
      </c>
      <c r="E256" s="17">
        <v>5</v>
      </c>
      <c r="F256" s="14">
        <v>145.25</v>
      </c>
      <c r="G256" s="14">
        <v>136.32</v>
      </c>
      <c r="H256" s="14">
        <v>127.4</v>
      </c>
      <c r="I256" s="14"/>
      <c r="J256" s="14">
        <v>146.15</v>
      </c>
      <c r="K256" s="14">
        <v>163.99</v>
      </c>
      <c r="L256" s="14">
        <v>192.86</v>
      </c>
      <c r="M256" s="14"/>
      <c r="N256" s="14">
        <v>40.912105324000002</v>
      </c>
      <c r="O256" s="33">
        <v>2.9713588410000003</v>
      </c>
      <c r="P256" s="17" t="s">
        <v>14</v>
      </c>
      <c r="Q256" s="40" t="s">
        <v>734</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t="s">
        <v>389</v>
      </c>
      <c r="D257" s="16" t="s">
        <v>390</v>
      </c>
      <c r="E257" s="16">
        <v>3</v>
      </c>
      <c r="F257" s="15">
        <v>23.25</v>
      </c>
      <c r="G257" s="15">
        <v>20.13</v>
      </c>
      <c r="H257" s="15">
        <v>17.02</v>
      </c>
      <c r="I257" s="14"/>
      <c r="J257" s="15">
        <v>23.51</v>
      </c>
      <c r="K257" s="15">
        <v>29.73</v>
      </c>
      <c r="L257" s="15">
        <v>39.799999999999997</v>
      </c>
      <c r="M257" s="15"/>
      <c r="N257" s="15">
        <v>48.357233798999999</v>
      </c>
      <c r="O257" s="15">
        <v>3.745528851</v>
      </c>
      <c r="P257" s="16" t="s">
        <v>14</v>
      </c>
      <c r="Q257" s="39" t="s">
        <v>735</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t="s">
        <v>391</v>
      </c>
      <c r="D258" s="17" t="s">
        <v>392</v>
      </c>
      <c r="E258" s="17">
        <v>7</v>
      </c>
      <c r="F258" s="14" t="s">
        <v>32</v>
      </c>
      <c r="G258" s="14" t="s">
        <v>32</v>
      </c>
      <c r="H258" s="14" t="s">
        <v>32</v>
      </c>
      <c r="I258" s="14"/>
      <c r="J258" s="14" t="s">
        <v>32</v>
      </c>
      <c r="K258" s="14" t="s">
        <v>32</v>
      </c>
      <c r="L258" s="14" t="s">
        <v>32</v>
      </c>
      <c r="M258" s="14"/>
      <c r="N258" s="14" t="s">
        <v>32</v>
      </c>
      <c r="O258" s="33" t="s">
        <v>32</v>
      </c>
      <c r="P258" s="17" t="s">
        <v>32</v>
      </c>
      <c r="Q258" s="40" t="s">
        <v>33</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t="s">
        <v>393</v>
      </c>
      <c r="D259" s="16" t="s">
        <v>394</v>
      </c>
      <c r="E259" s="16">
        <v>5</v>
      </c>
      <c r="F259" s="15">
        <v>18.079999999999998</v>
      </c>
      <c r="G259" s="15">
        <v>16.920000000000002</v>
      </c>
      <c r="H259" s="15">
        <v>15.76</v>
      </c>
      <c r="I259" s="14"/>
      <c r="J259" s="15">
        <v>18.25</v>
      </c>
      <c r="K259" s="15">
        <v>20.56</v>
      </c>
      <c r="L259" s="15">
        <v>24.31</v>
      </c>
      <c r="M259" s="15"/>
      <c r="N259" s="15">
        <v>42.558313161000001</v>
      </c>
      <c r="O259" s="15">
        <v>12.471346739000001</v>
      </c>
      <c r="P259" s="16" t="s">
        <v>14</v>
      </c>
      <c r="Q259" s="39" t="s">
        <v>736</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t="s">
        <v>395</v>
      </c>
      <c r="D260" s="17" t="s">
        <v>396</v>
      </c>
      <c r="E260" s="17">
        <v>9</v>
      </c>
      <c r="F260" s="14">
        <v>20.76</v>
      </c>
      <c r="G260" s="14">
        <v>19.190000000000001</v>
      </c>
      <c r="H260" s="14">
        <v>17.63</v>
      </c>
      <c r="I260" s="14"/>
      <c r="J260" s="14">
        <v>21.8</v>
      </c>
      <c r="K260" s="14">
        <v>24.92</v>
      </c>
      <c r="L260" s="14">
        <v>29.98</v>
      </c>
      <c r="M260" s="14"/>
      <c r="N260" s="14">
        <v>81.921325150000001</v>
      </c>
      <c r="O260" s="33">
        <v>19.468062012999997</v>
      </c>
      <c r="P260" s="17" t="s">
        <v>17</v>
      </c>
      <c r="Q260" s="40" t="s">
        <v>737</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t="s">
        <v>397</v>
      </c>
      <c r="D261" s="16" t="s">
        <v>398</v>
      </c>
      <c r="E261" s="16">
        <v>2</v>
      </c>
      <c r="F261" s="15">
        <v>23.55</v>
      </c>
      <c r="G261" s="15">
        <v>21.4</v>
      </c>
      <c r="H261" s="15">
        <v>19.260000000000002</v>
      </c>
      <c r="I261" s="14"/>
      <c r="J261" s="15">
        <v>23.8</v>
      </c>
      <c r="K261" s="15">
        <v>28.08</v>
      </c>
      <c r="L261" s="15">
        <v>35.01</v>
      </c>
      <c r="M261" s="15"/>
      <c r="N261" s="15">
        <v>38.925225699999999</v>
      </c>
      <c r="O261" s="15">
        <v>26.674159813999999</v>
      </c>
      <c r="P261" s="16" t="s">
        <v>14</v>
      </c>
      <c r="Q261" s="39" t="s">
        <v>738</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c r="D262" s="17"/>
      <c r="E262" s="17"/>
      <c r="F262" s="14"/>
      <c r="G262" s="14"/>
      <c r="H262" s="14"/>
      <c r="I262" s="14"/>
      <c r="J262" s="14"/>
      <c r="K262" s="14"/>
      <c r="L262" s="14"/>
      <c r="M262" s="14"/>
      <c r="N262" s="14"/>
      <c r="O262" s="33"/>
      <c r="P262" s="17"/>
      <c r="Q262" s="40"/>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c r="D263" s="16"/>
      <c r="E263" s="16"/>
      <c r="F263" s="15"/>
      <c r="G263" s="15"/>
      <c r="H263" s="15"/>
      <c r="I263" s="14"/>
      <c r="J263" s="15"/>
      <c r="K263" s="15"/>
      <c r="L263" s="15"/>
      <c r="M263" s="15"/>
      <c r="N263" s="15"/>
      <c r="O263" s="15"/>
      <c r="P263" s="16"/>
      <c r="Q263" s="39"/>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c r="D264" s="17"/>
      <c r="E264" s="17"/>
      <c r="F264" s="14"/>
      <c r="G264" s="14"/>
      <c r="H264" s="14"/>
      <c r="I264" s="14"/>
      <c r="J264" s="14"/>
      <c r="K264" s="14"/>
      <c r="L264" s="14"/>
      <c r="M264" s="14"/>
      <c r="N264" s="14"/>
      <c r="O264" s="33"/>
      <c r="P264" s="17"/>
      <c r="Q264" s="40"/>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c r="D265" s="16"/>
      <c r="E265" s="16"/>
      <c r="F265" s="15"/>
      <c r="G265" s="15"/>
      <c r="H265" s="15"/>
      <c r="I265" s="14"/>
      <c r="J265" s="15"/>
      <c r="K265" s="15"/>
      <c r="L265" s="15"/>
      <c r="M265" s="15"/>
      <c r="N265" s="15"/>
      <c r="O265" s="15"/>
      <c r="P265" s="16"/>
      <c r="Q265" s="39"/>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c r="D266" s="17"/>
      <c r="E266" s="17"/>
      <c r="F266" s="14"/>
      <c r="G266" s="14"/>
      <c r="H266" s="14"/>
      <c r="I266" s="14"/>
      <c r="J266" s="14"/>
      <c r="K266" s="14"/>
      <c r="L266" s="14"/>
      <c r="M266" s="14"/>
      <c r="N266" s="14"/>
      <c r="O266" s="33"/>
      <c r="P266" s="17"/>
      <c r="Q266" s="40"/>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c r="D267" s="16"/>
      <c r="E267" s="16"/>
      <c r="F267" s="15"/>
      <c r="G267" s="15"/>
      <c r="H267" s="15"/>
      <c r="I267" s="14"/>
      <c r="J267" s="15"/>
      <c r="K267" s="15"/>
      <c r="L267" s="15"/>
      <c r="M267" s="15"/>
      <c r="N267" s="15"/>
      <c r="O267" s="15"/>
      <c r="P267" s="16"/>
      <c r="Q267" s="39"/>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c r="D268" s="17"/>
      <c r="E268" s="17"/>
      <c r="F268" s="14"/>
      <c r="G268" s="14"/>
      <c r="H268" s="14"/>
      <c r="I268" s="14"/>
      <c r="J268" s="14"/>
      <c r="K268" s="14"/>
      <c r="L268" s="14"/>
      <c r="M268" s="14"/>
      <c r="N268" s="14"/>
      <c r="O268" s="33"/>
      <c r="P268" s="17"/>
      <c r="Q268" s="40"/>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c r="D269" s="16"/>
      <c r="E269" s="16"/>
      <c r="F269" s="15"/>
      <c r="G269" s="15"/>
      <c r="H269" s="15"/>
      <c r="I269" s="14"/>
      <c r="J269" s="15"/>
      <c r="K269" s="15"/>
      <c r="L269" s="15"/>
      <c r="M269" s="15"/>
      <c r="N269" s="15"/>
      <c r="O269" s="15"/>
      <c r="P269" s="16"/>
      <c r="Q269" s="39"/>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c r="D270" s="17"/>
      <c r="E270" s="17"/>
      <c r="F270" s="14"/>
      <c r="G270" s="14"/>
      <c r="H270" s="14"/>
      <c r="I270" s="14"/>
      <c r="J270" s="14"/>
      <c r="K270" s="14"/>
      <c r="L270" s="14"/>
      <c r="M270" s="14"/>
      <c r="N270" s="14"/>
      <c r="O270" s="33"/>
      <c r="P270" s="17"/>
      <c r="Q270" s="40"/>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c r="D271" s="16"/>
      <c r="E271" s="16"/>
      <c r="F271" s="15"/>
      <c r="G271" s="15"/>
      <c r="H271" s="15"/>
      <c r="I271" s="14"/>
      <c r="J271" s="15"/>
      <c r="K271" s="15"/>
      <c r="L271" s="15"/>
      <c r="M271" s="15"/>
      <c r="N271" s="15"/>
      <c r="O271" s="15"/>
      <c r="P271" s="16"/>
      <c r="Q271" s="39"/>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c r="D272" s="17"/>
      <c r="E272" s="17"/>
      <c r="F272" s="14"/>
      <c r="G272" s="14"/>
      <c r="H272" s="14"/>
      <c r="I272" s="14"/>
      <c r="J272" s="14"/>
      <c r="K272" s="14"/>
      <c r="L272" s="14"/>
      <c r="M272" s="14"/>
      <c r="N272" s="14"/>
      <c r="O272" s="33"/>
      <c r="P272" s="17"/>
      <c r="Q272" s="40"/>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c r="D273" s="16"/>
      <c r="E273" s="16"/>
      <c r="F273" s="15"/>
      <c r="G273" s="15"/>
      <c r="H273" s="15"/>
      <c r="I273" s="14"/>
      <c r="J273" s="15"/>
      <c r="K273" s="15"/>
      <c r="L273" s="15"/>
      <c r="M273" s="15"/>
      <c r="N273" s="15"/>
      <c r="O273" s="15"/>
      <c r="P273" s="16"/>
      <c r="Q273" s="39"/>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c r="D274" s="17"/>
      <c r="E274" s="17"/>
      <c r="F274" s="14"/>
      <c r="G274" s="14"/>
      <c r="H274" s="14"/>
      <c r="I274" s="14"/>
      <c r="J274" s="14"/>
      <c r="K274" s="14"/>
      <c r="L274" s="14"/>
      <c r="M274" s="14"/>
      <c r="N274" s="14"/>
      <c r="O274" s="33"/>
      <c r="P274" s="17"/>
      <c r="Q274" s="40"/>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c r="D275" s="16"/>
      <c r="E275" s="16"/>
      <c r="F275" s="15"/>
      <c r="G275" s="15"/>
      <c r="H275" s="15"/>
      <c r="I275" s="14"/>
      <c r="J275" s="15"/>
      <c r="K275" s="15"/>
      <c r="L275" s="15"/>
      <c r="M275" s="15"/>
      <c r="N275" s="15"/>
      <c r="O275" s="15"/>
      <c r="P275" s="16"/>
      <c r="Q275" s="39"/>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c r="D276" s="17"/>
      <c r="E276" s="17"/>
      <c r="F276" s="14"/>
      <c r="G276" s="14"/>
      <c r="H276" s="14"/>
      <c r="I276" s="14"/>
      <c r="J276" s="14"/>
      <c r="K276" s="14"/>
      <c r="L276" s="14"/>
      <c r="M276" s="14"/>
      <c r="N276" s="14"/>
      <c r="O276" s="33"/>
      <c r="P276" s="17"/>
      <c r="Q276" s="40"/>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c r="D277" s="16"/>
      <c r="E277" s="16"/>
      <c r="F277" s="15"/>
      <c r="G277" s="15"/>
      <c r="H277" s="15"/>
      <c r="I277" s="14"/>
      <c r="J277" s="15"/>
      <c r="K277" s="15"/>
      <c r="L277" s="15"/>
      <c r="M277" s="15"/>
      <c r="N277" s="15"/>
      <c r="O277" s="15"/>
      <c r="P277" s="16"/>
      <c r="Q277" s="39"/>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c r="D278" s="17"/>
      <c r="E278" s="17"/>
      <c r="F278" s="14"/>
      <c r="G278" s="14"/>
      <c r="H278" s="14"/>
      <c r="I278" s="14"/>
      <c r="J278" s="14"/>
      <c r="K278" s="14"/>
      <c r="L278" s="14"/>
      <c r="M278" s="14"/>
      <c r="N278" s="14"/>
      <c r="O278" s="33"/>
      <c r="P278" s="17"/>
      <c r="Q278" s="40"/>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c r="D279" s="16"/>
      <c r="E279" s="16"/>
      <c r="F279" s="15"/>
      <c r="G279" s="15"/>
      <c r="H279" s="15"/>
      <c r="I279" s="14"/>
      <c r="J279" s="15"/>
      <c r="K279" s="15"/>
      <c r="L279" s="15"/>
      <c r="M279" s="15"/>
      <c r="N279" s="15"/>
      <c r="O279" s="15"/>
      <c r="P279" s="16"/>
      <c r="Q279" s="39"/>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c r="D280" s="17"/>
      <c r="E280" s="17"/>
      <c r="F280" s="14"/>
      <c r="G280" s="14"/>
      <c r="H280" s="14"/>
      <c r="I280" s="14"/>
      <c r="J280" s="14"/>
      <c r="K280" s="14"/>
      <c r="L280" s="14"/>
      <c r="M280" s="14"/>
      <c r="N280" s="14"/>
      <c r="O280" s="33"/>
      <c r="P280" s="17"/>
      <c r="Q280" s="40"/>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c r="D281" s="16"/>
      <c r="E281" s="16"/>
      <c r="F281" s="15"/>
      <c r="G281" s="15"/>
      <c r="H281" s="15"/>
      <c r="I281" s="14"/>
      <c r="J281" s="15"/>
      <c r="K281" s="15"/>
      <c r="L281" s="15"/>
      <c r="M281" s="15"/>
      <c r="N281" s="15"/>
      <c r="O281" s="15"/>
      <c r="P281" s="16"/>
      <c r="Q281" s="39"/>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c r="D282" s="17"/>
      <c r="E282" s="17"/>
      <c r="F282" s="14"/>
      <c r="G282" s="14"/>
      <c r="H282" s="14"/>
      <c r="I282" s="14"/>
      <c r="J282" s="14"/>
      <c r="K282" s="14"/>
      <c r="L282" s="14"/>
      <c r="M282" s="14"/>
      <c r="N282" s="14"/>
      <c r="O282" s="33"/>
      <c r="P282" s="17"/>
      <c r="Q282" s="40"/>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c r="D283" s="16"/>
      <c r="E283" s="16"/>
      <c r="F283" s="15"/>
      <c r="G283" s="15"/>
      <c r="H283" s="15"/>
      <c r="I283" s="14"/>
      <c r="J283" s="15"/>
      <c r="K283" s="15"/>
      <c r="L283" s="15"/>
      <c r="M283" s="15"/>
      <c r="N283" s="15"/>
      <c r="O283" s="15"/>
      <c r="P283" s="16"/>
      <c r="Q283" s="39"/>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c r="D284" s="17"/>
      <c r="E284" s="17"/>
      <c r="F284" s="14"/>
      <c r="G284" s="14"/>
      <c r="H284" s="14"/>
      <c r="I284" s="14"/>
      <c r="J284" s="14"/>
      <c r="K284" s="14"/>
      <c r="L284" s="14"/>
      <c r="M284" s="14"/>
      <c r="N284" s="14"/>
      <c r="O284" s="33"/>
      <c r="P284" s="17"/>
      <c r="Q284" s="40"/>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c r="D285" s="16"/>
      <c r="E285" s="16"/>
      <c r="F285" s="15"/>
      <c r="G285" s="15"/>
      <c r="H285" s="15"/>
      <c r="I285" s="14"/>
      <c r="J285" s="15"/>
      <c r="K285" s="15"/>
      <c r="L285" s="15"/>
      <c r="M285" s="15"/>
      <c r="N285" s="15"/>
      <c r="O285" s="15"/>
      <c r="P285" s="16"/>
      <c r="Q285" s="39"/>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c r="D286" s="17"/>
      <c r="E286" s="17"/>
      <c r="F286" s="14"/>
      <c r="G286" s="14"/>
      <c r="H286" s="14"/>
      <c r="I286" s="14"/>
      <c r="J286" s="14"/>
      <c r="K286" s="14"/>
      <c r="L286" s="14"/>
      <c r="M286" s="14"/>
      <c r="N286" s="14"/>
      <c r="O286" s="33"/>
      <c r="P286" s="17"/>
      <c r="Q286" s="40"/>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c r="D287" s="16"/>
      <c r="E287" s="16"/>
      <c r="F287" s="15"/>
      <c r="G287" s="15"/>
      <c r="H287" s="15"/>
      <c r="I287" s="14"/>
      <c r="J287" s="15"/>
      <c r="K287" s="15"/>
      <c r="L287" s="15"/>
      <c r="M287" s="15"/>
      <c r="N287" s="15"/>
      <c r="O287" s="15"/>
      <c r="P287" s="16"/>
      <c r="Q287" s="39"/>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c r="D288" s="17"/>
      <c r="E288" s="17"/>
      <c r="F288" s="14"/>
      <c r="G288" s="14"/>
      <c r="H288" s="14"/>
      <c r="I288" s="14"/>
      <c r="J288" s="14"/>
      <c r="K288" s="14"/>
      <c r="L288" s="14"/>
      <c r="M288" s="14"/>
      <c r="N288" s="14"/>
      <c r="O288" s="33"/>
      <c r="P288" s="17"/>
      <c r="Q288" s="40"/>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c r="D289" s="16"/>
      <c r="E289" s="16"/>
      <c r="F289" s="15"/>
      <c r="G289" s="15"/>
      <c r="H289" s="15"/>
      <c r="I289" s="14"/>
      <c r="J289" s="15"/>
      <c r="K289" s="15"/>
      <c r="L289" s="15"/>
      <c r="M289" s="15"/>
      <c r="N289" s="15"/>
      <c r="O289" s="15"/>
      <c r="P289" s="16"/>
      <c r="Q289" s="39"/>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c r="D290" s="17"/>
      <c r="E290" s="17"/>
      <c r="F290" s="14"/>
      <c r="G290" s="14"/>
      <c r="H290" s="14"/>
      <c r="I290" s="14"/>
      <c r="J290" s="14"/>
      <c r="K290" s="14"/>
      <c r="L290" s="14"/>
      <c r="M290" s="14"/>
      <c r="N290" s="14"/>
      <c r="O290" s="33"/>
      <c r="P290" s="17"/>
      <c r="Q290" s="40"/>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c r="D291" s="16"/>
      <c r="E291" s="16"/>
      <c r="F291" s="15"/>
      <c r="G291" s="15"/>
      <c r="H291" s="15"/>
      <c r="I291" s="14"/>
      <c r="J291" s="15"/>
      <c r="K291" s="15"/>
      <c r="L291" s="15"/>
      <c r="M291" s="15"/>
      <c r="N291" s="15"/>
      <c r="O291" s="15"/>
      <c r="P291" s="16"/>
      <c r="Q291" s="39"/>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c r="D292" s="17"/>
      <c r="E292" s="17"/>
      <c r="F292" s="14"/>
      <c r="G292" s="14"/>
      <c r="H292" s="14"/>
      <c r="I292" s="14"/>
      <c r="J292" s="14"/>
      <c r="K292" s="14"/>
      <c r="L292" s="14"/>
      <c r="M292" s="14"/>
      <c r="N292" s="14"/>
      <c r="O292" s="33"/>
      <c r="P292" s="17"/>
      <c r="Q292" s="40"/>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c r="D293" s="16"/>
      <c r="E293" s="16"/>
      <c r="F293" s="15"/>
      <c r="G293" s="15"/>
      <c r="H293" s="15"/>
      <c r="I293" s="14"/>
      <c r="J293" s="15"/>
      <c r="K293" s="15"/>
      <c r="L293" s="15"/>
      <c r="M293" s="15"/>
      <c r="N293" s="15"/>
      <c r="O293" s="15"/>
      <c r="P293" s="16"/>
      <c r="Q293" s="39"/>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c r="D294" s="17"/>
      <c r="E294" s="17"/>
      <c r="F294" s="14"/>
      <c r="G294" s="14"/>
      <c r="H294" s="14"/>
      <c r="I294" s="14"/>
      <c r="J294" s="14"/>
      <c r="K294" s="14"/>
      <c r="L294" s="14"/>
      <c r="M294" s="14"/>
      <c r="N294" s="14"/>
      <c r="O294" s="33"/>
      <c r="P294" s="17"/>
      <c r="Q294" s="40"/>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c r="D295" s="16"/>
      <c r="E295" s="16"/>
      <c r="F295" s="15"/>
      <c r="G295" s="15"/>
      <c r="H295" s="15"/>
      <c r="I295" s="14"/>
      <c r="J295" s="15"/>
      <c r="K295" s="15"/>
      <c r="L295" s="15"/>
      <c r="M295" s="15"/>
      <c r="N295" s="15"/>
      <c r="O295" s="15"/>
      <c r="P295" s="16"/>
      <c r="Q295" s="39"/>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c r="D296" s="17"/>
      <c r="E296" s="17"/>
      <c r="F296" s="14"/>
      <c r="G296" s="14"/>
      <c r="H296" s="14"/>
      <c r="I296" s="14"/>
      <c r="J296" s="14"/>
      <c r="K296" s="14"/>
      <c r="L296" s="14"/>
      <c r="M296" s="14"/>
      <c r="N296" s="14"/>
      <c r="O296" s="33"/>
      <c r="P296" s="17"/>
      <c r="Q296" s="40"/>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c r="D297" s="16"/>
      <c r="E297" s="16"/>
      <c r="F297" s="15"/>
      <c r="G297" s="15"/>
      <c r="H297" s="15"/>
      <c r="I297" s="14"/>
      <c r="J297" s="15"/>
      <c r="K297" s="15"/>
      <c r="L297" s="15"/>
      <c r="M297" s="15"/>
      <c r="N297" s="15"/>
      <c r="O297" s="15"/>
      <c r="P297" s="16"/>
      <c r="Q297" s="39"/>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c r="D298" s="17"/>
      <c r="E298" s="17"/>
      <c r="F298" s="14"/>
      <c r="G298" s="14"/>
      <c r="H298" s="14"/>
      <c r="I298" s="14"/>
      <c r="J298" s="14"/>
      <c r="K298" s="14"/>
      <c r="L298" s="14"/>
      <c r="M298" s="14"/>
      <c r="N298" s="14"/>
      <c r="O298" s="33"/>
      <c r="P298" s="17"/>
      <c r="Q298" s="40"/>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c r="D299" s="16"/>
      <c r="E299" s="16"/>
      <c r="F299" s="15"/>
      <c r="G299" s="15"/>
      <c r="H299" s="15"/>
      <c r="I299" s="14"/>
      <c r="J299" s="15"/>
      <c r="K299" s="15"/>
      <c r="L299" s="15"/>
      <c r="M299" s="15"/>
      <c r="N299" s="15"/>
      <c r="O299" s="15"/>
      <c r="P299" s="16"/>
      <c r="Q299" s="39"/>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3"/>
      <c r="C300" s="19"/>
      <c r="D300" s="17"/>
      <c r="E300" s="17"/>
      <c r="F300" s="14"/>
      <c r="G300" s="14"/>
      <c r="H300" s="14"/>
      <c r="I300" s="14"/>
      <c r="J300" s="14"/>
      <c r="K300" s="14"/>
      <c r="L300" s="14"/>
      <c r="M300" s="14"/>
      <c r="N300" s="14"/>
      <c r="O300" s="33"/>
      <c r="P300" s="17"/>
      <c r="Q300" s="40"/>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3"/>
      <c r="C301" s="9"/>
      <c r="D301" s="16"/>
      <c r="E301" s="16"/>
      <c r="F301" s="15"/>
      <c r="G301" s="15"/>
      <c r="H301" s="15"/>
      <c r="I301" s="14"/>
      <c r="J301" s="15"/>
      <c r="K301" s="15"/>
      <c r="L301" s="15"/>
      <c r="M301" s="15"/>
      <c r="N301" s="15"/>
      <c r="O301" s="15"/>
      <c r="P301" s="16"/>
      <c r="Q301" s="39"/>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c r="D302" s="17"/>
      <c r="E302" s="17"/>
      <c r="F302" s="14"/>
      <c r="G302" s="14"/>
      <c r="H302" s="14"/>
      <c r="I302" s="14"/>
      <c r="J302" s="14"/>
      <c r="K302" s="14"/>
      <c r="L302" s="14"/>
      <c r="M302" s="14"/>
      <c r="N302" s="14"/>
      <c r="O302" s="33"/>
      <c r="P302" s="17"/>
      <c r="Q302" s="40"/>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c r="D303" s="16"/>
      <c r="E303" s="16"/>
      <c r="F303" s="15"/>
      <c r="G303" s="15"/>
      <c r="H303" s="15"/>
      <c r="I303" s="14"/>
      <c r="J303" s="15"/>
      <c r="K303" s="15"/>
      <c r="L303" s="15"/>
      <c r="M303" s="15"/>
      <c r="N303" s="15"/>
      <c r="O303" s="15"/>
      <c r="P303" s="16"/>
      <c r="Q303" s="39"/>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c r="D304" s="17"/>
      <c r="E304" s="17"/>
      <c r="F304" s="14"/>
      <c r="G304" s="14"/>
      <c r="H304" s="14"/>
      <c r="I304" s="14"/>
      <c r="J304" s="14"/>
      <c r="K304" s="14"/>
      <c r="L304" s="14"/>
      <c r="M304" s="14"/>
      <c r="N304" s="14"/>
      <c r="O304" s="33"/>
      <c r="P304" s="17"/>
      <c r="Q304" s="40"/>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c r="D305" s="16"/>
      <c r="E305" s="16"/>
      <c r="F305" s="15"/>
      <c r="G305" s="15"/>
      <c r="H305" s="15"/>
      <c r="I305" s="14"/>
      <c r="J305" s="15"/>
      <c r="K305" s="15"/>
      <c r="L305" s="15"/>
      <c r="M305" s="15"/>
      <c r="N305" s="15"/>
      <c r="O305" s="15"/>
      <c r="P305" s="16"/>
      <c r="Q305" s="39"/>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c r="D306" s="17"/>
      <c r="E306" s="17"/>
      <c r="F306" s="14"/>
      <c r="G306" s="14"/>
      <c r="H306" s="14"/>
      <c r="I306" s="14"/>
      <c r="J306" s="14"/>
      <c r="K306" s="14"/>
      <c r="L306" s="14"/>
      <c r="M306" s="14"/>
      <c r="N306" s="14"/>
      <c r="O306" s="33"/>
      <c r="P306" s="17"/>
      <c r="Q306" s="40"/>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c r="D307" s="16"/>
      <c r="E307" s="16"/>
      <c r="F307" s="15"/>
      <c r="G307" s="15"/>
      <c r="H307" s="15"/>
      <c r="I307" s="14"/>
      <c r="J307" s="15"/>
      <c r="K307" s="15"/>
      <c r="L307" s="15"/>
      <c r="M307" s="15"/>
      <c r="N307" s="15"/>
      <c r="O307" s="15"/>
      <c r="P307" s="16"/>
      <c r="Q307" s="39"/>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c r="D308" s="17"/>
      <c r="E308" s="17"/>
      <c r="F308" s="14"/>
      <c r="G308" s="14"/>
      <c r="H308" s="14"/>
      <c r="I308" s="14"/>
      <c r="J308" s="14"/>
      <c r="K308" s="14"/>
      <c r="L308" s="14"/>
      <c r="M308" s="14"/>
      <c r="N308" s="14"/>
      <c r="O308" s="33"/>
      <c r="P308" s="17"/>
      <c r="Q308" s="40"/>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65.099999999999994" customHeight="1" x14ac:dyDescent="0.25">
      <c r="B351" s="11"/>
      <c r="C351" s="9"/>
      <c r="D351" s="16"/>
      <c r="E351" s="16"/>
      <c r="F351" s="15"/>
      <c r="G351" s="15"/>
      <c r="H351" s="15"/>
      <c r="I351" s="14"/>
      <c r="J351" s="15"/>
      <c r="K351" s="15"/>
      <c r="L351" s="15"/>
      <c r="M351" s="15"/>
      <c r="N351" s="15"/>
      <c r="O351" s="15"/>
      <c r="P351" s="16"/>
      <c r="Q351" s="39"/>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65.099999999999994" customHeight="1" x14ac:dyDescent="0.25">
      <c r="B352" s="11"/>
      <c r="C352" s="19"/>
      <c r="D352" s="17"/>
      <c r="E352" s="17"/>
      <c r="F352" s="14"/>
      <c r="G352" s="14"/>
      <c r="H352" s="14"/>
      <c r="I352" s="14"/>
      <c r="J352" s="14"/>
      <c r="K352" s="14"/>
      <c r="L352" s="14"/>
      <c r="M352" s="14"/>
      <c r="N352" s="14"/>
      <c r="O352" s="33"/>
      <c r="P352" s="17"/>
      <c r="Q352" s="40"/>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row r="395" spans="2:259" s="12" customFormat="1" ht="15" customHeight="1" x14ac:dyDescent="0.25">
      <c r="B395" s="11"/>
      <c r="C395" s="1"/>
      <c r="D395" s="1"/>
      <c r="E395" s="1"/>
      <c r="F395" s="1"/>
      <c r="G395" s="1"/>
      <c r="H395" s="1"/>
      <c r="I395" s="1"/>
      <c r="J395" s="1"/>
      <c r="K395" s="1"/>
      <c r="L395" s="1"/>
      <c r="M395" s="1"/>
      <c r="N395" s="1"/>
      <c r="O395" s="18"/>
      <c r="P395" s="1"/>
      <c r="Q395" s="1"/>
      <c r="R395" s="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row>
    <row r="396" spans="2:259" s="12" customFormat="1" ht="15" customHeight="1" x14ac:dyDescent="0.25">
      <c r="B396" s="11"/>
      <c r="C396" s="1"/>
      <c r="D396" s="1"/>
      <c r="E396" s="1"/>
      <c r="F396" s="1"/>
      <c r="G396" s="1"/>
      <c r="H396" s="1"/>
      <c r="I396" s="1"/>
      <c r="J396" s="1"/>
      <c r="K396" s="1"/>
      <c r="L396" s="1"/>
      <c r="M396" s="1"/>
      <c r="N396" s="1"/>
      <c r="O396" s="18"/>
      <c r="P396" s="1"/>
      <c r="Q396" s="1"/>
      <c r="R396" s="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row>
  </sheetData>
  <sheetProtection selectLockedCells="1" selectUnlockedCells="1"/>
  <sortState xmlns:xlrd2="http://schemas.microsoft.com/office/spreadsheetml/2017/richdata2" ref="C17:Q290">
    <sortCondition ref="C17:C290"/>
  </sortState>
  <mergeCells count="5">
    <mergeCell ref="F16:H16"/>
    <mergeCell ref="J16:L16"/>
    <mergeCell ref="C16:D16"/>
    <mergeCell ref="C12:O12"/>
    <mergeCell ref="C11:Q11"/>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2026-05-19T22:21:42Z</cp:lastPrinted>
  <dcterms:created xsi:type="dcterms:W3CDTF">2020-05-21T15:06:06Z</dcterms:created>
  <dcterms:modified xsi:type="dcterms:W3CDTF">2026-05-25T22:31:09Z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1463092680</vt:lpwstr>
  </property>
  <property fmtid="{D5CDD505-2E9C-101B-9397-08002B2CF9AE}" pid="3" name="EcoUpdateMessage">
    <vt:lpwstr>2026/05/12-22:38:00</vt:lpwstr>
  </property>
  <property fmtid="{D5CDD505-2E9C-101B-9397-08002B2CF9AE}" pid="4" name="EcoUpdateStatus">
    <vt:lpwstr>2026-05-12=BRA:St,ME,Fd,TP;USA:St,ME;ARG:St,ME,TP;MEX:St,ME,Fd;CHL:St,ME;PER:St,ME,Fd;SAU:St|2022-10-17=USA:TP|2026-05-11=ARG:Fd;MEX:TP;CHL:Fd|2021-11-17=CHL:TP|2014-02-26=VEN:St|2002-11-08=JPN:St|2026-05-01=GBR:St,ME|2016-08-18=NNN:St|2026-05-08=COL:St,ME|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