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56" documentId="8_{15EE75F0-939C-4EAF-858A-B358F268F5A8}" xr6:coauthVersionLast="47" xr6:coauthVersionMax="47" xr10:uidLastSave="{18BFBEF5-11D4-44B7-A916-941876E3F98B}"/>
  <bookViews>
    <workbookView xWindow="1740" yWindow="16515" windowWidth="26310" windowHeight="15060" xr2:uid="{00000000-000D-0000-FFFF-FFFF00000000}"/>
  </bookViews>
  <sheets>
    <sheet name="Tendencias" sheetId="1" r:id="rId1"/>
  </sheets>
  <definedNames>
    <definedName name="_xlnm.Print_Area" localSheetId="0">Tendencias!$C$11:$Q$422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1" l="1"/>
  <c r="T9" i="1"/>
  <c r="W18" i="1"/>
  <c r="V18" i="1" s="1"/>
  <c r="W7" i="1"/>
  <c r="V7" i="1"/>
  <c r="T10" i="1" l="1"/>
  <c r="W10" i="1"/>
  <c r="V9" i="1"/>
  <c r="Y7" i="1"/>
  <c r="V8" i="1" s="1"/>
  <c r="W8" i="1" l="1"/>
</calcChain>
</file>

<file path=xl/sharedStrings.xml><?xml version="1.0" encoding="utf-8"?>
<sst xmlns="http://schemas.openxmlformats.org/spreadsheetml/2006/main" count="1199" uniqueCount="864">
  <si>
    <t>Ativos</t>
  </si>
  <si>
    <t>Suportes</t>
  </si>
  <si>
    <t>Suportes e Resistências</t>
  </si>
  <si>
    <t>Atualizado em 08junho2020</t>
  </si>
  <si>
    <t>Resistências</t>
  </si>
  <si>
    <t>IFR</t>
  </si>
  <si>
    <t>Vol$m</t>
  </si>
  <si>
    <t>Tend.</t>
  </si>
  <si>
    <t xml:space="preserve">Disclaimer: </t>
  </si>
  <si>
    <t>Análise do Ativo</t>
  </si>
  <si>
    <t>Altas</t>
  </si>
  <si>
    <t>Baixas</t>
  </si>
  <si>
    <t>3tentos</t>
  </si>
  <si>
    <t>TTEN3</t>
  </si>
  <si>
    <t>Baixa</t>
  </si>
  <si>
    <t>Abc Brasil</t>
  </si>
  <si>
    <t>ABCB4</t>
  </si>
  <si>
    <t>Alta</t>
  </si>
  <si>
    <t>A1MD34</t>
  </si>
  <si>
    <t>Alibaba Group Holding Ltd</t>
  </si>
  <si>
    <t>BABA34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</si>
  <si>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</si>
  <si>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</si>
  <si>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</si>
  <si>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</si>
  <si>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</si>
  <si>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</si>
  <si>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</si>
  <si>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</si>
  <si>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</si>
  <si>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</si>
  <si>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</si>
  <si>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</si>
  <si>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</si>
  <si>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</si>
  <si>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</si>
  <si>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</si>
  <si>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</si>
  <si>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</si>
  <si>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</si>
  <si>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</si>
  <si>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</si>
  <si>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</si>
  <si>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</si>
  <si>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</si>
  <si>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</si>
  <si>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</si>
  <si>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</si>
  <si>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</si>
  <si>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</si>
  <si>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</si>
  <si>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</si>
  <si>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</si>
  <si>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</si>
  <si>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</si>
  <si>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</si>
  <si>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</si>
  <si>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</si>
  <si>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</si>
  <si>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</si>
  <si>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</si>
  <si>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</si>
  <si>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</si>
  <si>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</si>
  <si>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</si>
  <si>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</si>
  <si>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</si>
  <si>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</si>
  <si>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</si>
  <si>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</si>
  <si>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</si>
  <si>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</si>
  <si>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</si>
  <si>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</si>
  <si>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</si>
  <si>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</si>
  <si>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</si>
  <si>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</si>
  <si>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</si>
  <si>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</si>
  <si>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</si>
  <si>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</si>
  <si>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</si>
  <si>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</si>
  <si>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</si>
  <si>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</si>
  <si>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</si>
  <si>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</si>
  <si>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</si>
  <si>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</si>
  <si>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</si>
  <si>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</si>
  <si>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</si>
  <si>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</si>
  <si>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</si>
  <si>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</si>
  <si>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</si>
  <si>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</si>
  <si>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</si>
  <si>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</si>
  <si>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</si>
  <si>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</si>
  <si>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</si>
  <si>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</si>
  <si>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</si>
  <si>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</si>
  <si>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</si>
  <si>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</si>
  <si>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</si>
  <si>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</si>
  <si>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</si>
  <si>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</si>
  <si>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</si>
  <si>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</si>
  <si>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</si>
  <si>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</si>
  <si>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</si>
  <si>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</si>
  <si>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</si>
  <si>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</si>
  <si>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</si>
  <si>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</si>
  <si>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</si>
  <si>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</si>
  <si>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</si>
  <si>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</si>
  <si>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</si>
  <si>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</si>
  <si>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</si>
  <si>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</si>
  <si>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</si>
  <si>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</si>
  <si>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</si>
  <si>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</si>
  <si>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</si>
  <si>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</si>
  <si>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</si>
  <si>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</si>
  <si>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</si>
  <si>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</si>
  <si>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</si>
  <si>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</si>
  <si>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</si>
  <si>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</si>
  <si>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</si>
  <si>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</si>
  <si>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</si>
  <si>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</si>
  <si>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</si>
  <si>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</si>
  <si>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</si>
  <si>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</si>
  <si>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</si>
  <si>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</si>
  <si>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</si>
  <si>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</si>
  <si>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</si>
  <si>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</si>
  <si>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</si>
  <si>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</si>
  <si>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</si>
  <si>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</si>
  <si>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</si>
  <si>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</si>
  <si>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</si>
  <si>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</si>
  <si>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</si>
  <si>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</si>
  <si>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</si>
  <si>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</si>
  <si>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</si>
  <si>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</si>
  <si>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</si>
  <si>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</si>
  <si>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</si>
  <si>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</si>
  <si>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</si>
  <si>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</si>
  <si>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</si>
  <si>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</si>
  <si>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</si>
  <si>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</si>
  <si>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</si>
  <si>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</si>
  <si>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</si>
  <si>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</si>
  <si>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</si>
  <si>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</si>
  <si>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</si>
  <si>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</si>
  <si>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</si>
  <si>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</si>
  <si>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</si>
  <si>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</si>
  <si>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</si>
  <si>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</si>
  <si>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</si>
  <si>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</si>
  <si>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</si>
  <si>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</si>
  <si>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</si>
  <si>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</si>
  <si>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</si>
  <si>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</si>
  <si>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</si>
  <si>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</si>
  <si>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</si>
  <si>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</si>
  <si>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</si>
  <si>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</si>
  <si>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</si>
  <si>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</si>
  <si>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</si>
  <si>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</si>
  <si>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</si>
  <si>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</si>
  <si>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</si>
  <si>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</si>
  <si>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</si>
  <si>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</si>
  <si>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</si>
  <si>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</si>
  <si>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</si>
  <si>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</si>
  <si>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</si>
  <si>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</si>
  <si>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</si>
  <si>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</si>
  <si>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</si>
  <si>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</si>
  <si>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</si>
  <si>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</si>
  <si>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</si>
  <si>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</si>
  <si>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</si>
  <si>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</si>
  <si>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</si>
  <si>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</si>
  <si>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</si>
  <si>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</si>
  <si>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</si>
  <si>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</si>
  <si>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</si>
  <si>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</si>
  <si>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</si>
  <si>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</si>
  <si>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</si>
  <si>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</si>
  <si>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</si>
  <si>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</si>
  <si>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</si>
  <si>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</si>
  <si>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</si>
  <si>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</si>
  <si>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</si>
  <si>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</si>
  <si>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</si>
  <si>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</si>
  <si>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</si>
  <si>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</si>
  <si>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</si>
  <si>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</si>
  <si>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</si>
  <si>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</si>
  <si>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</si>
  <si>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</si>
  <si>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</si>
  <si>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</si>
  <si>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</si>
  <si>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</si>
  <si>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</si>
  <si>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</si>
  <si>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</si>
  <si>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</si>
  <si>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</si>
  <si>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</si>
  <si>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</si>
  <si>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</si>
  <si>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</si>
  <si>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</si>
  <si>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</si>
  <si>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</si>
  <si>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</si>
  <si>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</si>
  <si>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</si>
  <si>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</si>
  <si>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</si>
  <si>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</si>
  <si>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</si>
  <si>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</si>
  <si>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</si>
  <si>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</si>
  <si>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</si>
  <si>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</si>
  <si>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</si>
  <si>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</si>
  <si>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</si>
  <si>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</si>
  <si>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</si>
  <si>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</si>
  <si>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</si>
  <si>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</si>
  <si>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</si>
  <si>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</si>
  <si>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</si>
  <si>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</si>
  <si>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</si>
  <si>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</si>
  <si>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</si>
  <si>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</si>
  <si>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</si>
  <si>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</si>
  <si>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</si>
  <si>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 Agricola</t>
  </si>
  <si>
    <t>SLCE3</t>
  </si>
  <si>
    <t>Smart Fit</t>
  </si>
  <si>
    <t>SMFT3</t>
  </si>
  <si>
    <t>Stoneco Ltd.</t>
  </si>
  <si>
    <t>STOC34</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</si>
  <si>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</si>
  <si>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</si>
  <si>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</si>
  <si>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</si>
  <si>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</si>
  <si>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</si>
  <si>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</si>
  <si>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</si>
  <si>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</si>
  <si>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</si>
  <si>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</si>
  <si>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</si>
  <si>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</si>
  <si>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</si>
  <si>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</si>
  <si>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</si>
  <si>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</si>
  <si>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</si>
  <si>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</si>
  <si>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</si>
  <si>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</si>
  <si>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</si>
  <si>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</si>
  <si>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</si>
  <si>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</si>
  <si>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</si>
  <si>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</si>
  <si>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</si>
  <si>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</si>
  <si>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</si>
  <si>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</si>
  <si>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</si>
  <si>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</si>
  <si>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</si>
  <si>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</si>
  <si>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</si>
  <si>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</si>
  <si>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</si>
  <si>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</si>
  <si>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</si>
  <si>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</si>
  <si>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</si>
  <si>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</si>
  <si>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</si>
  <si>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</si>
  <si>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</si>
  <si>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</si>
  <si>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</si>
  <si>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</si>
  <si>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</si>
  <si>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</si>
  <si>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</si>
  <si>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</si>
  <si>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</si>
  <si>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</si>
  <si>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</si>
  <si>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BITH11</t>
  </si>
  <si>
    <t>ETHE11</t>
  </si>
  <si>
    <t>Investo Wrld</t>
  </si>
  <si>
    <t>WRLD11</t>
  </si>
  <si>
    <t>BOVA11</t>
  </si>
  <si>
    <t>IVVB11</t>
  </si>
  <si>
    <t>BSLV39</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</si>
  <si>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</si>
  <si>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</si>
  <si>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</si>
  <si>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</si>
  <si>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</si>
  <si>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</si>
  <si>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</si>
  <si>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</si>
  <si>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</si>
  <si>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</si>
  <si>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</si>
  <si>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</si>
  <si>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</si>
  <si>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</si>
  <si>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</si>
  <si>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</si>
  <si>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</si>
  <si>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</si>
  <si>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</si>
  <si>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</si>
  <si>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</si>
  <si>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</si>
  <si>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Western Digital Corp</t>
  </si>
  <si>
    <t>W1DC34</t>
  </si>
  <si>
    <t>Planoeplano</t>
  </si>
  <si>
    <t>Allied</t>
  </si>
  <si>
    <t>ALLD3</t>
  </si>
  <si>
    <t>Syn Prop Tec</t>
  </si>
  <si>
    <t>SYNE3</t>
  </si>
  <si>
    <t>Oranjebtc</t>
  </si>
  <si>
    <t>OBTC3</t>
  </si>
  <si>
    <t>Nota Téc.</t>
  </si>
  <si>
    <t>Sigma Lithium Corp</t>
  </si>
  <si>
    <t>S2GM34</t>
  </si>
  <si>
    <t>Rede D Or</t>
  </si>
  <si>
    <t>Trisul</t>
  </si>
  <si>
    <t>TRIS3</t>
  </si>
  <si>
    <t>USIM3</t>
  </si>
  <si>
    <t>Riachuelo</t>
  </si>
  <si>
    <t>Porto Seguro</t>
  </si>
  <si>
    <t>Positivo Tec</t>
  </si>
  <si>
    <t>Quero-Quero</t>
  </si>
  <si>
    <t>Multilaser</t>
  </si>
  <si>
    <t>MLAS3</t>
  </si>
  <si>
    <t>It Now Ifnc Fundo de Indice</t>
  </si>
  <si>
    <t>FIND11</t>
  </si>
  <si>
    <t>Etf BV Spyi</t>
  </si>
  <si>
    <t>SPYI11</t>
  </si>
  <si>
    <t>Nota media</t>
  </si>
  <si>
    <t>Asml Holding Nv</t>
  </si>
  <si>
    <t>ASML34</t>
  </si>
  <si>
    <t>Cruzeiro Edu</t>
  </si>
  <si>
    <t>CSED3</t>
  </si>
  <si>
    <t>Rumo S.A.</t>
  </si>
  <si>
    <t>Global X Uranium</t>
  </si>
  <si>
    <t>BURA39</t>
  </si>
  <si>
    <t>BEWY39</t>
  </si>
  <si>
    <t>Investo Chip</t>
  </si>
  <si>
    <t>CHIP11</t>
  </si>
  <si>
    <t>Investoutil</t>
  </si>
  <si>
    <t>UTLL11</t>
  </si>
  <si>
    <t>RaiaDrogasil</t>
  </si>
  <si>
    <t>TAEE3</t>
  </si>
  <si>
    <t>ITSA3</t>
  </si>
  <si>
    <t>Mercantil</t>
  </si>
  <si>
    <t>BMEB4</t>
  </si>
  <si>
    <t>Azul</t>
  </si>
  <si>
    <t>AZUL3</t>
  </si>
  <si>
    <t>Eli Lilly And Company</t>
  </si>
  <si>
    <t>LILY34</t>
  </si>
  <si>
    <t>QCOM34</t>
  </si>
  <si>
    <t>S1TX34</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</si>
  <si>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</si>
  <si>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Bradsaude</t>
  </si>
  <si>
    <t>SAUD3</t>
  </si>
  <si>
    <t>Pine</t>
  </si>
  <si>
    <t>Melnick</t>
  </si>
  <si>
    <t>MELK3</t>
  </si>
  <si>
    <t>Raizen</t>
  </si>
  <si>
    <t>Etf Brad Bov</t>
  </si>
  <si>
    <t>BOVB11</t>
  </si>
  <si>
    <t>Global X Copper Miners</t>
  </si>
  <si>
    <t>BCPX39</t>
  </si>
  <si>
    <t>BAAX39</t>
  </si>
  <si>
    <t>It Now Imat</t>
  </si>
  <si>
    <t>MATB11</t>
  </si>
  <si>
    <t>Advanced Micro Devices Inc</t>
  </si>
  <si>
    <t>Qualcomm Inc</t>
  </si>
  <si>
    <t>SANB3</t>
  </si>
  <si>
    <t>SANB4</t>
  </si>
  <si>
    <t>Eucatex</t>
  </si>
  <si>
    <t>EUCA4</t>
  </si>
  <si>
    <t>Mitre Realty</t>
  </si>
  <si>
    <t>MTRE3</t>
  </si>
  <si>
    <t>Viveo</t>
  </si>
  <si>
    <t>VVEO3</t>
  </si>
  <si>
    <t>Alphabet Inc</t>
  </si>
  <si>
    <t>Berkshire Hathaway Inc</t>
  </si>
  <si>
    <t>Coca Cola Co</t>
  </si>
  <si>
    <t>COCA34</t>
  </si>
  <si>
    <t>Hapvida</t>
  </si>
  <si>
    <t>HAPV3</t>
  </si>
  <si>
    <t>Helbor</t>
  </si>
  <si>
    <t>HBOR3</t>
  </si>
  <si>
    <t>Jallesmachad</t>
  </si>
  <si>
    <t>Jpmorgan Chase &amp; Co</t>
  </si>
  <si>
    <t>Micron Technology, Inc</t>
  </si>
  <si>
    <t>Priner</t>
  </si>
  <si>
    <t>Seagate Technology Holdings Plc</t>
  </si>
  <si>
    <t>Strategy Inc</t>
  </si>
  <si>
    <t>Hashdex Btcn</t>
  </si>
  <si>
    <t>Hashdex Eth</t>
  </si>
  <si>
    <t>Hashdex Nci</t>
  </si>
  <si>
    <t>HASH11</t>
  </si>
  <si>
    <t>Ishares Bova Ci</t>
  </si>
  <si>
    <t>iShares MSCI All Country Asia Ex Japan Index Fund</t>
  </si>
  <si>
    <t>iShares MSCI South Korea Capped ETF</t>
  </si>
  <si>
    <t>Ishares S&amp;P 500</t>
  </si>
  <si>
    <t>iShares Silver Trust</t>
  </si>
  <si>
    <t>Ishares Smal Ci</t>
  </si>
  <si>
    <t>Pagseguro Digital Ltd.</t>
  </si>
  <si>
    <t>PAGS34</t>
  </si>
  <si>
    <t>Petzcobasi</t>
  </si>
  <si>
    <t>Btc iShares Core MSCI Europe ETF</t>
  </si>
  <si>
    <t>BIEU39</t>
  </si>
  <si>
    <t>Trend Acwi</t>
  </si>
  <si>
    <t>ACWI11</t>
  </si>
  <si>
    <t>Brisanet</t>
  </si>
  <si>
    <t>BRST3</t>
  </si>
  <si>
    <t>Datadog, Inc</t>
  </si>
  <si>
    <t>D1DG34</t>
  </si>
  <si>
    <t>Dell Inc</t>
  </si>
  <si>
    <t>D1EL34</t>
  </si>
  <si>
    <t>Profarma</t>
  </si>
  <si>
    <t>PFRM3</t>
  </si>
  <si>
    <t>Recrusul</t>
  </si>
  <si>
    <t>RCSL4</t>
  </si>
  <si>
    <t>Romi</t>
  </si>
  <si>
    <t>ROMI3</t>
  </si>
  <si>
    <t>SYNE3 está em tendência de baixa pelas médias de 21 e 200 dias, mas começa a dar sinais de repiques de alta. Acima dos 3,73 teria sinal de repique altista mirando resistências nos 4,27 ou 4,7. Já uma perda dos 3,57 traria de volta o sinal de baixa projetando de 3,35 a 3,13.</t>
  </si>
  <si>
    <t>BB Etf Dolar</t>
  </si>
  <si>
    <t>DOLA11</t>
  </si>
  <si>
    <t>Fundo Buena Vista II Fundo de Índice</t>
  </si>
  <si>
    <t>QQQI11</t>
  </si>
  <si>
    <t>Global X Silver Miners</t>
  </si>
  <si>
    <t>BSIL39</t>
  </si>
  <si>
    <t>iShares Core S&amp;P 500 Index</t>
  </si>
  <si>
    <t>BIVB39</t>
  </si>
  <si>
    <t>iShares Gold Trust</t>
  </si>
  <si>
    <t>BIAU39</t>
  </si>
  <si>
    <t>It Now Divd</t>
  </si>
  <si>
    <t>DIVD11</t>
  </si>
  <si>
    <t>Trend China</t>
  </si>
  <si>
    <t>XINA11</t>
  </si>
  <si>
    <t>Trend Ouro H</t>
  </si>
  <si>
    <t>GOLX11</t>
  </si>
  <si>
    <t>TTEN3 está em tendência de alta pelas médias de 21 e 200 dias e vai mantendo sinal de força altista. Acima dos 17,45 pode buscar projeções nos 19,05 ou 21,64. Teria sinal de realização na perda dos 16,55 mirando os 14,86 ou 14,05. O padrão de volume favorece a alta.</t>
  </si>
  <si>
    <t>ABCB4 está em tendência de alta no longo prazo, teve uma correção no curto prazo, mas pode estar retomando sinal de altas. Acima dos 24,07 pode buscar 27,16 ou 29,43. Abaixo dos 23,48 retomaria sinal de realização mirando suportes em 22,34 ou 21,2.</t>
  </si>
  <si>
    <t>A1MD34 está em tendência de alta pelas médias de 21 e 200 dias, mas começa a dar sinal de possível realização. Abaixo dos 267,5 poderia realizar na direção dos suportes 169,57 ou 133,28. Caso supere os 287 retomaria sinal de alta com projeções nos 359,57 ou 477.</t>
  </si>
  <si>
    <t>BABA34 está em clara tendência de baixa pelas médias de 21 e 200 dias e segue em movimento de baixa. Abaixo dos 23,99 pode buscar suportes 22,89 ou 21,85. Teria sinal de repique altista fechando acima dos 24,59 mirando resistências em 26,24 ou 28,31.</t>
  </si>
  <si>
    <t>ALLD3 está em clara tendência de baixa pelas médias de 21 e 200 dias e segue em movimento de baixa. Abaixo dos 5,79 pode buscar suportes 5,44 ou 5,1. Teria sinal de repique altista fechando acima dos 5,91 mirando resistências em 6,9 ou 7,58. O IFR sobrevendido alerta para recuperações se superar 5,91</t>
  </si>
  <si>
    <t>ALOS3 apesar de estar em tendência de alta no longo prazo pela média de 200 dias, no curto prazo está em realização. Abaixo dos 28,11 pode seguir em baixa no curto prazo mirando suportes em 26,33 ou 24,55. Teria sinal de retomada altista fechando acima dos 28,83 mirando resistências em 33,86 ou 37,41.</t>
  </si>
  <si>
    <t>ALPA4 apesar de estar em tendência de alta no longo prazo pela média de 200 dias, no curto prazo está em realização. Abaixo dos 10,83 pode seguir em baixa no curto prazo mirando suportes em 10,11 ou 9,39. Teria sinal de retomada altista fechando acima dos 11,36 mirando resistências em 13,16 ou 14,59.</t>
  </si>
  <si>
    <t>GOGL34 está em tendência de alta pelas médias de 21 e 200 dias e vai mantendo sinal de força altista. Acima dos 168,6 pode buscar projeções nos 187,07 ou 216,97. Teria sinal de realização na perda dos 165,29 mirando os 138,7 ou 129,46. O IFR sobrecomprado alerta realizações se perder 165,29.</t>
  </si>
  <si>
    <t>ALUP11 está em clara tendência de baixa pelas médias de 21 e 200 dias e segue em movimento de baixa. Abaixo dos 31,52 pode buscar suportes 29,93 ou 28,35. Teria sinal de repique altista fechando acima dos 32,16 mirando resistências em 36,64 ou 39,8. O IFR sobrevendido alerta para recuperações se superar 32,16</t>
  </si>
  <si>
    <t>AMZO34 está em tendência de alta pelas médias de 21 e 200 dias e vai mantendo sinal de força altista. Acima dos 66,85 pode buscar projeções nos 68,6 ou 73,19. Teria sinal de realização na perda dos 65,92 mirando os 61,17 ou 58,87.</t>
  </si>
  <si>
    <t>ABEV3 está em tendência de alta pelas médias de 21 e 200 dias, mas começa a dar sinal de possível realização. Abaixo dos 15,5 poderia realizar na direção dos suportes 14,32 ou 13,47. Caso supere os 15,89 retomaria sinal de alta com projeções nos 17,04 ou 18,72.</t>
  </si>
  <si>
    <t>AMER3 está em clara tendência de baixa pelas médias de 21 e 200 dias e segue em movimento de baixa. Abaixo dos 4,97 pode buscar suportes 4,06 ou 3,16. Teria sinal de repique altista fechando acima dos 5,31 mirando resistências em 7,89 ou 9,69. O IFR sobrevendido alerta para recuperações se superar 5,31</t>
  </si>
  <si>
    <t>ANIM3 está em clara tendência de baixa pelas médias de 21 e 200 dias e segue em movimento de baixa. Abaixo dos 3,28 pode buscar suportes 2,86 ou 2,45. Teria sinal de repique altista fechando acima dos 3,39 mirando resistências em 4,61 ou 5,43. O IFR sobrevendido alerta para recuperações se superar 3,39</t>
  </si>
  <si>
    <t>AAPL34 está em tendência de alta pelas médias de 21 e 200 dias e vai mantendo sinal de força altista. Acima dos 76,79 pode buscar projeções nos 83,56 ou 94,52. Teria sinal de realização na perda dos 74,3 mirando os 65,83 ou 62,44. O padrão de volume favorece a alta. O IFR sobrecomprado alerta realizações se perder 74,3.</t>
  </si>
  <si>
    <t>ARML3 está em clara tendência de baixa pelas médias de 21 e 200 dias e segue em movimento de baixa. Abaixo dos 3,41 pode buscar suportes 2,66 ou 1,92. Teria sinal de repique altista fechando acima dos 3,56 mirando resistências em 5,82 ou 7,3. O IFR sobrevendido alerta para recuperações se superar 3,56</t>
  </si>
  <si>
    <t>ASML34 está em tendência de alta pelas médias de 21 e 200 dias, mas começa a dar sinal de possível realização. Abaixo dos 137 poderia realizar na direção dos suportes 123,9 ou 117,27. Caso supere os 140,48 retomaria sinal de alta com projeções nos 145,33 ou 158,57.</t>
  </si>
  <si>
    <t>ASAI3 está em clara tendência de baixa pelas médias de 21 e 200 dias e segue em movimento de baixa. Abaixo dos 8,33 pode buscar suportes 7,85 ou 7,38. Teria sinal de repique altista fechando acima dos 8,66 mirando resistências em 9,86 ou 10,8.</t>
  </si>
  <si>
    <t>AURA33 apesar de estar em tendência de alta no longo prazo pela média de 200 dias, no curto prazo está em realização. Abaixo dos 125,6 pode seguir em baixa no curto prazo mirando suportes em 107,87 ou 90,15. Teria sinal de retomada altista fechando acima dos 130,38 mirando resistências em 182,95 ou 218,39.</t>
  </si>
  <si>
    <t>AURE3 apesar de estar em tendência de alta no longo prazo pela média de 200 dias, no curto prazo está em realização. Abaixo dos 12,27 pode seguir em baixa no curto prazo mirando suportes em 11,53 ou 10,79. Teria sinal de retomada altista fechando acima dos 12,65 mirando resistências em 14,66 ou 16,13. O IFR sobrevendido alerta para recuperações se superar 12,65</t>
  </si>
  <si>
    <t>AXIA3 apesar de estar em tendência de alta no longo prazo pela média de 200 dias, no curto prazo está em realização. Abaixo dos 53,92 pode seguir em baixa no curto prazo mirando suportes em 49,61 ou 45,31. Teria sinal de retomada altista fechando acima dos 54,94 mirando resistências em 67,84 ou 76,44. O IFR sobrevendido alerta para recuperações se superar 54,94</t>
  </si>
  <si>
    <t>AXIA6 apesar de estar em tendência de alta no longo prazo pela média de 200 dias, no curto prazo está em realização. Abaixo dos 59,24 pode seguir em baixa no curto prazo mirando suportes em 54,51 ou 49,79. Teria sinal de retomada altista fechando acima dos 60,33 mirando resistências em 74,52 ou 83,96. O IFR sobrevendido alerta para recuperações se superar 60,33</t>
  </si>
  <si>
    <t>AXIA7 está em clara tendência de baixa pelas médias de 21 e 200 dias e segue em movimento de baixa. Abaixo dos 51,93 pode buscar suportes 47,82 ou 43,72. Teria sinal de repique altista fechando acima dos 52,87 mirando resistências em 65,2 ou 73,4. O IFR sobrevendido alerta para recuperações se superar 52,87</t>
  </si>
  <si>
    <t>AZUL3 está em tendência de baixa pela média de 200 dias, a parece ter completado movimento de repique de alta de curto prazo e pode estar retomando o movimento baixista. Abaixo dos 40,55 pode seguir em queda na direção dos suportes 26,01 ou 17,36. Teria sinal de repique altista fechando acima dos 54 mirando resistências em 71,29 ou 99,28.</t>
  </si>
  <si>
    <t>AZZA3 está em tendência de baixa pelas médias de 21 e 200 dias, mas começa a dar sinais de repiques de alta. Acima dos 19,4 teria sinal de repique altista mirando resistências nos 23,38 ou 26,5. Já uma perda dos 18,32 traria de volta o sinal de baixa projetando de 16,75 a 15,19. O IFR sobrevendido alerta para recuperações se superar 19,4</t>
  </si>
  <si>
    <t>B3SA3 apesar de estar em tendência de alta no longo prazo pela média de 200 dias, no curto prazo está em realização. Abaixo dos 16,45 pode seguir em baixa no curto prazo mirando suportes em 15,25 ou 14,05. Teria sinal de retomada altista fechando acima dos 16,84 mirando resistências em 20,33 ou 22,72. O IFR sobrevendido alerta para recuperações se superar 16,84</t>
  </si>
  <si>
    <t>BMGB4 apesar de estar em tendência de alta no longo prazo pela média de 200 dias, no curto prazo está em realização. Abaixo dos 5 pode seguir em baixa no curto prazo mirando suportes em 4,81 ou 4,63. Teria sinal de retomada altista fechando acima dos 5,16 mirando resistências em 5,59 ou 5,95.</t>
  </si>
  <si>
    <t>BRSR6 apesar de estar em tendência de alta no longo prazo pela média de 200 dias, no curto prazo está em realização. Abaixo dos 14,08 pode seguir em baixa no curto prazo mirando suportes em 13,18 ou 12,28. Teria sinal de retomada altista fechando acima dos 14,4 mirando resistências em 16,98 ou 18,77. O IFR sobrevendido alerta para recuperações se superar 14,4</t>
  </si>
  <si>
    <t>BBSE3 apesar de estar em tendência de alta no longo prazo pela média de 200 dias, no curto prazo está em realização. Abaixo dos 34,08 pode seguir em baixa no curto prazo mirando suportes em 33,57 ou 32,99. Teria sinal de retomada altista fechando acima dos 34,5 mirando resistências em 35,43 ou 36,57.</t>
  </si>
  <si>
    <t>BMOB3 está em tendência de alta no longo prazo, teve uma correção no curto prazo, mas pode estar retomando sinal de altas. Acima dos 25,84 pode buscar 28,25 ou 30,75. Abaixo dos 24,19 retomaria sinal de realização mirando suportes em 22,93 ou 21,68.</t>
  </si>
  <si>
    <t>BERK34 apesar de estar em tendência de baixa no longo prazo pela média de 200 dias, no curto prazo está com sinal de recuperação favorecendo repiques de alta. Acima dos 123,95 pode seguir repique altista na direção resistências nos 130 ou 139,8. Caso perca os 122 teria sinal de baixa projetando de 114,15 a 111,12. O padrão de volume favorece a alta.</t>
  </si>
  <si>
    <t>Biomm</t>
  </si>
  <si>
    <t>BIOM3</t>
  </si>
  <si>
    <t>BIOM3 está em tendência de baixa pelas médias de 21 e 200 dias, mas começa a dar sinais de repiques de alta. Acima dos 7,6 teria sinal de repique altista mirando resistências nos 7,95 ou 8,37. Já uma perda dos 7,26 traria de volta o sinal de baixa projetando de 7,04 a 6,83.</t>
  </si>
  <si>
    <t>BLAU3 está em tendência de alta no longo prazo, teve uma correção no curto prazo, mas pode estar retomando sinal de altas. Acima dos 10,13 pode buscar 11,84 ou 13,05. Abaixo dos 9,87 retomaria sinal de realização mirando suportes em 9,26 ou 8,65.</t>
  </si>
  <si>
    <t>SOJA3 está em clara tendência de baixa pelas médias de 21 e 200 dias e segue em movimento de baixa. Abaixo dos 6,26 pode buscar suportes 5,93 ou 5,61. Teria sinal de repique altista fechando acima dos 6,55 mirando resistências em 7,3 ou 7,94. O IFR sobrevendido alerta para recuperações se superar 6,55</t>
  </si>
  <si>
    <t>BRBI11 está em clara tendência de baixa pelas médias de 21 e 200 dias e segue em movimento de baixa. Abaixo dos 16,97 pode buscar suportes 15,97 ou 14,97. Teria sinal de repique altista fechando acima dos 17,59 mirando resistências em 20,2 ou 22,19.</t>
  </si>
  <si>
    <t>BBDC3 está em clara tendência de baixa pelas médias de 21 e 200 dias e segue em movimento de baixa. Abaixo dos 15,19 pode buscar suportes 14,14 ou 13,09. Teria sinal de repique altista fechando acima dos 15,36 mirando resistências em 18,58 ou 20,67. O IFR sobrevendido alerta para recuperações se superar 15,36</t>
  </si>
  <si>
    <t>BBDC4 está em clara tendência de baixa pelas médias de 21 e 200 dias e segue em movimento de baixa. Abaixo dos 17,47 pode buscar suportes 16,2 ou 14,94. Teria sinal de repique altista fechando acima dos 17,74 mirando resistências em 21,56 ou 24,08. O IFR sobrevendido alerta para recuperações se superar 17,74</t>
  </si>
  <si>
    <t>BRAP3</t>
  </si>
  <si>
    <t>BRAP3 está em tendência de alta no longo prazo, teve uma correção no curto prazo, mas pode estar retomando sinal de altas. Acima dos 19,63 pode buscar 21,4 ou 22,93. Abaixo dos 18,91 retomaria sinal de realização mirando suportes em 18,14 ou 17,37.</t>
  </si>
  <si>
    <t>BRAP4 está em tendência de alta no longo prazo, teve uma correção no curto prazo, mas pode estar retomando sinal de altas. Acima dos 23,05 pode buscar 25,55 ou 27,8. Abaixo dos 21,9 retomaria sinal de realização mirando suportes em 20,77 ou 19,64.</t>
  </si>
  <si>
    <t>SAUD3 apesar de estar em tendência de alta no longo prazo pela média de 200 dias, no curto prazo está em realização. Abaixo dos 13,43 pode seguir em baixa no curto prazo mirando suportes em 12,57 ou 11,72. Teria sinal de retomada altista fechando acima dos 13,76 mirando resistências em 16,19 ou 17,89.</t>
  </si>
  <si>
    <t>BBAS3 está em clara tendência de baixa pelas médias de 21 e 200 dias e segue em movimento de baixa. Abaixo dos 20,3 pode buscar suportes 19,74 ou 18,14. Teria sinal de repique altista fechando acima dos 20,72 mirando resistências em 24,9 ou 28,08. O IFR sobrevendido alerta para recuperações se superar 20,72</t>
  </si>
  <si>
    <t>AGRO3 está em clara tendência de baixa pelas médias de 21 e 200 dias e segue em movimento de baixa. Abaixo dos 18,59 pode buscar suportes 18,03 ou 17,47. Teria sinal de repique altista fechando acima dos 19,03 mirando resistências em 20,4 ou 21,51.</t>
  </si>
  <si>
    <t>BRKM5 está em tendência de alta pelas médias de 21 e 200 dias e vai mantendo sinal de força altista. Acima dos 13,38 pode buscar projeções nos 16,64 ou 21,93. Teria sinal de realização na perda dos 11,51 mirando os 8,09 ou 6,45. O padrão de volume favorece a alta. O IFR sobrecomprado alerta realizações se perder 11,51.</t>
  </si>
  <si>
    <t>BRAV3 está em tendência de alta no longo prazo, teve uma correção no curto prazo, mas pode estar retomando sinal de altas. Acima dos 18,77 pode buscar 21,46 ou 24,06. Abaixo dos 18,07 retomaria sinal de realização mirando suportes em 17,24 ou 15,93.</t>
  </si>
  <si>
    <t>BRST3 está em clara tendência de baixa pelas médias de 21 e 200 dias e segue em movimento de baixa. Abaixo dos 2,82 pode buscar suportes 2,7 ou 2,59. Teria sinal de repique altista fechando acima dos 2,89 mirando resistências em 3,18 ou 3,4.</t>
  </si>
  <si>
    <t>AVGO34 está em tendência de alta pelas médias de 21 e 200 dias, mas começa a dar sinal de possível realização. Abaixo dos 30,54 poderia realizar na direção dos suportes 28,12 ou 27,07. Caso supere os 31,51 retomaria sinal de alta com projeções nos 33,6 ou 36,99.</t>
  </si>
  <si>
    <t>BPAC11 apesar de estar em tendência de alta no longo prazo pela média de 200 dias, no curto prazo está em realização. Abaixo dos 53,95 pode seguir em baixa no curto prazo mirando suportes em 50,38 ou 46,81. Teria sinal de retomada altista fechando acima dos 54,84 mirando resistências em 65,5 ou 72,63. O IFR sobrevendido alerta para recuperações se superar 54,84</t>
  </si>
  <si>
    <t>CXSE3 apesar de estar em tendência de alta no longo prazo pela média de 200 dias, no curto prazo está em realização. Abaixo dos 17,23 pode seguir em baixa no curto prazo mirando suportes em 16,73 ou 16,24. Teria sinal de retomada altista fechando acima dos 17,63 mirando resistências em 18,82 ou 19,8.</t>
  </si>
  <si>
    <t>CAML3 apesar de estar em tendência de alta no longo prazo pela média de 200 dias, no curto prazo está em realização. Abaixo dos 5,65 pode seguir em baixa no curto prazo mirando suportes em 5,12 ou 4,6. Teria sinal de retomada altista fechando acima dos 5,85 mirando resistências em 7,34 ou 8,38. O IFR sobrevendido alerta para recuperações se superar 5,85</t>
  </si>
  <si>
    <t>BHIA3 está em clara tendência de baixa pelas médias de 21 e 200 dias e segue em movimento de baixa. Abaixo dos 1,66 pode buscar suportes 1,29 ou 0,92. Teria sinal de repique altista fechando acima dos 1,83 mirando resistências em 2,85 ou 3,58. O IFR sobrevendido alerta para recuperações se superar 1,83</t>
  </si>
  <si>
    <t>CBAV3 apesar de estar em tendência de alta no longo prazo pela média de 200 dias, no curto prazo está em realização. Abaixo dos 10,51 pode seguir em baixa no curto prazo mirando suportes em 10,43 ou 10,36. Teria sinal de retomada altista fechando acima dos 10,59 mirando resistências em 10,75 ou 10,89.</t>
  </si>
  <si>
    <t>CEAB3 está em clara tendência de baixa pelas médias de 21 e 200 dias e segue em movimento de baixa. Abaixo dos 10,28 pode buscar suportes 9,19 ou 8,1. Teria sinal de repique altista fechando acima dos 11,07 mirando resistências em 13,8 ou 15,97.</t>
  </si>
  <si>
    <t>CMIG3</t>
  </si>
  <si>
    <t>CMIG3 está em tendência de alta no longo prazo, teve uma correção no curto prazo, mas pode estar retomando sinal de altas. Acima dos 16,75 pode buscar 18,65 ou 20,49. Abaixo dos 15,66 retomaria sinal de realização mirando suportes em 14,73 ou 13,81.</t>
  </si>
  <si>
    <t>CMIG4 apesar de estar em tendência de alta no longo prazo pela média de 200 dias, no curto prazo está em realização. Abaixo dos 11,13 pode seguir em baixa no curto prazo mirando suportes em 10,38 ou 9,64. Teria sinal de retomada altista fechando acima dos 11,37 mirando resistências em 13,53 ou 15,01. O IFR sobrevendido alerta para recuperações se superar 11,37</t>
  </si>
  <si>
    <t>COCA34 está em tendência de alta pelas médias de 21 e 200 dias e vai mantendo sinal de força altista. Acima dos 68,61 pode buscar projeções nos 72,89 ou 79,82. Teria sinal de realização na perda dos 67,8 mirando os 61,68 ou 59,53. O IFR sobrecomprado alerta realizações se perder 67,8.</t>
  </si>
  <si>
    <t>COGN3 está em clara tendência de baixa pelas médias de 21 e 200 dias e segue em movimento de baixa. Abaixo dos 2,49 pode buscar suportes 2,21 ou 1,93. Teria sinal de repique altista fechando acima dos 2,6 mirando resistências em 3,38 ou 3,93. O IFR sobrevendido alerta para recuperações se superar 2,6</t>
  </si>
  <si>
    <t>C2OI34 está em clara tendência de baixa pelas médias de 21 e 200 dias e segue em movimento de baixa. Abaixo dos 39,04 pode buscar suportes 35,56 ou 32,85. Teria sinal de repique altista fechando acima dos 44,3 mirando resistências em 49,7 ou 58,44.</t>
  </si>
  <si>
    <t>CSMG3 apesar de estar em tendência de alta no longo prazo pela média de 200 dias, no curto prazo está em realização. Abaixo dos 50,79 pode seguir em baixa no curto prazo mirando suportes em 48,33 ou 45,87. Teria sinal de retomada altista fechando acima dos 51,94 mirando resistências em 58,74 ou 63,65.</t>
  </si>
  <si>
    <t>CPLE3 apesar de estar em tendência de alta no longo prazo pela média de 200 dias, no curto prazo está em realização. Abaixo dos 14,45 pode seguir em baixa no curto prazo mirando suportes em 13,7 ou 12,95. Teria sinal de retomada altista fechando acima dos 14,9 mirando resistências em 16,87 ou 18,36.</t>
  </si>
  <si>
    <t>CSAN3 está em clara tendência de baixa pelas médias de 21 e 200 dias e segue em movimento de baixa. Abaixo dos 4,21 pode buscar suportes 3,8 ou 3,39. Teria sinal de repique altista fechando acima dos 4,55 mirando resistências em 5,53 ou 6,34. O IFR sobrevendido alerta para recuperações se superar 4,55</t>
  </si>
  <si>
    <t>CPFE3 apesar de estar em tendência de alta no longo prazo pela média de 200 dias, no curto prazo está em realização. Abaixo dos 43,65 pode seguir em baixa no curto prazo mirando suportes em 40,76 ou 37,87. Teria sinal de retomada altista fechando acima dos 45,13 mirando resistências em 52,99 ou 58,76. O IFR sobrevendido alerta para recuperações se superar 45,13</t>
  </si>
  <si>
    <t>CSED3 está em clara tendência de baixa pelas médias de 21 e 200 dias e segue em movimento de baixa. Abaixo dos 4,02 pode buscar suportes 3,38 ou 2,75. Teria sinal de repique altista fechando acima dos 4,15 mirando resistências em 6,06 ou 7,32. O IFR sobrevendido alerta para recuperações se superar 4,15</t>
  </si>
  <si>
    <t>CMIN3 está em clara tendência de baixa pelas médias de 21 e 200 dias e segue em movimento de baixa. Abaixo dos 4,55 pode buscar suportes 4,39 ou 4,24. Teria sinal de repique altista fechando acima dos 4,75 mirando resistências em 5,05 ou 5,35.</t>
  </si>
  <si>
    <t>Csu Digital</t>
  </si>
  <si>
    <t>CSUD3</t>
  </si>
  <si>
    <t>CSUD3 está em tendência de baixa pelas médias de 21 e 200 dias, mas começa a dar sinais de repiques de alta. Acima dos 16,97 teria sinal de repique altista mirando resistências nos 19,8 ou 21,89. Já uma perda dos 16,41 traria de volta o sinal de baixa projetando de 15,36 a 14,31.</t>
  </si>
  <si>
    <t>CURY3 está em clara tendência de baixa pelas médias de 21 e 200 dias e segue em movimento de baixa. Abaixo dos 28,95 pode buscar suportes 26,85 ou 24,75. Teria sinal de repique altista fechando acima dos 31,12 mirando resistências em 35,74 ou 39,93.</t>
  </si>
  <si>
    <t>CVCB3 está em clara tendência de baixa pelas médias de 21 e 200 dias e segue em movimento de baixa. Abaixo dos 1,76 pode buscar suportes 1,5 ou 1,25. Teria sinal de repique altista fechando acima dos 1,84 mirando resistências em 2,57 ou 3,07. O IFR sobrevendido alerta para recuperações se superar 1,84</t>
  </si>
  <si>
    <t>CYRE3 está em clara tendência de baixa pelas médias de 21 e 200 dias e segue em movimento de baixa. Abaixo dos 20,2 pode buscar suportes 17,67 ou 15,15. Teria sinal de repique altista fechando acima dos 21,95 mirando resistências em 28,36 ou 33,4. O IFR sobrevendido alerta para recuperações se superar 21,95</t>
  </si>
  <si>
    <t>CYRE4 está em clara tendência de baixa pelas médias de 21 e 200 dias e segue em movimento de baixa. Abaixo dos 19,04 pode buscar suportes 16,92 ou 14,8. Teria sinal de repique altista fechando acima dos 20,3 mirando resistências em 25,89 ou 30,12.</t>
  </si>
  <si>
    <t>DASA3 está em tendência de alta pelas médias de 21 e 200 dias e vai mantendo sinal de força altista. Acima dos 3,55 pode buscar projeções nos 3,93 ou 4,55. Teria sinal de realização na perda dos 3,27 mirando os 2,93 ou 2,73.</t>
  </si>
  <si>
    <t>D1DG34 está em tendência de alta pelas médias de 21 e 200 dias e vai mantendo sinal de força altista. Acima dos 106,66 pode buscar projeções nos 134,19 ou 178,75. Teria sinal de realização na perda dos 101,53 mirando os 62,1 ou 48,33. O IFR sobrecomprado alerta realizações se perder 101,53.</t>
  </si>
  <si>
    <t>D1EL34 está em tendência de alta pelas médias de 21 e 200 dias, mas começa a dar sinal de possível realização. Abaixo dos 1200 poderia realizar na direção dos suportes 957,01 ou 851,48. Caso supere os 1298,51 retomaria sinal de alta com projeções nos 1509,55 ou 1851,05.</t>
  </si>
  <si>
    <t>DESK3 apesar de estar em tendência de alta no longo prazo pela média de 200 dias, no curto prazo está em realização. Abaixo dos 17,5 pode seguir em baixa no curto prazo mirando suportes em 17,16 ou 16,83. Teria sinal de retomada altista fechando acima dos 17,87 mirando resistências em 18,57 ou 19,23.</t>
  </si>
  <si>
    <t>DXCO3 está em clara tendência de baixa pelas médias de 21 e 200 dias e segue em movimento de baixa. Abaixo dos 4,9 pode buscar suportes 4,56 ou 4,23. Teria sinal de repique altista fechando acima dos 5,09 mirando resistências em 5,98 ou 6,64.</t>
  </si>
  <si>
    <t>PNVL3 apesar de estar em tendência de alta no longo prazo pela média de 200 dias, no curto prazo está em realização. Abaixo dos 12,02 pode seguir em baixa no curto prazo mirando suportes em 11,09 ou 10,17. Teria sinal de retomada altista fechando acima dos 12,3 mirando resistências em 15 ou 16,84. O IFR sobrevendido alerta para recuperações se superar 12,3</t>
  </si>
  <si>
    <t>DIRR3 está em clara tendência de baixa pelas médias de 21 e 200 dias e segue em movimento de baixa. Abaixo dos 12,52 pode buscar suportes 11,71 ou 10,91. Teria sinal de repique altista fechando acima dos 13,24 mirando resistências em 15,12 ou 16,72.</t>
  </si>
  <si>
    <t>ECOR3 está em clara tendência de baixa pelas médias de 21 e 200 dias e segue em movimento de baixa. Abaixo dos 7,29 pode buscar suportes 6,43 ou 5,57. Teria sinal de repique altista fechando acima dos 7,62 mirando resistências em 10,07 ou 11,78. O IFR sobrevendido alerta para recuperações se superar 7,62</t>
  </si>
  <si>
    <t>LILY34 está em tendência de alta pelas médias de 21 e 200 dias e vai mantendo sinal de força altista. Acima dos 170,88 pode buscar projeções nos 188,83 ou 217,88. Teria sinal de realização na perda dos 168 mirando os 141,83 ou 132,85. O padrão de volume favorece a alta.</t>
  </si>
  <si>
    <t>EMBJ3 está em clara tendência de baixa pelas médias de 21 e 200 dias e segue em movimento de baixa. Abaixo dos 70,9 pode buscar suportes 65,85 ou 60,8. Teria sinal de repique altista fechando acima dos 72,77 mirando resistências em 87,23 ou 97,32.</t>
  </si>
  <si>
    <t>ENGI11 apesar de estar em tendência de alta no longo prazo pela média de 200 dias, no curto prazo está em realização. Abaixo dos 47,98 pode seguir em baixa no curto prazo mirando suportes em 44,49 ou 41,01. Teria sinal de retomada altista fechando acima dos 48,76 mirando resistências em 59,25 ou 66,21. O IFR sobrevendido alerta para recuperações se superar 48,76</t>
  </si>
  <si>
    <t>ENEV3 apesar de estar em tendência de alta no longo prazo pela média de 200 dias, no curto prazo está em realização. Abaixo dos 24,95 pode seguir em baixa no curto prazo mirando suportes em 23,97 ou 22,99. Teria sinal de retomada altista fechando acima dos 25,57 mirando resistências em 28,12 ou 30,07. O IFR sobrevendido alerta para recuperações se superar 25,57</t>
  </si>
  <si>
    <t>EGIE3 está em tendência de alta no longo prazo, teve uma correção no curto prazo, mas pode estar retomando sinal de altas. Acima dos 32,88 pode buscar 38,81 ou 43,06. Abaixo dos 31,93 retomaria sinal de realização mirando suportes em 29,8 ou 27,67. O IFR sobrevendido alerta para recuperações se superar 32,88</t>
  </si>
  <si>
    <t>EQTL3 apesar de estar em tendência de alta no longo prazo pela média de 200 dias, no curto prazo está em realização. Abaixo dos 37,93 pode seguir em baixa no curto prazo mirando suportes em 35,33 ou 32,74. Teria sinal de retomada altista fechando acima dos 38,78 mirando resistências em 46,32 ou 51,5. O IFR sobrevendido alerta para recuperações se superar 38,78</t>
  </si>
  <si>
    <t>Espacolaser</t>
  </si>
  <si>
    <t>ESPA3</t>
  </si>
  <si>
    <t>ESPA3 está em clara tendência de baixa pelas médias de 21 e 200 dias e segue em movimento de baixa. Abaixo dos 0,8 pode buscar suportes 0,67 ou 0,55. Teria sinal de repique altista fechando acima dos 0,84 mirando resistências em 1,19 ou 1,43. O IFR sobrevendido alerta para recuperações se superar 0,84</t>
  </si>
  <si>
    <t>EUCA4 está em tendência de alta pelas médias de 21 e 200 dias e vai mantendo sinal de força altista. Acima dos 26,41 pode buscar projeções nos 30,32 ou 36,65. Teria sinal de realização na perda dos 25,06 mirando os 20,08 ou 18,12. O padrão de volume favorece a alta. O IFR sobrecomprado alerta realizações se perder 25,06.</t>
  </si>
  <si>
    <t>EVEN3 está em clara tendência de baixa pelas médias de 21 e 200 dias e segue em movimento de baixa. Abaixo dos 5,26 pode buscar suportes 4,7 ou 4,15. Teria sinal de repique altista fechando acima dos 5,55 mirando resistências em 7,04 ou 8,14. O IFR sobrevendido alerta para recuperações se superar 5,55</t>
  </si>
  <si>
    <t>Exxon Mobil Corp</t>
  </si>
  <si>
    <t>EXXO34</t>
  </si>
  <si>
    <t>EXXO34 está em tendência de alta pelas médias de 21 e 200 dias e vai mantendo sinal de força altista. Acima dos 99,78 pode buscar projeções nos 107,23 ou 119,29. Teria sinal de realização na perda dos 96,07 mirando os 87,72 ou 83,99. O padrão de volume favorece a alta.</t>
  </si>
  <si>
    <t>EZTC3 está em clara tendência de baixa pelas médias de 21 e 200 dias e segue em movimento de baixa. Abaixo dos 12,57 pode buscar suportes 11,44 ou 10,32. Teria sinal de repique altista fechando acima dos 12,83 mirando resistências em 16,2 ou 18,44.</t>
  </si>
  <si>
    <t>FESA4 está em tendência de baixa pelas médias de 21 e 200 dias, mas começa a dar sinais de repiques de alta. Acima dos 6,6 teria sinal de repique altista mirando resistências nos 8,29 ou 9,61. Já uma perda dos 6,15 traria de volta o sinal de baixa projetando de 5,48 a 4,82. O IFR sobrevendido alerta para recuperações se superar 6,6</t>
  </si>
  <si>
    <t>FLRY3 apesar de estar em tendência de alta no longo prazo pela média de 200 dias, no curto prazo está em realização. Abaixo dos 15,46 pode seguir em baixa no curto prazo mirando suportes em 14,94 ou 14,42. Teria sinal de retomada altista fechando acima dos 15,8 mirando resistências em 17,13 ou 18,16.</t>
  </si>
  <si>
    <t>FRAS3 está em tendência de baixa pela média de 200 dias, a parece ter completado movimento de repique de alta de curto prazo e pode estar retomando o movimento baixista. Abaixo dos 21,88 pode seguir em queda na direção dos suportes 21,05 ou 20,57. Teria sinal de repique altista fechando acima dos 22,6 mirando resistências em 23,55 ou 25,1.</t>
  </si>
  <si>
    <t>GGBR4 está em tendência de alta pelas médias de 21 e 200 dias, mas começa a dar sinal de possível realização. Abaixo dos 22,72 poderia realizar na direção dos suportes 21,02 ou 19,96. Caso supere os 23,54 retomaria sinal de alta com projeções nos 24,42 ou 26,52.</t>
  </si>
  <si>
    <t>GOAU4 está em tendência de alta pelas médias de 21 e 200 dias, mas começa a dar sinal de possível realização. Abaixo dos 9,87 poderia realizar na direção dos suportes 9,27 ou 8,88. Caso supere os 10,2 retomaria sinal de alta com projeções nos 10,5 ou 11,26.</t>
  </si>
  <si>
    <t>GGPS3 está em clara tendência de baixa pelas médias de 21 e 200 dias e segue em movimento de baixa. Abaixo dos 13,08 pode buscar suportes 11,9 ou 10,73. Teria sinal de repique altista fechando acima dos 13,51 mirando resistências em 16,88 ou 19,22. O IFR sobrevendido alerta para recuperações se superar 13,51</t>
  </si>
  <si>
    <t>GRND3 está em tendência de baixa pelas médias de 21 e 200 dias, mas começa a dar sinais de repiques de alta. Acima dos 4 teria sinal de repique altista mirando resistências nos 4,77 ou 5,29. Já uma perda dos 3,92 traria de volta o sinal de baixa projetando de 3,65 a 3,39. O IFR sobrevendido alerta para recuperações se superar 4</t>
  </si>
  <si>
    <t>GMAT3 está em tendência de baixa pelas médias de 21 e 200 dias, mas começa a dar sinais de repiques de alta. Acima dos 4,37 teria sinal de repique altista mirando resistências nos 4,85 ou 5,33. Já uma perda dos 4,06 traria de volta o sinal de baixa projetando de 3,81 a 3,57.</t>
  </si>
  <si>
    <t>SBFG3 está em clara tendência de baixa pelas médias de 21 e 200 dias e segue em movimento de baixa. Abaixo dos 10,17 pode buscar suportes 9,23 ou 8,3. Teria sinal de repique altista fechando acima dos 10,9 mirando resistências em 13,19 ou 15,05.</t>
  </si>
  <si>
    <t>HAPV3 está em tendência de baixa pela média de 200 dias, a parece ter completado movimento de repique de alta de curto prazo e pode estar retomando o movimento baixista. Abaixo dos 12,36 pode seguir em queda na direção dos suportes 10,99 ou 9,93. Teria sinal de repique altista fechando acima dos 13,15 mirando resistências em 14,42 ou 16,53.</t>
  </si>
  <si>
    <t>HBOR3 está em tendência de baixa pelas médias de 21 e 200 dias, mas começa a dar sinais de repiques de alta. Acima dos 2,32 teria sinal de repique altista mirando resistências nos 2,46 ou 2,69. Já uma perda dos 2,08 traria de volta o sinal de baixa projetando de 1,96 a 1,84.</t>
  </si>
  <si>
    <t>HBSA3 está em clara tendência de baixa pelas médias de 21 e 200 dias e segue em movimento de baixa. Abaixo dos 3,22 pode buscar suportes 3 ou 2,79. Teria sinal de repique altista fechando acima dos 3,35 mirando resistências em 3,91 ou 4,33.</t>
  </si>
  <si>
    <t>HYPE3 está em tendência de alta pelas médias de 21 e 200 dias, mas começa a dar sinal de possível realização. Abaixo dos 22,75 poderia realizar na direção dos suportes 22,01 ou 21,37. Caso supere os 23,32 retomaria sinal de alta com projeções nos 24,05 ou 25,31.</t>
  </si>
  <si>
    <t>IGTI11 apesar de estar em tendência de alta no longo prazo pela média de 200 dias, no curto prazo está em realização. Abaixo dos 25,72 pode seguir em baixa no curto prazo mirando suportes em 24,2 ou 22,69. Teria sinal de retomada altista fechando acima dos 26,4 mirando resistências em 30,62 ou 33,64.</t>
  </si>
  <si>
    <t>ITLC34 está em tendência de alta pelas médias de 21 e 200 dias, mas começa a dar sinal de possível realização. Abaixo dos 90,17 poderia realizar na direção dos suportes 53,81 ou 37,11. Caso supere os 93,09 retomaria sinal de alta com projeções nos 107,83 ou 141,21.</t>
  </si>
  <si>
    <t>INTB3 apesar de estar em tendência de alta no longo prazo pela média de 200 dias, no curto prazo está em realização. Abaixo dos 14,45 pode seguir em baixa no curto prazo mirando suportes em 13,8 ou 13,12. Teria sinal de retomada altista fechando acima dos 14,81 mirando resistências em 15,97 ou 17,31.</t>
  </si>
  <si>
    <t>INBR32 está em clara tendência de baixa pelas médias de 21 e 200 dias e segue em movimento de baixa. Abaixo dos 29,13 pode buscar suportes 24,72 ou 20,31. Teria sinal de repique altista fechando acima dos 30,13 mirando resistências em 43,39 ou 52,2. O IFR sobrevendido alerta para recuperações se superar 30,13</t>
  </si>
  <si>
    <t>MYPK3 está em clara tendência de baixa pelas médias de 21 e 200 dias e segue em movimento de baixa. Abaixo dos 9,08 pode buscar suportes 8,61 ou 8,14. Teria sinal de repique altista fechando acima dos 9,3 mirando resistências em 10,6 ou 11,53.</t>
  </si>
  <si>
    <t>RANI3 está em clara tendência de baixa pelas médias de 21 e 200 dias e segue em movimento de baixa. Abaixo dos 7,62 pode buscar suportes 7,26 ou 6,91. Teria sinal de repique altista fechando acima dos 7,88 mirando resistências em 8,76 ou 9,46.</t>
  </si>
  <si>
    <t>IRBR3 está em tendência de alta no longo prazo, teve uma correção no curto prazo, mas pode estar retomando sinal de altas. Acima dos 52,57 pode buscar 59,1 ou 64,07. Abaixo dos 51,05 retomaria sinal de realização mirando suportes em 48,56 ou 46,07.</t>
  </si>
  <si>
    <t>ISAE4 apesar de estar em tendência de alta no longo prazo pela média de 200 dias, no curto prazo está em realização. Abaixo dos 28,17 pode seguir em baixa no curto prazo mirando suportes em 27,05 ou 25,93. Teria sinal de retomada altista fechando acima dos 28,61 mirando resistências em 31,79 ou 34,02.</t>
  </si>
  <si>
    <t>ITSA3 apesar de estar em tendência de alta no longo prazo pela média de 200 dias, no curto prazo está em realização. Abaixo dos 12,9 pode seguir em baixa no curto prazo mirando suportes em 12,25 ou 11,6. Teria sinal de retomada altista fechando acima dos 13,13 mirando resistências em 14,99 ou 16,28.</t>
  </si>
  <si>
    <t>ITSA4 apesar de estar em tendência de alta no longo prazo pela média de 200 dias, no curto prazo está em realização. Abaixo dos 12,81 pode seguir em baixa no curto prazo mirando suportes em 12,05 ou 11,3. Teria sinal de retomada altista fechando acima dos 13,05 mirando resistências em 15,24 ou 16,74.</t>
  </si>
  <si>
    <t>ITUB3 apesar de estar em tendência de alta no longo prazo pela média de 200 dias, no curto prazo está em realização. Abaixo dos 39,74 pode seguir em baixa no curto prazo mirando suportes em 37,25 ou 34,77. Teria sinal de retomada altista fechando acima dos 40,46 mirando resistências em 47,78 ou 52,74.</t>
  </si>
  <si>
    <t>ITUB4 apesar de estar em tendência de alta no longo prazo pela média de 200 dias, no curto prazo está em realização. Abaixo dos 39,37 pode seguir em baixa no curto prazo mirando suportes em 36,74 ou 34,11. Teria sinal de retomada altista fechando acima dos 40,05 mirando resistências em 47,87 ou 53,12. O IFR sobrevendido alerta para recuperações se superar 40,05</t>
  </si>
  <si>
    <t>JALL3 está em clara tendência de baixa pelas médias de 21 e 200 dias e segue em movimento de baixa. Abaixo dos 2,93 pode buscar suportes 2,77 ou 2,62. Teria sinal de repique altista fechando acima dos 3,08 mirando resistências em 3,42 ou 3,72.</t>
  </si>
  <si>
    <t>JBSS32 está em clara tendência de baixa pelas médias de 21 e 200 dias e segue em movimento de baixa. Abaixo dos 68,45 pode buscar suportes 62,04 ou 55,64. Teria sinal de repique altista fechando acima dos 70,65 mirando resistências em 89,17 ou 101,97. O IFR sobrevendido alerta para recuperações se superar 70,65</t>
  </si>
  <si>
    <t>JHSF3 apesar de estar em tendência de alta no longo prazo pela média de 200 dias, no curto prazo está em realização. Abaixo dos 10,25 pode seguir em baixa no curto prazo mirando suportes em 8,96 ou 7,67. Teria sinal de retomada altista fechando acima dos 10,68 mirando resistências em 14,42 ou 16,99. O IFR sobrevendido alerta para recuperações se superar 10,68</t>
  </si>
  <si>
    <t>JPMC34 está em tendência de baixa pelas médias de 21 e 200 dias, mas começa a dar sinais de repiques de alta. Acima dos 151,8 teria sinal de repique altista mirando resistências nos 157,53 ou 165,27. Já uma perda dos 150,52 traria de volta o sinal de baixa projetando de 145 a 141,12.</t>
  </si>
  <si>
    <t>JSLG3 apesar de estar em tendência de alta no longo prazo pela média de 200 dias, no curto prazo está em realização. Abaixo dos 6,39 pode seguir em baixa no curto prazo mirando suportes em 5,81 ou 5,24. Teria sinal de retomada altista fechando acima dos 6,64 mirando resistências em 8,25 ou 9,39.</t>
  </si>
  <si>
    <t>KEPL3 está em clara tendência de baixa pelas médias de 21 e 200 dias e segue em movimento de baixa. Abaixo dos 7,06 pode buscar suportes 6,66 ou 6,26. Teria sinal de repique altista fechando acima dos 7,2 mirando resistências em 8,35 ou 9,14. O IFR sobrevendido alerta para recuperações se superar 7,2</t>
  </si>
  <si>
    <t>KLBN3 está em clara tendência de baixa pelas médias de 21 e 200 dias e segue em movimento de baixa. Abaixo dos 3,31 pode buscar suportes 3,14 ou 2,98. Teria sinal de repique altista fechando acima dos 3,4 mirando resistências em 3,84 ou 4,16. O IFR sobrevendido alerta para recuperações se superar 3,4</t>
  </si>
  <si>
    <t>KLBN4 está em clara tendência de baixa pelas médias de 21 e 200 dias e segue em movimento de baixa. Abaixo dos 3,29 pode buscar suportes 3,11 ou 2,94. Teria sinal de repique altista fechando acima dos 3,39 mirando resistências em 3,85 ou 4,19. O IFR sobrevendido alerta para recuperações se superar 3,39</t>
  </si>
  <si>
    <t>KLBN11 está em clara tendência de baixa pelas médias de 21 e 200 dias e segue em movimento de baixa. Abaixo dos 16,42 pode buscar suportes 15,53 ou 14,65. Teria sinal de repique altista fechando acima dos 16,93 mirando resistências em 19,27 ou 21,03. O IFR sobrevendido alerta para recuperações se superar 16,93</t>
  </si>
  <si>
    <t>LAVV3 está em clara tendência de baixa pelas médias de 21 e 200 dias e segue em movimento de baixa. Abaixo dos 11,36 pode buscar suportes 10,04 ou 8,73. Teria sinal de repique altista fechando acima dos 11,79 mirando resistências em 15,6 ou 18,22. O IFR sobrevendido alerta para recuperações se superar 11,79</t>
  </si>
  <si>
    <t>LIGT3 está em clara tendência de baixa pelas médias de 21 e 200 dias e segue em movimento de baixa. Abaixo dos 3,67 pode buscar suportes 3,1 ou 2,54. Teria sinal de repique altista fechando acima dos 4,42 mirando resistências em 5,49 ou 6,61. O IFR sobrevendido alerta para recuperações se superar 4,42</t>
  </si>
  <si>
    <t>RENT3 apesar de estar em tendência de alta no longo prazo pela média de 200 dias, no curto prazo está em realização. Abaixo dos 42,01 pode seguir em baixa no curto prazo mirando suportes em 38,5 ou 35. Teria sinal de retomada altista fechando acima dos 43,18 mirando resistências em 53,35 ou 60,35.</t>
  </si>
  <si>
    <t>RENT4 está em clara tendência de baixa pelas médias de 21 e 200 dias e segue em movimento de baixa. Abaixo dos 40,67 pode buscar suportes 37,37 ou 34,07. Teria sinal de repique altista fechando acima dos 41,6 mirando resistências em 51,34 ou 57,93.</t>
  </si>
  <si>
    <t>LOGG3 apesar de estar em tendência de alta no longo prazo pela média de 200 dias, no curto prazo está em realização. Abaixo dos 25,25 pode seguir em baixa no curto prazo mirando suportes em 24,4 ou 23,56. Teria sinal de retomada altista fechando acima dos 25,84 mirando resistências em 27,97 ou 29,65.</t>
  </si>
  <si>
    <t>LREN3 está em clara tendência de baixa pelas médias de 21 e 200 dias e segue em movimento de baixa. Abaixo dos 13,03 pode buscar suportes 12,18 ou 11,33. Teria sinal de repique altista fechando acima dos 13,68 mirando resistências em 15,77 ou 17,46.</t>
  </si>
  <si>
    <t>LWSA3 está em tendência de baixa pelas médias de 21 e 200 dias, mas começa a dar sinais de repiques de alta. Acima dos 3,77 teria sinal de repique altista mirando resistências nos 4,31 ou 4,76. Já uma perda dos 3,58 traria de volta o sinal de baixa projetando de 3,35 a 3,12.</t>
  </si>
  <si>
    <t>MDIA3 está em tendência de baixa pelas médias de 21 e 200 dias, mas começa a dar sinais de repiques de alta. Acima dos 20,17 teria sinal de repique altista mirando resistências nos 24,8 ou 28,13. Já uma perda dos 19,41 traria de volta o sinal de baixa projetando de 17,74 a 16,07. O IFR sobrevendido alerta para recuperações se superar 20,17</t>
  </si>
  <si>
    <t>MGLU3 está em clara tendência de baixa pelas médias de 21 e 200 dias e segue em movimento de baixa. Abaixo dos 6,6 pode buscar suportes 5,65 ou 4,7. Teria sinal de repique altista fechando acima dos 6,84 mirando resistências em 9,66 ou 11,55. O IFR sobrevendido alerta para recuperações se superar 6,84</t>
  </si>
  <si>
    <t>POMO3 está em tendência de alta no longo prazo, teve uma correção no curto prazo, mas pode estar retomando sinal de altas. Acima dos 6 pode buscar 6,65 ou 7,23. Abaixo dos 5,71 retomaria sinal de realização mirando suportes em 5,41 ou 5,12.</t>
  </si>
  <si>
    <t>POMO4 está em clara tendência de baixa pelas médias de 21 e 200 dias e segue em movimento de baixa. Abaixo dos 5,92 pode buscar suportes 5,57 ou 5,22. Teria sinal de repique altista fechando acima dos 6,08 mirando resistências em 7,04 ou 7,73.</t>
  </si>
  <si>
    <t>MBRF3 está em clara tendência de baixa pelas médias de 21 e 200 dias e segue em movimento de baixa. Abaixo dos 16,8 pode buscar suportes 15,82 ou 14,85. Teria sinal de repique altista fechando acima dos 17,87 mirando resistências em 19,95 ou 21,89.</t>
  </si>
  <si>
    <t>CASH3 está em clara tendência de baixa pelas médias de 21 e 200 dias e segue em movimento de baixa. Abaixo dos 3,94 pode buscar suportes 3,73 ou 3,53. Teria sinal de repique altista fechando acima dos 4,35 mirando resistências em 4,6 ou 5.</t>
  </si>
  <si>
    <t>MELK3 está em clara tendência de baixa pelas médias de 21 e 200 dias e segue em movimento de baixa. Abaixo dos 3,11 pode buscar suportes 2,96 ou 2,81. Teria sinal de repique altista fechando acima dos 3,27 mirando resistências em 3,59 ou 3,88.</t>
  </si>
  <si>
    <t>MELI34 está em clara tendência de baixa pelas médias de 21 e 200 dias e segue em movimento de baixa. Abaixo dos 64,93 pode buscar suportes 61,35 ou 56,28. Teria sinal de repique altista fechando acima dos 66,98 mirando resistências em 77,73 ou 87,85.</t>
  </si>
  <si>
    <t>BMEB4 apesar de estar em tendência de alta no longo prazo pela média de 200 dias, no curto prazo está em realização. Abaixo dos 65,2 pode seguir em baixa no curto prazo mirando suportes em 59,83 ou 54,47. Teria sinal de retomada altista fechando acima dos 68,89 mirando resistências em 82,55 ou 93,27.</t>
  </si>
  <si>
    <t>M1TA34 está em tendência de baixa pelas médias de 21 e 200 dias, mas começa a dar sinais de repiques de alta. Acima dos 112,17 teria sinal de repique altista mirando resistências nos 123 ou 134,9. Já uma perda dos 109,52 traria de volta o sinal de baixa projetando de 103,74 a 97,78.</t>
  </si>
  <si>
    <t>LEVE3 apesar de estar em tendência de alta no longo prazo pela média de 200 dias, no curto prazo está em realização. Abaixo dos 32,91 pode seguir em baixa no curto prazo mirando suportes em 31,89 ou 30,87. Teria sinal de retomada altista fechando acima dos 33,88 mirando resistências em 36,21 ou 38,24.</t>
  </si>
  <si>
    <t>MUTC34 está em tendência de alta pelas médias de 21 e 200 dias, mas começa a dar sinal de possível realização. Abaixo dos 606,81 poderia realizar na direção dos suportes 362,84 ou 265,93. Caso supere os 629,2 retomaria sinal de alta com projeções nos 676,45 ou 870,26.</t>
  </si>
  <si>
    <t>MSFT34 apesar de estar em tendência de baixa no longo prazo pela média de 200 dias, no curto prazo está com sinal de recuperação favorecendo repiques de alta. Acima dos 90,23 pode seguir repique altista na direção resistências nos 95,07 ou 102,91. Caso perca os 86,2 teria sinal de baixa projetando de 82,39 a 79,96. O padrão de volume favorece a alta.</t>
  </si>
  <si>
    <t>MILS3 apesar de estar em tendência de alta no longo prazo pela média de 200 dias, no curto prazo está em realização. Abaixo dos 12,45 pode seguir em baixa no curto prazo mirando suportes em 11,96 ou 11,47. Teria sinal de retomada altista fechando acima dos 12,75 mirando resistências em 14,02 ou 14,99.</t>
  </si>
  <si>
    <t>BEEF3 apesar de estar em tendência de baixa no longo prazo pela média de 200 dias, no curto prazo está com sinal de recuperação favorecendo repiques de alta. Acima dos 4,46 pode seguir repique altista na direção resistências nos 4,91 ou 5,64. Caso perca os 4,01 teria sinal de baixa projetando de 3,73 a 3,5. O padrão de volume favorece a alta.</t>
  </si>
  <si>
    <t>MTRE3 está em tendência de baixa pelas médias de 21 e 200 dias, mas começa a dar sinais de repiques de alta. Acima dos 3,54 teria sinal de repique altista mirando resistências nos 3,93 ou 4,26. Já uma perda dos 3,39 traria de volta o sinal de baixa projetando de 3,22 a 3,05.</t>
  </si>
  <si>
    <t>MOTV3 está em clara tendência de baixa pelas médias de 21 e 200 dias e segue em movimento de baixa. Abaixo dos 14,33 pode buscar suportes 13,27 ou 12,21. Teria sinal de repique altista fechando acima dos 14,8 mirando resistências em 17,75 ou 19,86. O IFR sobrevendido alerta para recuperações se superar 14,8</t>
  </si>
  <si>
    <t>MDNE3 apesar de estar em tendência de alta no longo prazo pela média de 200 dias, no curto prazo está em realização. Abaixo dos 26,8 pode seguir em baixa no curto prazo mirando suportes em 24,61 ou 22,42. Teria sinal de retomada altista fechando acima dos 27,68 mirando resistências em 33,88 ou 38,25.</t>
  </si>
  <si>
    <t>MOVI3 está em clara tendência de baixa pelas médias de 21 e 200 dias e segue em movimento de baixa. Abaixo dos 9,27 pode buscar suportes 7,59 ou 5,91. Teria sinal de repique altista fechando acima dos 9,81 mirando resistências em 14,7 ou 18,05. O IFR sobrevendido alerta para recuperações se superar 9,81</t>
  </si>
  <si>
    <t>MRVE3 está em clara tendência de baixa pelas médias de 21 e 200 dias e segue em movimento de baixa. Abaixo dos 5,95 pode buscar suportes 5,34 ou 4,74. Teria sinal de repique altista fechando acima dos 6,36 mirando resistências em 7,9 ou 9,1.</t>
  </si>
  <si>
    <t>MLAS3 apesar de estar em tendência de alta no longo prazo pela média de 200 dias, no curto prazo está em realização. Abaixo dos 1,41 pode seguir em baixa no curto prazo mirando suportes em 1,3 ou 1,19. Teria sinal de retomada altista fechando acima dos 1,64 mirando resistências em 1,76 ou 1,97.</t>
  </si>
  <si>
    <t>MULT3 apesar de estar em tendência de alta no longo prazo pela média de 200 dias, no curto prazo está em realização. Abaixo dos 28,91 pode seguir em baixa no curto prazo mirando suportes em 26,87 ou 24,83. Teria sinal de retomada altista fechando acima dos 29,79 mirando resistências em 35,5 ou 39,57.</t>
  </si>
  <si>
    <t>NATU3 está em tendência de alta no longo prazo, teve uma correção no curto prazo, mas pode estar retomando sinal de altas. Acima dos 10,03 pode buscar 11,15 ou 12,37. Abaixo dos 9,63 retomaria sinal de realização mirando suportes em 9,17 ou 8,55.</t>
  </si>
  <si>
    <t>NFLX34 está em tendência de baixa pelas médias de 21 e 200 dias, mas começa a dar sinais de repiques de alta. Acima dos 9,01 teria sinal de repique altista mirando resistências nos 9,85 ou 10,78. Já uma perda dos 8,76 traria de volta o sinal de baixa projetando de 8,33 a 7,86.</t>
  </si>
  <si>
    <t>ROXO34 está em clara tendência de baixa pelas médias de 21 e 200 dias e segue em movimento de baixa. Abaixo dos 9,97 pode buscar suportes 8,96 ou 7,96. Teria sinal de repique altista fechando acima dos 10,49 mirando resistências em 13,22 ou 15,22. O IFR sobrevendido alerta para recuperações se superar 10,49</t>
  </si>
  <si>
    <t>NVDC34 está em tendência de alta pelas médias de 21 e 200 dias, mas começa a dar sinal de possível realização. Abaixo dos 23,63 poderia realizar na direção dos suportes 20,07 ou 18,68. Caso supere os 24,56 retomaria sinal de alta com projeções nos 27,33 ou 31,82.</t>
  </si>
  <si>
    <t>OPCT3 está em tendência de alta no longo prazo, teve uma correção no curto prazo, mas pode estar retomando sinal de altas. Acima dos 9,96 pode buscar 10,62 ou 11,21. Abaixo dos 9,65 retomaria sinal de realização mirando suportes em 9,35 ou 9,05.</t>
  </si>
  <si>
    <t>ONCO3 está em clara tendência de baixa pelas médias de 21 e 200 dias e segue em movimento de baixa. Abaixo dos 1,07 pode buscar suportes 0,76 ou 0,46. Teria sinal de repique altista fechando acima dos 1,19 mirando resistências em 2,05 ou 2,65. O IFR sobrevendido alerta para recuperações se superar 1,19</t>
  </si>
  <si>
    <t>ORCL34 está em tendência de baixa pela média de 200 dias, a parece ter completado movimento de repique de alta de curto prazo e pode estar retomando o movimento baixista. Abaixo dos 158,95 pode seguir em queda na direção dos suportes 133,22 ou 122,95. Teria sinal de repique altista fechando acima dos 166,45 mirando resistências em 186,98 ou 220,21.</t>
  </si>
  <si>
    <t>OBTC3 está em clara tendência de baixa pelas médias de 21 e 200 dias e segue em movimento de baixa. Abaixo dos 6,86 pode buscar suportes 6,57 ou 6,28. Teria sinal de repique altista fechando acima dos 7,4 mirando resistências em 7,79 ou 8,36.</t>
  </si>
  <si>
    <t>ORVR3 apesar de estar em tendência de alta no longo prazo pela média de 200 dias, no curto prazo está em realização. Abaixo dos 75,27 pode seguir em baixa no curto prazo mirando suportes em 72,46 ou 69,65. Teria sinal de retomada altista fechando acima dos 78,3 mirando resistências em 84,35 ou 89,96.</t>
  </si>
  <si>
    <t>PCAR3 está em clara tendência de baixa pelas médias de 21 e 200 dias e segue em movimento de baixa. Abaixo dos 2,14 pode buscar suportes 1,86 ou 1,59. Teria sinal de repique altista fechando acima dos 2,32 mirando resistências em 3,02 ou 3,56.</t>
  </si>
  <si>
    <t>PAGS34 está em clara tendência de baixa pelas médias de 21 e 200 dias e segue em movimento de baixa. Abaixo dos 8,63 pode buscar suportes 7,76 ou 6,89. Teria sinal de repique altista fechando acima dos 9,11 mirando resistências em 11,44 ou 13,17.</t>
  </si>
  <si>
    <t>PGMN3 está em clara tendência de baixa pelas médias de 21 e 200 dias e segue em movimento de baixa. Abaixo dos 4,58 pode buscar suportes 4,15 ou 3,73. Teria sinal de repique altista fechando acima dos 4,73 mirando resistências em 5,95 ou 6,79. O IFR sobrevendido alerta para recuperações se superar 4,73</t>
  </si>
  <si>
    <t>P2LT34 está em tendência de baixa pelas médias de 21 e 200 dias, mas começa a dar sinais de repiques de alta. Acima dos 228,99 teria sinal de repique altista mirando resistências nos 253,2 ou 278,65. Já uma perda dos 212,01 traria de volta o sinal de baixa projetando de 199,28 a 186,55.</t>
  </si>
  <si>
    <t>PETR3 está em tendência de alta no longo prazo, teve uma correção no curto prazo, mas pode estar retomando sinal de altas. Acima dos 50,51 pode buscar 55,19 ou 59,23. Abaixo dos 48,65 retomaria sinal de realização mirando suportes em 46,62 ou 44,6.</t>
  </si>
  <si>
    <t>PETR4 está em tendência de alta no longo prazo, teve uma correção no curto prazo, mas pode estar retomando sinal de altas. Acima dos 45,54 pode buscar 49,85 ou 53,31. Abaixo dos 44,25 retomaria sinal de realização mirando suportes em 42,51 ou 40,78.</t>
  </si>
  <si>
    <t>RECV3 está em tendência de alta no longo prazo, teve uma correção no curto prazo, mas pode estar retomando sinal de altas. Acima dos 12,27 pode buscar 13,81 ou 14,97. Abaixo dos 11,93 retomaria sinal de realização mirando suportes em 11,34 ou 10,76.</t>
  </si>
  <si>
    <t>PRIO3 está em tendência de alta pelas médias de 21 e 200 dias e vai mantendo sinal de força altista. Acima dos 70,8 pode buscar projeções nos 78,14 ou 90,02. Teria sinal de realização na perda dos 67,35 mirando os 58,92 ou 55,24.</t>
  </si>
  <si>
    <t>AUAU3 está em tendência de alta no longo prazo, teve uma correção no curto prazo, mas pode estar retomando sinal de altas. Acima dos 3,44 pode buscar 4,03 ou 4,52. Abaixo dos 3,23 retomaria sinal de realização mirando suportes em 2,98 ou 2,73.</t>
  </si>
  <si>
    <t>PINE4 apesar de estar em tendência de alta no longo prazo pela média de 200 dias, no curto prazo está em realização. Abaixo dos 13,6 pode seguir em baixa no curto prazo mirando suportes em 12,72 ou 11,65. Teria sinal de retomada altista fechando acima dos 14,11 mirando resistências em 16,17 ou 18,3.</t>
  </si>
  <si>
    <t>PLPL3 está em clara tendência de baixa pelas médias de 21 e 200 dias e segue em movimento de baixa. Abaixo dos 9,87 pode buscar suportes 8,72 ou 7,57. Teria sinal de repique altista fechando acima dos 10,44 mirando resistências em 13,58 ou 15,87.</t>
  </si>
  <si>
    <t>PSSA3 está em clara tendência de baixa pelas médias de 21 e 200 dias e segue em movimento de baixa. Abaixo dos 47,82 pode buscar suportes 45,37 ou 42,93. Teria sinal de repique altista fechando acima dos 48,44 mirando resistências em 55,72 ou 60,6.</t>
  </si>
  <si>
    <t>POSI3 está em clara tendência de baixa pelas médias de 21 e 200 dias e segue em movimento de baixa. Abaixo dos 3,77 pode buscar suportes 3,45 ou 3,13. Teria sinal de repique altista fechando acima dos 3,96 mirando resistências em 4,8 ou 5,43. O IFR sobrevendido alerta para recuperações se superar 3,96</t>
  </si>
  <si>
    <t>PRNR3 está em tendência de alta no longo prazo, teve uma correção no curto prazo, mas pode estar retomando sinal de altas. Acima dos 18,93 pode buscar 21,44 ou 24,04. Abaixo dos 17,22 retomaria sinal de realização mirando suportes em 15,91 ou 14,61.</t>
  </si>
  <si>
    <t>PFRM3 está em clara tendência de baixa pelas médias de 21 e 200 dias e segue em movimento de baixa. Abaixo dos 6,5 pode buscar suportes 5,96 ou 5,43. Teria sinal de repique altista fechando acima dos 6,75 mirando resistências em 8,22 ou 9,28. O IFR sobrevendido alerta para recuperações se superar 6,75</t>
  </si>
  <si>
    <t>QCOM34 está em tendência de alta pelas médias de 21 e 200 dias e vai mantendo sinal de força altista. Acima dos 87,42 pode buscar projeções nos 100,84 ou 129,17. Teria sinal de realização na perda dos 84,21 mirando os 54,99 ou 40,82. O padrão de volume favorece a alta.</t>
  </si>
  <si>
    <t>QUAL3 está em clara tendência de baixa pelas médias de 21 e 200 dias e segue em movimento de baixa. Abaixo dos 1,71 pode buscar suportes 1,6 ou 1,49. Teria sinal de repique altista fechando acima dos 1,84 mirando resistências em 2,06 ou 2,27.</t>
  </si>
  <si>
    <t>LJQQ3 está em clara tendência de baixa pelas médias de 21 e 200 dias e segue em movimento de baixa. Abaixo dos 1,45 pode buscar suportes 1,2 ou 0,96. Teria sinal de repique altista fechando acima dos 1,53 mirando resistências em 2,23 ou 2,71. O IFR sobrevendido alerta para recuperações se superar 1,53</t>
  </si>
  <si>
    <t>RADL3 está em clara tendência de baixa pelas médias de 21 e 200 dias e segue em movimento de baixa. Abaixo dos 19,21 pode buscar suportes 17,6 ou 16. Teria sinal de repique altista fechando acima dos 20 mirando resistências em 24,39 ou 27,59. O IFR sobrevendido alerta para recuperações se superar 20</t>
  </si>
  <si>
    <t>RAIZ4 está em tendência de baixa pelas médias de 21 e 200 dias, mas começa a dar sinais de repiques de alta. Acima dos 0,46 teria sinal de repique altista mirando resistências nos 0,55 ou 0,63. Já uma perda dos 0,42 traria de volta o sinal de baixa projetando de 0,37 a 0,33.</t>
  </si>
  <si>
    <t>Randon Part</t>
  </si>
  <si>
    <t>RAPT4 está em clara tendência de baixa pelas médias de 21 e 200 dias e segue em movimento de baixa. Abaixo dos 4,83 pode buscar suportes 4,55 ou 4,28. Teria sinal de repique altista fechando acima dos 4,92 mirando resistências em 5,71 ou 6,25.</t>
  </si>
  <si>
    <t>RCSL4 está em clara tendência de baixa pelas médias de 21 e 200 dias e segue em movimento de baixa. Abaixo dos 0,46 pode buscar suportes 0,36 ou 0,26. Teria sinal de repique altista fechando acima dos 0,52 mirando resistências em 0,77 ou 0,96. O IFR sobrevendido alerta para recuperações se superar 0,52</t>
  </si>
  <si>
    <t>RDOR3 está em tendência de baixa pelas médias de 21 e 200 dias, mas começa a dar sinais de repiques de alta. Acima dos 35,03 teria sinal de repique altista mirando resistências nos 40,84 ou 45,12. Já uma perda dos 33,91 traria de volta o sinal de baixa projetando de 31,76 a 29,62.</t>
  </si>
  <si>
    <t>RIAA3 apesar de estar em tendência de alta no longo prazo pela média de 200 dias, no curto prazo está em realização. Abaixo dos 8 pode seguir em baixa no curto prazo mirando suportes em 7,08 ou 6,17. Teria sinal de retomada altista fechando acima dos 8,46 mirando resistências em 10,96 ou 12,78.</t>
  </si>
  <si>
    <t>Rio Tinto Plc</t>
  </si>
  <si>
    <t>RIOT34</t>
  </si>
  <si>
    <t>RIOT34 está em tendência de alta pelas médias de 21 e 200 dias, mas começa a dar sinal de possível realização. Abaixo dos 520,29 poderia realizar na direção dos suportes 482,07 ou 457,32. Caso supere os 526,6 retomaria sinal de alta com projeções nos 562,14 ou 611,62.</t>
  </si>
  <si>
    <t>ROMI3 está em clara tendência de baixa pelas médias de 21 e 200 dias e segue em movimento de baixa. Abaixo dos 6,52 pode buscar suportes 6,32 ou 6,12. Teria sinal de repique altista fechando acima dos 6,73 mirando resistências em 7,16 ou 7,55. O IFR sobrevendido alerta para recuperações se superar 6,73</t>
  </si>
  <si>
    <t>RAIL3 está em clara tendência de baixa pelas médias de 21 e 200 dias e segue em movimento de baixa. Abaixo dos 14,8 pode buscar suportes 14,07 ou 13,35. Teria sinal de repique altista fechando acima dos 15,22 mirando resistências em 17,14 ou 18,58.</t>
  </si>
  <si>
    <t>SBSP3 apesar de estar em tendência de alta no longo prazo pela média de 200 dias, no curto prazo está em realização. Abaixo dos 28,7 pode seguir em baixa no curto prazo mirando suportes em 26,65 ou 24,61. Teria sinal de retomada altista fechando acima dos 29,24 mirando resistências em 35,31 ou 39,39. O IFR sobrevendido alerta para recuperações se superar 29,24</t>
  </si>
  <si>
    <t>SAPR3</t>
  </si>
  <si>
    <t>SAPR3 está em clara tendência de baixa pelas médias de 21 e 200 dias e segue em movimento de baixa. Abaixo dos 8,2 pode buscar suportes 7,52 ou 6,85. Teria sinal de repique altista fechando acima dos 9,09 mirando resistências em 10,37 ou 11,71. O IFR sobrevendido alerta para recuperações se superar 9,09</t>
  </si>
  <si>
    <t>SAPR4 está em clara tendência de baixa pelas médias de 21 e 200 dias e segue em movimento de baixa. Abaixo dos 7,11 pode buscar suportes 6,65 ou 6,19. Teria sinal de repique altista fechando acima dos 7,75 mirando resistências em 8,59 ou 9,5. O IFR sobrevendido alerta para recuperações se superar 7,75</t>
  </si>
  <si>
    <t>SAPR11 está em clara tendência de baixa pelas médias de 21 e 200 dias e segue em movimento de baixa. Abaixo dos 36,56 pode buscar suportes 33,98 ou 31,4. Teria sinal de repique altista fechando acima dos 39,95 mirando resistências em 44,9 ou 50,05. O IFR sobrevendido alerta para recuperações se superar 39,95</t>
  </si>
  <si>
    <t>SANB3 está em clara tendência de baixa pelas médias de 21 e 200 dias e segue em movimento de baixa. Abaixo dos 12,93 pode buscar suportes 12,08 ou 11,23. Teria sinal de repique altista fechando acima dos 13,09 mirando resistências em 15,67 ou 17,36. O IFR sobrevendido alerta para recuperações se superar 13,09</t>
  </si>
  <si>
    <t>SANB4 está em clara tendência de baixa pelas médias de 21 e 200 dias e segue em movimento de baixa. Abaixo dos 13,86 pode buscar suportes 13,21 ou 12,56. Teria sinal de repique altista fechando acima dos 14 mirando resistências em 15,96 ou 17,25. O IFR sobrevendido alerta para recuperações se superar 14</t>
  </si>
  <si>
    <t>SANB11 está em clara tendência de baixa pelas médias de 21 e 200 dias e segue em movimento de baixa. Abaixo dos 26,76 pode buscar suportes 25,26 ou 23,77. Teria sinal de repique altista fechando acima dos 27,04 mirando resistências em 31,59 ou 34,57. O IFR sobrevendido alerta para recuperações se superar 27,04</t>
  </si>
  <si>
    <t>SMTO3 está em tendência de alta pelas médias de 21 e 200 dias, mas começa a dar sinal de possível realização. Abaixo dos 18,02 poderia realizar na direção dos suportes 15,67 ou 14,7. Caso supere os 18,8 retomaria sinal de alta com projeções nos 20,73 ou 23,86.</t>
  </si>
  <si>
    <t>SHUL4 apesar de estar em tendência de alta no longo prazo pela média de 200 dias, no curto prazo está em realização. Abaixo dos 4,92 pode seguir em baixa no curto prazo mirando suportes em 4,71 ou 4,51. Teria sinal de retomada altista fechando acima dos 5,03 mirando resistências em 5,57 ou 5,97.</t>
  </si>
  <si>
    <t>S1TX34 está em tendência de alta pelas médias de 21 e 200 dias e vai mantendo sinal de força altista. Acima dos 4159,99 pode buscar projeções nos 5076,61 ou 6559,82. Teria sinal de realização na perda dos 3900,04 mirando os 2676,78 ou 2218,46. O IFR sobrecomprado alerta realizações se perder 3900,04.</t>
  </si>
  <si>
    <t>SEER3 apesar de estar em tendência de alta no longo prazo pela média de 200 dias, no curto prazo está em realização. Abaixo dos 11,56 pode seguir em baixa no curto prazo mirando suportes em 10,76 ou 9,96. Teria sinal de retomada altista fechando acima dos 12,22 mirando resistências em 14,14 ou 15,73.</t>
  </si>
  <si>
    <t>CSNA3 está em clara tendência de baixa pelas médias de 21 e 200 dias e segue em movimento de baixa. Abaixo dos 6,08 pode buscar suportes 5,81 ou 5,55. Teria sinal de repique altista fechando acima dos 6,5 mirando resistências em 6,93 ou 7,45.</t>
  </si>
  <si>
    <t>S2GM34 apesar de estar em tendência de alta no longo prazo pela média de 200 dias, no curto prazo está em realização. Abaixo dos 28,06 pode seguir em baixa no curto prazo mirando suportes em 24,37 ou 20,68. Teria sinal de retomada altista fechando acima dos 30,1 mirando resistências em 40 ou 47,37.</t>
  </si>
  <si>
    <t>SIMH3 está em clara tendência de baixa pelas médias de 21 e 200 dias e segue em movimento de baixa. Abaixo dos 9 pode buscar suportes 7,77 ou 6,55. Teria sinal de repique altista fechando acima dos 9,34 mirando resistências em 12,95 ou 15,39. O IFR sobrevendido alerta para recuperações se superar 9,34</t>
  </si>
  <si>
    <t>SLCE3 apesar de estar em tendência de alta no longo prazo pela média de 200 dias, no curto prazo está em realização. Abaixo dos 16,65 pode seguir em baixa no curto prazo mirando suportes em 16,14 ou 15,64. Teria sinal de retomada altista fechando acima dos 17,62 mirando resistências em 18,27 ou 19,27.</t>
  </si>
  <si>
    <t>SMFT3 está em tendência de baixa pela média de 200 dias, a parece ter completado movimento de repique de alta de curto prazo e pode estar retomando o movimento baixista. Abaixo dos 18,3 pode seguir em queda na direção dos suportes 16,62 ou 15,25. Teria sinal de repique altista fechando acima dos 18,8 mirando resistências em 21,03 ou 23,75.</t>
  </si>
  <si>
    <t>STOC34 está em tendência de baixa pelas médias de 21 e 200 dias, mas começa a dar sinais de repiques de alta. Acima dos 51 teria sinal de repique altista mirando resistências nos 69,26 ou 82,66. Já uma perda dos 47,57 traria de volta o sinal de baixa projetando de 40,86 a 34,16. O IFR sobrevendido alerta para recuperações se superar 51</t>
  </si>
  <si>
    <t>M2ST34 está em tendência de baixa pela média de 200 dias, a parece ter completado movimento de repique de alta de curto prazo e pode estar retomando o movimento baixista. Abaixo dos 12,61 pode seguir em queda na direção dos suportes 10,72 ou 9,77. Teria sinal de repique altista fechando acima dos 13,78 mirando resistências em 15,67 ou 18,73.</t>
  </si>
  <si>
    <t>SUZB3 está em clara tendência de baixa pelas médias de 21 e 200 dias e segue em movimento de baixa. Abaixo dos 41,7 pode buscar suportes 39,54 ou 37,39. Teria sinal de repique altista fechando acima dos 43 mirando resistências em 48,67 ou 52,97. O IFR sobrevendido alerta para recuperações se superar 43</t>
  </si>
  <si>
    <t>TAEE3 apesar de estar em tendência de alta no longo prazo pela média de 200 dias, no curto prazo está em realização. Abaixo dos 12,55 pode seguir em baixa no curto prazo mirando suportes em 11,93 ou 11,31. Teria sinal de retomada altista fechando acima dos 12,75 mirando resistências em 14,55 ou 15,78. O IFR sobrevendido alerta para recuperações se superar 12,75</t>
  </si>
  <si>
    <t>TAEE4 apesar de estar em tendência de alta no longo prazo pela média de 200 dias, no curto prazo está em realização. Abaixo dos 12,74 pode seguir em baixa no curto prazo mirando suportes em 12,05 ou 11,37. Teria sinal de retomada altista fechando acima dos 12,97 mirando resistências em 14,95 ou 16,31. O IFR sobrevendido alerta para recuperações se superar 12,97</t>
  </si>
  <si>
    <t>TAEE11 apesar de estar em tendência de alta no longo prazo pela média de 200 dias, no curto prazo está em realização. Abaixo dos 37,92 pode seguir em baixa no curto prazo mirando suportes em 35,88 ou 33,85. Teria sinal de retomada altista fechando acima dos 38,56 mirando resistências em 44,49 ou 48,55. O IFR sobrevendido alerta para recuperações se superar 38,56</t>
  </si>
  <si>
    <t>TSMC34 está em tendência de alta pelas médias de 21 e 200 dias, mas começa a dar sinal de possível realização. Abaixo dos 253,79 poderia realizar na direção dos suportes 227,2 ou 216,23. Caso supere os 262,7 retomaria sinal de alta com projeções nos 284,63 ou 320,13.</t>
  </si>
  <si>
    <t>Taurus Armas</t>
  </si>
  <si>
    <t>TASA4</t>
  </si>
  <si>
    <t>TASA4 está em clara tendência de baixa pelas médias de 21 e 200 dias e segue em movimento de baixa. Abaixo dos 4,53 pode buscar suportes 4,27 ou 4,02. Teria sinal de repique altista fechando acima dos 4,6 mirando resistências em 5,34 ou 5,84. O IFR sobrevendido alerta para recuperações se superar 4,6</t>
  </si>
  <si>
    <t>TGMA3 está em clara tendência de baixa pelas médias de 21 e 200 dias e segue em movimento de baixa. Abaixo dos 29,76 pode buscar suportes 28,27 ou 26,79. Teria sinal de repique altista fechando acima dos 30,5 mirando resistências em 34,56 ou 37,52.</t>
  </si>
  <si>
    <t>VIVT3 está em clara tendência de baixa pelas médias de 21 e 200 dias e segue em movimento de baixa. Abaixo dos 35,01 pode buscar suportes 32,92 ou 30,83. Teria sinal de repique altista fechando acima dos 36,02 mirando resistências em 41,77 ou 45,94. O IFR sobrevendido alerta para recuperações se superar 36,02</t>
  </si>
  <si>
    <t>TEND3 apesar de estar em tendência de alta no longo prazo pela média de 200 dias, no curto prazo está em realização. Abaixo dos 27,24 pode seguir em baixa no curto prazo mirando suportes em 25,04 ou 22,84. Teria sinal de retomada altista fechando acima dos 29,2 mirando resistências em 34,35 ou 38,74.</t>
  </si>
  <si>
    <t>TSLA34 está em tendência de baixa pela média de 200 dias, a parece ter completado movimento de repique de alta de curto prazo e pode estar retomando o movimento baixista. Abaixo dos 66,39 pode seguir em queda na direção dos suportes 56,56 ou 52,3. Teria sinal de repique altista fechando acima dos 70,32 mirando resistências em 78,82 ou 92,58.</t>
  </si>
  <si>
    <t>The Goldman Sachs Group, Inc</t>
  </si>
  <si>
    <t>GSGI34</t>
  </si>
  <si>
    <t>GSGI34 está em tendência de alta pelas médias de 21 e 200 dias, mas começa a dar sinal de possível realização. Abaixo dos 159,04 poderia realizar na direção dos suportes 149 ou 144,98. Caso supere os 162 retomaria sinal de alta com projeções nos 170,03 ou 183,03.</t>
  </si>
  <si>
    <t>TIMS3 está em clara tendência de baixa pelas médias de 21 e 200 dias e segue em movimento de baixa. Abaixo dos 22,19 pode buscar suportes 20,58 ou 18,97. Teria sinal de repique altista fechando acima dos 22,51 mirando resistências em 27,39 ou 30,6. O IFR sobrevendido alerta para recuperações se superar 22,51</t>
  </si>
  <si>
    <t>TOTS3 está em clara tendência de baixa pelas médias de 21 e 200 dias e segue em movimento de baixa. Abaixo dos 30,55 pode buscar suportes 28,6 ou 26,66. Teria sinal de repique altista fechando acima dos 31,91 mirando resistências em 36,84 ou 40,72.</t>
  </si>
  <si>
    <t>TFCO4 está em clara tendência de baixa pelas médias de 21 e 200 dias e segue em movimento de baixa. Abaixo dos 14,57 pode buscar suportes 14,02 ou 13,48. Teria sinal de repique altista fechando acima dos 15,24 mirando resistências em 16,33 ou 17,41.</t>
  </si>
  <si>
    <t>TRIS3 está em clara tendência de baixa pelas médias de 21 e 200 dias e segue em movimento de baixa. Abaixo dos 4,17 pode buscar suportes 3,61 ou 3,06. Teria sinal de repique altista fechando acima dos 4,49 mirando resistências em 5,95 ou 7,05. O IFR sobrevendido alerta para recuperações se superar 4,49</t>
  </si>
  <si>
    <t>TUPY3 está em clara tendência de baixa pelas médias de 21 e 200 dias e segue em movimento de baixa. Abaixo dos 12,81 pode buscar suportes 11,81 ou 10,82. Teria sinal de repique altista fechando acima dos 13,57 mirando resistências em 16,03 ou 18,01.</t>
  </si>
  <si>
    <t>UGPA3 apesar de estar em tendência de alta no longo prazo pela média de 200 dias, no curto prazo está em realização. Abaixo dos 28,58 pode seguir em baixa no curto prazo mirando suportes em 27,89 ou 27,2. Teria sinal de retomada altista fechando acima dos 29,22 mirando resistências em 30,81 ou 32,18.</t>
  </si>
  <si>
    <t>FIQE3 apesar de estar em tendência de alta no longo prazo pela média de 200 dias, no curto prazo está em realização. Abaixo dos 6,22 pode seguir em baixa no curto prazo mirando suportes em 5,89 ou 5,56. Teria sinal de retomada altista fechando acima dos 6,5 mirando resistências em 7,28 ou 7,93.</t>
  </si>
  <si>
    <t>UNIP6 está em tendência de alta pelas médias de 21 e 200 dias, mas começa a dar sinal de possível realização. Abaixo dos 59,22 poderia realizar na direção dos suportes 57,5 ou 55,78. Caso supere os 64,78 retomaria sinal de alta com projeções nos 68,21 ou 73,77.</t>
  </si>
  <si>
    <t>USIM3 está em tendência de alta pelas médias de 21 e 200 dias, mas começa a dar sinal de possível realização. Abaixo dos 8,58 poderia realizar na direção dos suportes 6,88 ou 6,11. Caso supere os 9,35 retomaria sinal de alta com projeções nos 10,87 ou 13,34.</t>
  </si>
  <si>
    <t>USIM5 está em tendência de alta pelas médias de 21 e 200 dias, mas começa a dar sinal de possível realização. Abaixo dos 9,04 poderia realizar na direção dos suportes 7,15 ou 6,29. Caso supere os 9,93 retomaria sinal de alta com projeções nos 11,64 ou 14,42.</t>
  </si>
  <si>
    <t>VALE3 está em tendência de alta no longo prazo, teve uma correção no curto prazo, mas pode estar retomando sinal de altas. Acima dos 83,5 pode buscar 89,75 ou 97,03. Abaixo dos 80,24 retomaria sinal de realização mirando suportes em 77,97 ou 74,32.</t>
  </si>
  <si>
    <t>VLID3 está em tendência de baixa pelas médias de 21 e 200 dias, mas começa a dar sinais de repiques de alta. Acima dos 17,56 teria sinal de repique altista mirando resistências nos 20,74 ou 23,27. Já uma perda dos 16,63 traria de volta o sinal de baixa projetando de 15,36 a 14,09.</t>
  </si>
  <si>
    <t>VAMO3 está em clara tendência de baixa pelas médias de 21 e 200 dias e segue em movimento de baixa. Abaixo dos 3,34 pode buscar suportes 2,93 ou 2,53. Teria sinal de repique altista fechando acima dos 3,46 mirando resistências em 4,64 ou 5,44. O IFR sobrevendido alerta para recuperações se superar 3,46</t>
  </si>
  <si>
    <t>VBBR3 apesar de estar em tendência de alta no longo prazo pela média de 200 dias, no curto prazo está em realização. Abaixo dos 31,76 pode seguir em baixa no curto prazo mirando suportes em 31,04 ou 30,33. Teria sinal de retomada altista fechando acima dos 34,07 mirando resistências em 35,49 ou 37,8.</t>
  </si>
  <si>
    <t>Visa Inc</t>
  </si>
  <si>
    <t>VISA34</t>
  </si>
  <si>
    <t>VISA34 apesar de estar em tendência de baixa no longo prazo pela média de 200 dias, no curto prazo está com sinal de recuperação favorecendo repiques de alta. Acima dos 85,38 pode seguir repique altista na direção resistências nos 91,41 ou 101,18. Caso perca os 81,15 teria sinal de baixa projetando de 75,61 a 72,59. O padrão de volume favorece a alta.</t>
  </si>
  <si>
    <t>VTRU3 apesar de estar em tendência de alta no longo prazo pela média de 200 dias, no curto prazo está em realização. Abaixo dos 12,94 pode seguir em baixa no curto prazo mirando suportes em 12,13 ou 11,32. Teria sinal de retomada altista fechando acima dos 13,4 mirando resistências em 15,56 ou 17,17.</t>
  </si>
  <si>
    <t>Vittia</t>
  </si>
  <si>
    <t>VITT3</t>
  </si>
  <si>
    <t>VITT3 está em tendência de baixa pelas médias de 21 e 200 dias, mas começa a dar sinais de repiques de alta. Acima dos 3,45 teria sinal de repique altista mirando resistências nos 3,85 ou 4,31. Já uma perda dos 3,1 traria de volta o sinal de baixa projetando de 2,86 a 2,63.</t>
  </si>
  <si>
    <t>VIVA3 está em clara tendência de baixa pelas médias de 21 e 200 dias e segue em movimento de baixa. Abaixo dos 22,45 pode buscar suportes 20,49 ou 18,53. Teria sinal de repique altista fechando acima dos 23,18 mirando resistências em 28,79 ou 32,7.</t>
  </si>
  <si>
    <t>VVEO3 está em clara tendência de baixa pelas médias de 21 e 200 dias e segue em movimento de baixa. Abaixo dos 1,2 pode buscar suportes 0,99 ou 0,79. Teria sinal de repique altista fechando acima dos 1,31 mirando resistências em 1,86 ou 2,26.</t>
  </si>
  <si>
    <t>VULC3 está em clara tendência de baixa pelas médias de 21 e 200 dias e segue em movimento de baixa. Abaixo dos 14,62 pode buscar suportes 13,71 ou 12,81. Teria sinal de repique altista fechando acima dos 14,91 mirando resistências em 17,54 ou 19,34. O IFR sobrevendido alerta para recuperações se superar 14,91</t>
  </si>
  <si>
    <t>WEGE3 está em clara tendência de baixa pelas médias de 21 e 200 dias e segue em movimento de baixa. Abaixo dos 42,19 pode buscar suportes 39,79 ou 37,39. Teria sinal de repique altista fechando acima dos 43,5 mirando resistências em 49,95 ou 54,74.</t>
  </si>
  <si>
    <t>W1DC34 está em tendência de alta pelas médias de 21 e 200 dias, mas começa a dar sinal de possível realização. Abaixo dos 2363 poderia realizar na direção dos suportes 1817 ou 1584,32. Caso supere os 2570 retomaria sinal de alta com projeções nos 3035,35 ou 3788,35.</t>
  </si>
  <si>
    <t>WIZC3 está em clara tendência de baixa pelas médias de 21 e 200 dias e segue em movimento de baixa. Abaixo dos 7,85 pode buscar suportes 7,38 ou 6,91. Teria sinal de repique altista fechando acima dos 8,1 mirando resistências em 9,36 ou 10,29. O IFR sobrevendido alerta para recuperações se superar 8,1</t>
  </si>
  <si>
    <t>YDUQ3 está em clara tendência de baixa pelas médias de 21 e 200 dias e segue em movimento de baixa. Abaixo dos 9,34 pode buscar suportes 8,44 ou 7,54. Teria sinal de repique altista fechando acima dos 9,82 mirando resistências em 12,24 ou 14,03.</t>
  </si>
  <si>
    <t>DOLA11 apesar de estar em tendência de baixa no longo prazo pela média de 200 dias, no curto prazo está com sinal de recuperação favorecendo repiques de alta. Acima dos 9,95 pode seguir repique altista na direção resistências nos 10,2 ou 10,61. Caso perca os 9,85 teria sinal de baixa projetando de 9,54 a 9,41. O padrão de volume favorece a alta.</t>
  </si>
  <si>
    <t>BIEU39 está em tendência de baixa pela média de 200 dias, a parece ter completado movimento de repique de alta de curto prazo e pode estar retomando o movimento baixista. Abaixo dos 61,69 pode seguir em queda na direção dos suportes 59,98 ou 58,76. Teria sinal de repique altista fechando acima dos 62,1 mirando resistências em 63,9 ou 66,32.</t>
  </si>
  <si>
    <t>BOVB11 apesar de estar em tendência de alta no longo prazo pela média de 200 dias, no curto prazo está em realização. Abaixo dos 179,56 pode seguir em baixa no curto prazo mirando suportes em 172,56 ou 165,56. Teria sinal de retomada altista fechando acima dos 182,21 mirando resistências em 202,21 ou 216,2. O IFR sobrevendido alerta para recuperações se superar 182,21</t>
  </si>
  <si>
    <t>COIN11 está em tendência de baixa pela média de 200 dias, a parece ter completado movimento de repique de alta de curto prazo e pode estar retomando o movimento baixista. Abaixo dos 48,88 pode seguir em queda na direção dos suportes 44,07 ou 42,29. Teria sinal de repique altista fechando acima dos 49,81 mirando resistências em 53,35 ou 59,09.</t>
  </si>
  <si>
    <t>SPYI11 está em tendência de alta pelas médias de 21 e 200 dias e vai mantendo sinal de força altista. Acima dos 107,65 pode buscar projeções nos 111,25 ou 117,09. Teria sinal de realização na perda dos 106,4 mirando os 101,81 ou 100. O padrão de volume favorece a alta. O IFR sobrecomprado alerta realizações se perder 106,4.</t>
  </si>
  <si>
    <t>QQQI11 está em tendência de alta pelas médias de 21 e 200 dias e vai mantendo sinal de força altista. Acima dos 98,45 pode buscar projeções nos 103,38 ou 111,36. Teria sinal de realização na perda dos 97,06 mirando os 90,47 ou 88. O padrão de volume favorece a alta. O IFR sobrecomprado alerta realizações se perder 97,06.</t>
  </si>
  <si>
    <t>BCPX39 está em tendência de alta pelas médias de 21 e 200 dias, mas começa a dar sinal de possível realização. Abaixo dos 42,05 poderia realizar na direção dos suportes 38,05 ou 35,53. Caso supere os 42,99 retomaria sinal de alta com projeções nos 46,2 ou 51,23.</t>
  </si>
  <si>
    <t>BSIL39 apesar de estar em tendência de alta no longo prazo pela média de 200 dias, no curto prazo está em realização. Abaixo dos 45,82 pode seguir em baixa no curto prazo mirando suportes em 42,5 ou 39,7. Teria sinal de retomada altista fechando acima dos 47,98 mirando resistências em 51,56 ou 57,15.</t>
  </si>
  <si>
    <t>BURA39 está em clara tendência de baixa pelas médias de 21 e 200 dias e segue em movimento de baixa. Abaixo dos 42,09 pode buscar suportes 40,06 ou 38,04. Teria sinal de repique altista fechando acima dos 43,4 mirando resistências em 48,64 ou 52,68.</t>
  </si>
  <si>
    <t>BITH11 está em tendência de baixa pela média de 200 dias, a parece ter completado movimento de repique de alta de curto prazo e pode estar retomando o movimento baixista. Abaixo dos 89,85 pode seguir em queda na direção dos suportes 84,25 ou 81,74. Teria sinal de repique altista fechando acima dos 92,35 mirando resistências em 97,35 ou 105,45.</t>
  </si>
  <si>
    <t>ETHE11 está em clara tendência de baixa pelas médias de 21 e 200 dias e segue em movimento de baixa. Abaixo dos 31,75 pode buscar suportes 30,57 ou 29,39. Teria sinal de repique altista fechando acima dos 33,24 mirando resistências em 35,56 ou 37,91.</t>
  </si>
  <si>
    <t>HASH11 está em tendência de baixa pela média de 200 dias, a parece ter completado movimento de repique de alta de curto prazo e pode estar retomando o movimento baixista. Abaixo dos 51,53 pode seguir em queda na direção dos suportes 48,86 ou 47,58. Teria sinal de repique altista fechando acima dos 53 mirando resistências em 55,55 ou 59,69.</t>
  </si>
  <si>
    <t>CHIP11 está em tendência de alta pelas médias de 21 e 200 dias, mas começa a dar sinal de possível realização. Abaixo dos 34,51 poderia realizar na direção dos suportes 28,08 ou 25,7. Caso supere os 35,76 retomaria sinal de alta com projeções nos 40,5 ou 48,18.</t>
  </si>
  <si>
    <t>Investo Hodl</t>
  </si>
  <si>
    <t>HODL11</t>
  </si>
  <si>
    <t>HODL11 está em tendência de baixa pela média de 200 dias, a parece ter completado movimento de repique de alta de curto prazo e pode estar retomando o movimento baixista. Abaixo dos 67,06 pode seguir em queda na direção dos suportes 62,87 ou 60,84. Teria sinal de repique altista fechando acima dos 69,42 mirando resistências em 73,46 ou 80,01.</t>
  </si>
  <si>
    <t>Investo Usbd</t>
  </si>
  <si>
    <t>USDB11</t>
  </si>
  <si>
    <t>USDB11 apesar de estar em tendência de baixa no longo prazo pela média de 200 dias, no curto prazo está com sinal de recuperação favorecendo repiques de alta. Acima dos 97,95 pode seguir repique altista na direção resistências nos 100 ou 104,32. Caso perca os 97,11 teria sinal de baixa projetando de 93 a 90,83.</t>
  </si>
  <si>
    <t>WRLD11 está em tendência de alta pelas médias de 21 e 200 dias, mas começa a dar sinal de possível realização. Abaixo dos 140,01 poderia realizar na direção dos suportes 133,28 ou 130,83. Caso supere os 141,19 retomaria sinal de alta com projeções nos 146,07 ou 153,98. O IFR sobrecomprado alerta realizações se perder 140,01.</t>
  </si>
  <si>
    <t>UTLL11 está em clara tendência de baixa pelas médias de 21 e 200 dias e segue em movimento de baixa. Abaixo dos 122 pode buscar suportes 115,24 ou 108,49. Teria sinal de repique altista fechando acima dos 123,55 mirando resistências em 143,85 ou 157,35. O IFR sobrevendido alerta para recuperações se superar 123,55</t>
  </si>
  <si>
    <t>BOVA11 apesar de estar em tendência de alta no longo prazo pela média de 200 dias, no curto prazo está em realização. Abaixo dos 172,09 pode seguir em baixa no curto prazo mirando suportes em 164,78 ou 157,48. Teria sinal de retomada altista fechando acima dos 174,21 mirando resistências em 195,73 ou 210,33. O IFR sobrevendido alerta para recuperações se superar 174,21</t>
  </si>
  <si>
    <t>BIVB39 está em tendência de alta pelas médias de 21 e 200 dias e vai mantendo sinal de força altista. Acima dos 94,57 pode buscar projeções nos 99,23 ou 106,78. Teria sinal de realização na perda dos 93,02 mirando os 87,02 ou 84,68. O padrão de volume favorece a alta. O IFR sobrecomprado alerta realizações se perder 93,02.</t>
  </si>
  <si>
    <t>Ishares Eqwe</t>
  </si>
  <si>
    <t>EWBZ11</t>
  </si>
  <si>
    <t>EWBZ11 está em clara tendência de baixa pelas médias de 21 e 200 dias e segue em movimento de baixa. Abaixo dos 128,63 pode buscar suportes 123,35 ou 118,08. Teria sinal de repique altista fechando acima dos 129,7 mirando resistências em 145,7 ou 156,24. O IFR sobrevendido alerta para recuperações se superar 129,7</t>
  </si>
  <si>
    <t>BIAU39 está em tendência de alta pelas médias de 21 e 200 dias e vai mantendo sinal de força altista. Acima dos 111,55 pode buscar projeções nos 114,4 ou 120,14. Teria sinal de realização na perda dos 107,36 mirando os 105,1 ou 102,22.</t>
  </si>
  <si>
    <t>iShares MSCI Acwi (All Country World Index)</t>
  </si>
  <si>
    <t>BACW39</t>
  </si>
  <si>
    <t>BACW39 está em tendência de alta pelas médias de 21 e 200 dias, mas começa a dar sinal de possível realização. Abaixo dos 78,14 poderia realizar na direção dos suportes 73,86 ou 72,23. Caso supere os 79,11 retomaria sinal de alta com projeções nos 82,35 ou 87,6. O IFR sobrecomprado alerta realizações se perder 78,14.</t>
  </si>
  <si>
    <t>BAAX39 está em tendência de alta pelas médias de 21 e 200 dias, mas começa a dar sinal de possível realização. Abaixo dos 57,01 poderia realizar na direção dos suportes 53,25 ou 51,62. Caso supere os 57,5 retomaria sinal de alta com projeções nos 58,52 ou 61,77.</t>
  </si>
  <si>
    <t>iShares MSCI Emerging Markets Index</t>
  </si>
  <si>
    <t>BEEM39</t>
  </si>
  <si>
    <t>BEEM39 está em tendência de alta pelas médias de 21 e 200 dias, mas começa a dar sinal de possível realização. Abaixo dos 54,79 poderia realizar na direção dos suportes 51,39 ou 49,9. Caso supere os 56,2 retomaria sinal de alta com projeções nos 59,17 ou 63,98.</t>
  </si>
  <si>
    <t>BEWY39 está em tendência de alta pelas médias de 21 e 200 dias, mas começa a dar sinal de possível realização. Abaixo dos 112 poderia realizar na direção dos suportes 92,5 ou 84. Caso supere os 114,78 retomaria sinal de alta com projeções nos 120 ou 136,99.</t>
  </si>
  <si>
    <t>IVVB11 está em tendência de alta pelas médias de 21 e 200 dias e vai mantendo sinal de força altista. Acima dos 425,37 pode buscar projeções nos 443,81 ou 473,66. Teria sinal de realização na perda dos 421,46 mirando os 395,52 ou 386,29. O padrão de volume favorece a alta. O IFR sobrecomprado alerta realizações se perder 421,46.</t>
  </si>
  <si>
    <t>BSLV39 apesar de estar em tendência de alta no longo prazo pela média de 200 dias, no curto prazo está em realização. Abaixo dos 115,54 pode seguir em baixa no curto prazo mirando suportes em 107,13 ou 99,18. Teria sinal de retomada altista fechando acima dos 118,13 mirando resistências em 132,85 ou 148,74.</t>
  </si>
  <si>
    <t>SMAL11 está em clara tendência de baixa pelas médias de 21 e 200 dias e segue em movimento de baixa. Abaixo dos 109,35 pode buscar suportes 104,08 ou 98,81. Teria sinal de repique altista fechando acima dos 111,37 mirando resistências em 126,4 ou 136,93.</t>
  </si>
  <si>
    <t>DIVD11 apesar de estar em tendência de alta no longo prazo pela média de 200 dias, no curto prazo está em realização. Abaixo dos 61,28 pode seguir em baixa no curto prazo mirando suportes em 58,48 ou 55,69. Teria sinal de retomada altista fechando acima dos 62,31 mirando resistências em 70,31 ou 75,89. O IFR sobrevendido alerta para recuperações se superar 62,31</t>
  </si>
  <si>
    <t>BOVV11 apesar de estar em tendência de alta no longo prazo pela média de 200 dias, no curto prazo está em realização. Abaixo dos 180,71 pode seguir em baixa no curto prazo mirando suportes em 173,09 ou 165,47. Teria sinal de retomada altista fechando acima dos 182,77 mirando resistências em 205,37 ou 220,6. O IFR sobrevendido alerta para recuperações se superar 182,77</t>
  </si>
  <si>
    <t>DIVO11 apesar de estar em tendência de alta no longo prazo pela média de 200 dias, no curto prazo está em realização. Abaixo dos 124,2 pode seguir em baixa no curto prazo mirando suportes em 118,74 ou 113,29. Teria sinal de retomada altista fechando acima dos 125,4 mirando resistências em 141,84 ou 152,74. O IFR sobrevendido alerta para recuperações se superar 125,4</t>
  </si>
  <si>
    <t>FIND11 apesar de estar em tendência de alta no longo prazo pela média de 200 dias, no curto prazo está em realização. Abaixo dos 172 pode seguir em baixa no curto prazo mirando suportes em 161,51 ou 151,03. Teria sinal de retomada altista fechando acima dos 175,35 mirando resistências em 205,93 ou 226,89. O IFR sobrevendido alerta para recuperações se superar 175,35</t>
  </si>
  <si>
    <t>MATB11 apesar de estar em tendência de alta no longo prazo pela média de 200 dias, no curto prazo está em realização. Abaixo dos 61 pode seguir em baixa no curto prazo mirando suportes em 59,65 ou 58,31. Teria sinal de retomada altista fechando acima dos 63,01 mirando resistências em 65,35 ou 68,03.</t>
  </si>
  <si>
    <t>SPXR11 está em tendência de alta pelas médias de 21 e 200 dias, mas começa a dar sinal de possível realização. Abaixo dos 70,55 poderia realizar na direção dos suportes 66,31 ou 64,57. Caso supere os 71,11 retomaria sinal de alta com projeções nos 71,92 ou 75,38.</t>
  </si>
  <si>
    <t>SPXI11 está em tendência de alta pelas médias de 21 e 200 dias e vai mantendo sinal de força altista. Acima dos 51,74 pode buscar projeções nos 53,96 ou 57,56. Teria sinal de realização na perda dos 51,26 mirando os 48,14 ou 47,02. O IFR sobrecomprado alerta realizações se perder 51,26.</t>
  </si>
  <si>
    <t>TECK11 está em tendência de alta pelas médias de 21 e 200 dias, mas começa a dar sinal de possível realização. Abaixo dos 112,46 poderia realizar na direção dos suportes 101,11 ou 96,97. Caso supere os 114,5 retomaria sinal de alta com projeções nos 122,77 ou 136,16. O IFR sobrecomprado alerta realizações se perder 112,46.</t>
  </si>
  <si>
    <t>Nu Rend Ibov</t>
  </si>
  <si>
    <t>NDIV11</t>
  </si>
  <si>
    <t>NDIV11 apesar de estar em tendência de alta no longo prazo pela média de 200 dias, no curto prazo está em realização. Abaixo dos 120,88 pode seguir em baixa no curto prazo mirando suportes em 116 ou 111,12. Teria sinal de retomada altista fechando acima dos 122,54 mirando resistências em 136,67 ou 146,42.</t>
  </si>
  <si>
    <t>QBTC11 está em tendência de baixa pela média de 200 dias, a parece ter completado movimento de repique de alta de curto prazo e pode estar retomando o movimento baixista. Abaixo dos 24,06 pode seguir em queda na direção dos suportes 22,66 ou 22. Teria sinal de repique altista fechando acima dos 24,77 mirando resistências em 26,07 ou 28,18.</t>
  </si>
  <si>
    <t>Rbinvestoetf</t>
  </si>
  <si>
    <t>QLBR11</t>
  </si>
  <si>
    <t>QLBR11 está em clara tendência de baixa pelas médias de 21 e 200 dias e segue em movimento de baixa. Abaixo dos 112,69 pode buscar suportes 106,08 ou 99,47. Teria sinal de repique altista fechando acima dos 114,09 mirando resistências em 134,07 ou 147,28. O IFR sobrevendido alerta para recuperações se superar 114,09</t>
  </si>
  <si>
    <t>ACWI11 está em tendência de alta pelas médias de 21 e 200 dias, mas começa a dar sinal de possível realização. Abaixo dos 16,37 poderia realizar na direção dos suportes 15,51 ou 15,19. Caso supere os 16,54 retomaria sinal de alta com projeções nos 17,17 ou 18,2. O IFR sobrecomprado alerta realizações se perder 16,37.</t>
  </si>
  <si>
    <t>XINA11 está em clara tendência de baixa pelas médias de 21 e 200 dias e segue em movimento de baixa. Abaixo dos 7,42 pode buscar suportes 7,26 ou 7,1. Teria sinal de repique altista fechando acima dos 7,51 mirando resistências em 7,76 ou 8,06.</t>
  </si>
  <si>
    <t>BOVX11 apesar de estar em tendência de alta no longo prazo pela média de 200 dias, no curto prazo está em realização. Abaixo dos 17,97 pode seguir em baixa no curto prazo mirando suportes em 17,19 ou 16,41. Teria sinal de retomada altista fechando acima dos 18,19 mirando resistências em 20,48 ou 22,03. O IFR sobrevendido alerta para recuperações se superar 18,19</t>
  </si>
  <si>
    <t>NASD11 está em tendência de alta pelas médias de 21 e 200 dias, mas começa a dar sinal de possível realização. Abaixo dos 20,42 poderia realizar na direção dos suportes 18,32 ou 17,58. Caso supere os 20,71 retomaria sinal de alta com projeções nos 22,18 ou 24,57. O IFR sobrecomprado alerta realizações se perder 20,42.</t>
  </si>
  <si>
    <t>GOLD11 apesar de estar em tendência de alta no longo prazo pela média de 200 dias, no curto prazo está em realização. Abaixo dos 23,75 pode seguir em baixa no curto prazo mirando suportes em 23,21 ou 22,56. Teria sinal de retomada altista fechando acima dos 24,07 mirando resistências em 25,31 ou 26,6.</t>
  </si>
  <si>
    <t>GOLX11 está em clara tendência de baixa pelas médias de 21 e 200 dias e segue em movimento de baixa. Abaixo dos 52,56 pode buscar suportes 51,2 ou 49,84. Teria sinal de repique altista fechando acima dos 53,84 mirando resistências em 56,95 ou 59,66.</t>
  </si>
  <si>
    <t>Trend Us Lrg</t>
  </si>
  <si>
    <t>USAL11</t>
  </si>
  <si>
    <t>USAL11 está em tendência de alta pelas médias de 21 e 200 dias, mas começa a dar sinal de possível realização. Abaixo dos 16 poderia realizar na direção dos suportes 15,04 ou 14,69. Caso supere os 16,16 retomaria sinal de alta com projeções nos 16,85 ou 17,97. O IFR sobrecomprado alerta realizações se perder 16.</t>
  </si>
  <si>
    <t>Trend Us Tec</t>
  </si>
  <si>
    <t>UTEC11</t>
  </si>
  <si>
    <t>UTEC11 está em tendência de alta pelas médias de 21 e 200 dias, mas começa a dar sinal de possível realização. Abaixo dos 27,16 poderia realizar na direção dos suportes 23,65 ou 22,44. Caso supere os 27,56 retomaria sinal de alta com projeções nos 29,97 ou 33,88. O IFR sobrecomprado alerta realizações se perder 27,16.</t>
  </si>
  <si>
    <t>NotaBDR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</si>
</sst>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R$&quot;#,##0.00_);[Red]\(&quot;R$&quot;#,##0.00\)"/>
    <numFmt numFmtId="165" formatCode="_(* #,##0.00_);_(* \(#,##0.00\);_(* &quot;-&quot;??_);_(@_)"/>
    <numFmt numFmtId="167" formatCode="_(* #,##0_);_(* \(#,##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3">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5">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165" fontId="5" fillId="0" borderId="0" xfId="1" quotePrefix="1" applyFont="1"/>
    <xf numFmtId="167" fontId="5" fillId="0" borderId="0" xfId="1" quotePrefix="1" applyNumberFormat="1" applyFont="1"/>
    <xf numFmtId="167" fontId="0" fillId="0" borderId="0" xfId="0" applyNumberFormat="1"/>
    <xf numFmtId="9" fontId="0" fillId="0" borderId="0" xfId="3" applyFont="1"/>
    <xf numFmtId="0" fontId="2" fillId="2" borderId="21"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22" xfId="0" applyNumberFormat="1" applyFont="1" applyFill="1" applyBorder="1" applyAlignment="1">
      <alignment horizont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6"/>
  <sheetViews>
    <sheetView showGridLines="0" tabSelected="1" topLeftCell="A6" zoomScaleNormal="100" workbookViewId="0">
      <selection activeCell="W15" sqref="W15"/>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7" ht="15" customHeight="1" x14ac:dyDescent="0.25">
      <c r="B1" s="2"/>
      <c r="C1" s="28"/>
      <c r="D1" s="29"/>
      <c r="E1" s="29"/>
      <c r="F1" s="29"/>
      <c r="G1" s="29"/>
      <c r="H1" s="29"/>
      <c r="I1" s="29"/>
      <c r="J1" s="29"/>
      <c r="K1" s="29"/>
      <c r="L1" s="29"/>
      <c r="M1" s="29"/>
      <c r="N1" s="29"/>
      <c r="O1" s="30"/>
      <c r="P1" s="29"/>
      <c r="Q1" s="31"/>
      <c r="R1" s="27"/>
    </row>
    <row r="2" spans="2:27" ht="15" customHeight="1" x14ac:dyDescent="0.25">
      <c r="B2" s="3"/>
      <c r="C2" s="28"/>
      <c r="D2" s="29"/>
      <c r="E2" s="29"/>
      <c r="F2" s="29"/>
      <c r="G2" s="29"/>
      <c r="H2" s="29"/>
      <c r="I2" s="29"/>
      <c r="J2" s="29"/>
      <c r="K2" s="29"/>
      <c r="L2" s="29"/>
      <c r="M2" s="29"/>
      <c r="N2" s="29"/>
      <c r="O2" s="30"/>
      <c r="P2" s="29"/>
      <c r="Q2" s="31"/>
      <c r="R2" s="20"/>
    </row>
    <row r="3" spans="2:27" ht="15" customHeight="1" x14ac:dyDescent="0.25">
      <c r="B3" s="3"/>
      <c r="C3" s="28"/>
      <c r="D3" s="29"/>
      <c r="E3" s="29"/>
      <c r="F3" s="29"/>
      <c r="G3" s="29"/>
      <c r="H3" s="29"/>
      <c r="I3" s="29"/>
      <c r="J3" s="29"/>
      <c r="K3" s="29"/>
      <c r="L3" s="29"/>
      <c r="M3" s="29"/>
      <c r="N3" s="29"/>
      <c r="O3" s="30"/>
      <c r="P3" s="29"/>
      <c r="Q3" s="31"/>
      <c r="R3" s="20"/>
    </row>
    <row r="4" spans="2:27" ht="15" customHeight="1" x14ac:dyDescent="0.25">
      <c r="B4" s="3"/>
      <c r="C4" s="28"/>
      <c r="D4" s="29"/>
      <c r="E4" s="29"/>
      <c r="F4" s="29"/>
      <c r="G4" s="29"/>
      <c r="H4" s="29"/>
      <c r="I4" s="29"/>
      <c r="J4" s="29"/>
      <c r="K4" s="29"/>
      <c r="L4" s="29"/>
      <c r="M4" s="29"/>
      <c r="N4" s="29"/>
      <c r="O4" s="30"/>
      <c r="P4" s="29"/>
      <c r="Q4" s="31"/>
      <c r="R4" s="20"/>
    </row>
    <row r="5" spans="2:27" ht="15" customHeight="1" x14ac:dyDescent="0.25">
      <c r="B5" s="3"/>
      <c r="C5" s="28"/>
      <c r="D5" s="29"/>
      <c r="E5" s="29"/>
      <c r="F5" s="29"/>
      <c r="G5" s="29"/>
      <c r="H5" s="29"/>
      <c r="I5" s="29"/>
      <c r="J5" s="29"/>
      <c r="K5" s="29"/>
      <c r="L5" s="29"/>
      <c r="M5" s="29"/>
      <c r="N5" s="29"/>
      <c r="O5" s="30"/>
      <c r="P5" s="29"/>
      <c r="Q5" s="31"/>
      <c r="R5" s="20"/>
    </row>
    <row r="6" spans="2:27" ht="15" customHeight="1" x14ac:dyDescent="0.25">
      <c r="B6" s="3"/>
      <c r="C6" s="28"/>
      <c r="D6" s="29"/>
      <c r="E6" s="29"/>
      <c r="F6" s="29"/>
      <c r="G6" s="29"/>
      <c r="H6" s="29"/>
      <c r="I6" s="29"/>
      <c r="J6" s="29"/>
      <c r="K6" s="29"/>
      <c r="L6" s="29"/>
      <c r="M6" s="29"/>
      <c r="N6" s="29"/>
      <c r="O6" s="30"/>
      <c r="P6" s="29"/>
      <c r="Q6" s="31"/>
      <c r="R6" s="20"/>
      <c r="T6" s="37"/>
      <c r="V6" s="35" t="s">
        <v>10</v>
      </c>
      <c r="W6" s="35" t="s">
        <v>11</v>
      </c>
      <c r="X6" s="35"/>
      <c r="Y6" s="35" t="s">
        <v>0</v>
      </c>
      <c r="AA6" s="18"/>
    </row>
    <row r="7" spans="2:27" ht="15" customHeight="1" x14ac:dyDescent="0.25">
      <c r="B7" s="3"/>
      <c r="C7" s="28"/>
      <c r="D7" s="29"/>
      <c r="E7" s="29"/>
      <c r="F7" s="29"/>
      <c r="G7" s="29"/>
      <c r="H7" s="29"/>
      <c r="I7" s="29"/>
      <c r="J7" s="29"/>
      <c r="K7" s="29"/>
      <c r="L7" s="29"/>
      <c r="M7" s="29"/>
      <c r="N7" s="29"/>
      <c r="O7" s="30"/>
      <c r="P7" s="29"/>
      <c r="Q7" s="31"/>
      <c r="R7" s="20"/>
      <c r="U7" s="34"/>
      <c r="V7" s="35">
        <f>COUNTIF($P$17:$P$352,"ALTA")</f>
        <v>71</v>
      </c>
      <c r="W7" s="35">
        <f>COUNTIF($P$17:$P$352,"Baixa")</f>
        <v>215</v>
      </c>
      <c r="X7" s="35"/>
      <c r="Y7" s="35">
        <f>V7+W7</f>
        <v>286</v>
      </c>
    </row>
    <row r="8" spans="2:27" ht="15" customHeight="1" x14ac:dyDescent="0.25">
      <c r="B8" s="3"/>
      <c r="C8" s="28"/>
      <c r="D8" s="29"/>
      <c r="E8" s="29"/>
      <c r="F8" s="29"/>
      <c r="G8" s="29"/>
      <c r="H8" s="29"/>
      <c r="I8" s="29"/>
      <c r="J8" s="29"/>
      <c r="K8" s="29"/>
      <c r="L8" s="29"/>
      <c r="M8" s="29"/>
      <c r="N8" s="29"/>
      <c r="O8" s="30"/>
      <c r="P8" s="29"/>
      <c r="Q8" s="31"/>
      <c r="R8" s="20"/>
      <c r="V8" s="36">
        <f>V7/Y7</f>
        <v>0.24825174825174826</v>
      </c>
      <c r="W8" s="36">
        <f>W7/Y7</f>
        <v>0.75174825174825177</v>
      </c>
      <c r="X8" s="35"/>
      <c r="Y8" s="35"/>
    </row>
    <row r="9" spans="2:27" ht="15" customHeight="1" x14ac:dyDescent="0.25">
      <c r="B9" s="3"/>
      <c r="C9" s="28"/>
      <c r="D9" s="29"/>
      <c r="E9" s="29"/>
      <c r="F9" s="29"/>
      <c r="G9" s="29"/>
      <c r="H9" s="29"/>
      <c r="I9" s="29"/>
      <c r="J9" s="29"/>
      <c r="K9" s="29"/>
      <c r="L9" s="29"/>
      <c r="M9" s="29"/>
      <c r="N9" s="29"/>
      <c r="O9" s="30"/>
      <c r="P9" s="29"/>
      <c r="Q9" s="31"/>
      <c r="R9" s="20"/>
      <c r="T9" s="1">
        <f>COUNTIF(D17:D352,"*34*")</f>
        <v>37</v>
      </c>
      <c r="U9" s="37" t="s">
        <v>863</v>
      </c>
      <c r="V9" s="47">
        <f>SUMIF(D17:D352,"=*34*",E17:E352)/T9</f>
        <v>5.6486486486486482</v>
      </c>
      <c r="W9" s="18"/>
      <c r="X9" s="18"/>
      <c r="Y9" s="18"/>
    </row>
    <row r="10" spans="2:27" ht="15" customHeight="1" x14ac:dyDescent="0.25">
      <c r="B10" s="3"/>
      <c r="C10" s="28"/>
      <c r="D10" s="29"/>
      <c r="E10" s="29"/>
      <c r="F10" s="29"/>
      <c r="G10" s="29"/>
      <c r="H10" s="29"/>
      <c r="I10" s="29"/>
      <c r="J10" s="29"/>
      <c r="K10" s="29"/>
      <c r="L10" s="29"/>
      <c r="M10" s="29"/>
      <c r="N10" s="29"/>
      <c r="O10" s="30"/>
      <c r="P10" s="29"/>
      <c r="Q10" s="31"/>
      <c r="R10" s="20"/>
      <c r="T10" s="50">
        <f>V10/T9</f>
        <v>0.70270270270270274</v>
      </c>
      <c r="U10" s="37" t="s">
        <v>10</v>
      </c>
      <c r="V10" s="48">
        <f>COUNTIFS(D17:D352,"=*34*",P17:P352,"Alta")</f>
        <v>26</v>
      </c>
      <c r="W10" s="49">
        <f>T9-V10</f>
        <v>11</v>
      </c>
    </row>
    <row r="11" spans="2:27" ht="31.5" customHeight="1" x14ac:dyDescent="0.25">
      <c r="B11" s="3"/>
      <c r="C11" s="45" t="s">
        <v>2</v>
      </c>
      <c r="D11" s="45"/>
      <c r="E11" s="45"/>
      <c r="F11" s="45"/>
      <c r="G11" s="45"/>
      <c r="H11" s="45"/>
      <c r="I11" s="45"/>
      <c r="J11" s="45"/>
      <c r="K11" s="45"/>
      <c r="L11" s="45"/>
      <c r="M11" s="45"/>
      <c r="N11" s="45"/>
      <c r="O11" s="45"/>
      <c r="P11" s="45"/>
      <c r="Q11" s="46"/>
      <c r="R11" s="4"/>
    </row>
    <row r="12" spans="2:27" ht="136.5" customHeight="1" x14ac:dyDescent="0.25">
      <c r="B12" s="3"/>
      <c r="C12" s="43" t="s">
        <v>454</v>
      </c>
      <c r="D12" s="44"/>
      <c r="E12" s="44"/>
      <c r="F12" s="44"/>
      <c r="G12" s="44"/>
      <c r="H12" s="44"/>
      <c r="I12" s="44"/>
      <c r="J12" s="44"/>
      <c r="K12" s="44"/>
      <c r="L12" s="44"/>
      <c r="M12" s="44"/>
      <c r="N12" s="44"/>
      <c r="O12" s="44"/>
      <c r="P12" s="21"/>
      <c r="Q12" s="22"/>
      <c r="R12" s="20"/>
    </row>
    <row r="13" spans="2:27" ht="15" customHeight="1" x14ac:dyDescent="0.25">
      <c r="B13" s="3"/>
      <c r="C13" s="51"/>
      <c r="D13" s="52"/>
      <c r="E13" s="52"/>
      <c r="F13" s="52"/>
      <c r="G13" s="52"/>
      <c r="H13" s="52"/>
      <c r="I13" s="52"/>
      <c r="J13" s="52"/>
      <c r="K13" s="52"/>
      <c r="L13" s="52"/>
      <c r="M13" s="52"/>
      <c r="N13" s="52"/>
      <c r="O13" s="52"/>
      <c r="P13" s="53"/>
      <c r="Q13" s="54"/>
      <c r="R13" s="20"/>
    </row>
    <row r="14" spans="2:27" ht="15" customHeight="1" x14ac:dyDescent="0.25">
      <c r="B14" s="3"/>
      <c r="C14" s="51"/>
      <c r="D14" s="52"/>
      <c r="E14" s="52"/>
      <c r="F14" s="52"/>
      <c r="G14" s="52"/>
      <c r="H14" s="52"/>
      <c r="I14" s="52"/>
      <c r="J14" s="52"/>
      <c r="K14" s="52"/>
      <c r="L14" s="52"/>
      <c r="M14" s="52"/>
      <c r="N14" s="52"/>
      <c r="O14" s="52"/>
      <c r="P14" s="53"/>
      <c r="Q14" s="54"/>
      <c r="R14" s="20"/>
    </row>
    <row r="15" spans="2:27" ht="38.450000000000003" customHeight="1" x14ac:dyDescent="0.25">
      <c r="B15" s="3"/>
      <c r="C15" s="23"/>
      <c r="D15" s="32" t="s">
        <v>8</v>
      </c>
      <c r="E15" s="24"/>
      <c r="F15" s="24"/>
      <c r="G15" s="24"/>
      <c r="H15" s="24"/>
      <c r="I15" s="24"/>
      <c r="J15" s="24" t="s">
        <v>3</v>
      </c>
      <c r="K15" s="24"/>
      <c r="L15" s="24"/>
      <c r="M15" s="24"/>
      <c r="N15" s="24"/>
      <c r="O15" s="25"/>
      <c r="P15" s="24"/>
      <c r="Q15" s="26">
        <v>46160</v>
      </c>
      <c r="R15" s="20"/>
    </row>
    <row r="16" spans="2:27" ht="25.15" customHeight="1" x14ac:dyDescent="0.25">
      <c r="B16" s="3"/>
      <c r="C16" s="41" t="s">
        <v>0</v>
      </c>
      <c r="D16" s="41"/>
      <c r="E16" s="6" t="s">
        <v>413</v>
      </c>
      <c r="F16" s="41" t="s">
        <v>1</v>
      </c>
      <c r="G16" s="41"/>
      <c r="H16" s="41"/>
      <c r="I16" s="6"/>
      <c r="J16" s="42" t="s">
        <v>4</v>
      </c>
      <c r="K16" s="42"/>
      <c r="L16" s="42"/>
      <c r="M16" s="7"/>
      <c r="N16" s="7" t="s">
        <v>5</v>
      </c>
      <c r="O16" s="6" t="s">
        <v>6</v>
      </c>
      <c r="P16" s="5" t="s">
        <v>7</v>
      </c>
      <c r="Q16" s="8" t="s">
        <v>9</v>
      </c>
      <c r="R16" s="4"/>
    </row>
    <row r="17" spans="2:259" s="12" customFormat="1" ht="65.099999999999994" customHeight="1" x14ac:dyDescent="0.25">
      <c r="B17" s="3"/>
      <c r="C17" s="9" t="s">
        <v>12</v>
      </c>
      <c r="D17" s="16" t="s">
        <v>13</v>
      </c>
      <c r="E17" s="16">
        <v>10</v>
      </c>
      <c r="F17" s="15">
        <v>16.55</v>
      </c>
      <c r="G17" s="15">
        <v>15.53</v>
      </c>
      <c r="H17" s="15">
        <v>14.51</v>
      </c>
      <c r="I17" s="14"/>
      <c r="J17" s="15">
        <v>17.899999999999999</v>
      </c>
      <c r="K17" s="15">
        <v>19.93</v>
      </c>
      <c r="L17" s="15">
        <v>23.23</v>
      </c>
      <c r="M17" s="15"/>
      <c r="N17" s="15">
        <v>55.452339874000003</v>
      </c>
      <c r="O17" s="15">
        <v>24.010531100000001</v>
      </c>
      <c r="P17" s="16" t="s">
        <v>17</v>
      </c>
      <c r="Q17" s="39" t="s">
        <v>538</v>
      </c>
      <c r="R17" s="10"/>
      <c r="S17" s="11"/>
      <c r="T17" s="11"/>
      <c r="U17" s="11"/>
      <c r="V17" s="11" t="s">
        <v>430</v>
      </c>
      <c r="W17" s="11" t="s">
        <v>0</v>
      </c>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65.099999999999994" customHeight="1" x14ac:dyDescent="0.25">
      <c r="B18" s="3"/>
      <c r="C18" s="19" t="s">
        <v>15</v>
      </c>
      <c r="D18" s="17" t="s">
        <v>16</v>
      </c>
      <c r="E18" s="17">
        <v>6</v>
      </c>
      <c r="F18" s="14">
        <v>23.48</v>
      </c>
      <c r="G18" s="14">
        <v>21.88</v>
      </c>
      <c r="H18" s="14">
        <v>20.28</v>
      </c>
      <c r="I18" s="14"/>
      <c r="J18" s="14">
        <v>24.07</v>
      </c>
      <c r="K18" s="14">
        <v>27.26</v>
      </c>
      <c r="L18" s="14">
        <v>32.43</v>
      </c>
      <c r="M18" s="14"/>
      <c r="N18" s="14">
        <v>35.431610738000003</v>
      </c>
      <c r="O18" s="33">
        <v>20.363364850000004</v>
      </c>
      <c r="P18" s="17" t="s">
        <v>14</v>
      </c>
      <c r="Q18" s="40" t="s">
        <v>539</v>
      </c>
      <c r="R18" s="10"/>
      <c r="S18" s="11"/>
      <c r="T18" s="11"/>
      <c r="U18" s="11"/>
      <c r="V18" s="38">
        <f>SUM(E17:E352)/W18</f>
        <v>3.0968858131487891</v>
      </c>
      <c r="W18" s="11">
        <f>COUNT(E17:E352)</f>
        <v>289</v>
      </c>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65.099999999999994" customHeight="1" x14ac:dyDescent="0.25">
      <c r="B19" s="3"/>
      <c r="C19" s="9" t="s">
        <v>468</v>
      </c>
      <c r="D19" s="16" t="s">
        <v>18</v>
      </c>
      <c r="E19" s="16">
        <v>7</v>
      </c>
      <c r="F19" s="15">
        <v>267.5</v>
      </c>
      <c r="G19" s="15">
        <v>216.83</v>
      </c>
      <c r="H19" s="15">
        <v>166.16</v>
      </c>
      <c r="I19" s="14"/>
      <c r="J19" s="15">
        <v>287</v>
      </c>
      <c r="K19" s="15">
        <v>388.33</v>
      </c>
      <c r="L19" s="15">
        <v>552.30999999999995</v>
      </c>
      <c r="M19" s="15"/>
      <c r="N19" s="15">
        <v>68.935461363000002</v>
      </c>
      <c r="O19" s="15">
        <v>24.136774819999999</v>
      </c>
      <c r="P19" s="16" t="s">
        <v>17</v>
      </c>
      <c r="Q19" s="39" t="s">
        <v>540</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65.099999999999994" customHeight="1" x14ac:dyDescent="0.25">
      <c r="B20" s="3"/>
      <c r="C20" s="19" t="s">
        <v>19</v>
      </c>
      <c r="D20" s="17" t="s">
        <v>20</v>
      </c>
      <c r="E20" s="17">
        <v>1</v>
      </c>
      <c r="F20" s="14">
        <v>23.99</v>
      </c>
      <c r="G20" s="14">
        <v>20.100000000000001</v>
      </c>
      <c r="H20" s="14">
        <v>16.21</v>
      </c>
      <c r="I20" s="14"/>
      <c r="J20" s="14">
        <v>24.59</v>
      </c>
      <c r="K20" s="14">
        <v>32.36</v>
      </c>
      <c r="L20" s="14">
        <v>44.94</v>
      </c>
      <c r="M20" s="14"/>
      <c r="N20" s="14">
        <v>48.429483804</v>
      </c>
      <c r="O20" s="33">
        <v>7.8984800384999998</v>
      </c>
      <c r="P20" s="17" t="s">
        <v>14</v>
      </c>
      <c r="Q20" s="40" t="s">
        <v>541</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65.099999999999994" customHeight="1" x14ac:dyDescent="0.25">
      <c r="B21" s="3"/>
      <c r="C21" s="9" t="s">
        <v>407</v>
      </c>
      <c r="D21" s="16" t="s">
        <v>408</v>
      </c>
      <c r="E21" s="16">
        <v>0</v>
      </c>
      <c r="F21" s="15">
        <v>5.79</v>
      </c>
      <c r="G21" s="15">
        <v>5.03</v>
      </c>
      <c r="H21" s="15">
        <v>4.2699999999999996</v>
      </c>
      <c r="I21" s="14"/>
      <c r="J21" s="15">
        <v>5.91</v>
      </c>
      <c r="K21" s="15">
        <v>7.42</v>
      </c>
      <c r="L21" s="15">
        <v>9.86</v>
      </c>
      <c r="M21" s="15"/>
      <c r="N21" s="15">
        <v>16.685146427999999</v>
      </c>
      <c r="O21" s="15">
        <v>2.6103027499999998</v>
      </c>
      <c r="P21" s="16" t="s">
        <v>14</v>
      </c>
      <c r="Q21" s="39" t="s">
        <v>542</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65.099999999999994" customHeight="1" x14ac:dyDescent="0.25">
      <c r="B22" s="3"/>
      <c r="C22" s="19" t="s">
        <v>21</v>
      </c>
      <c r="D22" s="17" t="s">
        <v>22</v>
      </c>
      <c r="E22" s="17">
        <v>3</v>
      </c>
      <c r="F22" s="14">
        <v>28.11</v>
      </c>
      <c r="G22" s="14">
        <v>26.03</v>
      </c>
      <c r="H22" s="14">
        <v>23.95</v>
      </c>
      <c r="I22" s="14"/>
      <c r="J22" s="14">
        <v>28.83</v>
      </c>
      <c r="K22" s="14">
        <v>32.979999999999997</v>
      </c>
      <c r="L22" s="14">
        <v>39.71</v>
      </c>
      <c r="M22" s="14"/>
      <c r="N22" s="14">
        <v>31.869023768000002</v>
      </c>
      <c r="O22" s="33">
        <v>157.35914574999998</v>
      </c>
      <c r="P22" s="17" t="s">
        <v>14</v>
      </c>
      <c r="Q22" s="40" t="s">
        <v>543</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65.099999999999994" customHeight="1" x14ac:dyDescent="0.25">
      <c r="B23" s="3"/>
      <c r="C23" s="9" t="s">
        <v>23</v>
      </c>
      <c r="D23" s="16" t="s">
        <v>24</v>
      </c>
      <c r="E23" s="16">
        <v>3</v>
      </c>
      <c r="F23" s="15">
        <v>11.1</v>
      </c>
      <c r="G23" s="15">
        <v>9.43</v>
      </c>
      <c r="H23" s="15">
        <v>7.76</v>
      </c>
      <c r="I23" s="14"/>
      <c r="J23" s="15">
        <v>11.36</v>
      </c>
      <c r="K23" s="15">
        <v>14.69</v>
      </c>
      <c r="L23" s="15">
        <v>20.079999999999998</v>
      </c>
      <c r="M23" s="15"/>
      <c r="N23" s="15">
        <v>38.189013691</v>
      </c>
      <c r="O23" s="15">
        <v>26.959706600000001</v>
      </c>
      <c r="P23" s="16" t="s">
        <v>14</v>
      </c>
      <c r="Q23" s="39" t="s">
        <v>544</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65.099999999999994" customHeight="1" x14ac:dyDescent="0.25">
      <c r="B24" s="3"/>
      <c r="C24" s="19" t="s">
        <v>478</v>
      </c>
      <c r="D24" s="17" t="s">
        <v>25</v>
      </c>
      <c r="E24" s="17">
        <v>9</v>
      </c>
      <c r="F24" s="14">
        <v>165.29</v>
      </c>
      <c r="G24" s="14">
        <v>150.01</v>
      </c>
      <c r="H24" s="14">
        <v>134.74</v>
      </c>
      <c r="I24" s="14"/>
      <c r="J24" s="14">
        <v>168.6</v>
      </c>
      <c r="K24" s="14">
        <v>199.14</v>
      </c>
      <c r="L24" s="14">
        <v>248.56</v>
      </c>
      <c r="M24" s="14"/>
      <c r="N24" s="14">
        <v>72.539610776000004</v>
      </c>
      <c r="O24" s="33">
        <v>33.141226242999998</v>
      </c>
      <c r="P24" s="17" t="s">
        <v>17</v>
      </c>
      <c r="Q24" s="40" t="s">
        <v>545</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65.099999999999994" customHeight="1" x14ac:dyDescent="0.25">
      <c r="B25" s="3"/>
      <c r="C25" s="9" t="s">
        <v>26</v>
      </c>
      <c r="D25" s="16" t="s">
        <v>27</v>
      </c>
      <c r="E25" s="16">
        <v>0</v>
      </c>
      <c r="F25" s="15">
        <v>31.52</v>
      </c>
      <c r="G25" s="15">
        <v>29.73</v>
      </c>
      <c r="H25" s="15">
        <v>27.94</v>
      </c>
      <c r="I25" s="14"/>
      <c r="J25" s="15">
        <v>32.159999999999997</v>
      </c>
      <c r="K25" s="15">
        <v>35.729999999999997</v>
      </c>
      <c r="L25" s="15">
        <v>41.52</v>
      </c>
      <c r="M25" s="15"/>
      <c r="N25" s="15">
        <v>22.729557198999998</v>
      </c>
      <c r="O25" s="15">
        <v>30.43951655</v>
      </c>
      <c r="P25" s="16" t="s">
        <v>14</v>
      </c>
      <c r="Q25" s="39" t="s">
        <v>546</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65.099999999999994" customHeight="1" x14ac:dyDescent="0.25">
      <c r="B26" s="3"/>
      <c r="C26" s="19" t="s">
        <v>28</v>
      </c>
      <c r="D26" s="17" t="s">
        <v>29</v>
      </c>
      <c r="E26" s="17">
        <v>9</v>
      </c>
      <c r="F26" s="14">
        <v>65.92</v>
      </c>
      <c r="G26" s="14">
        <v>60.51</v>
      </c>
      <c r="H26" s="14">
        <v>55.1</v>
      </c>
      <c r="I26" s="14"/>
      <c r="J26" s="14">
        <v>68.599999999999994</v>
      </c>
      <c r="K26" s="14">
        <v>79.41</v>
      </c>
      <c r="L26" s="14">
        <v>96.91</v>
      </c>
      <c r="M26" s="14"/>
      <c r="N26" s="14">
        <v>59.82984398</v>
      </c>
      <c r="O26" s="33">
        <v>45.041749859000006</v>
      </c>
      <c r="P26" s="17" t="s">
        <v>17</v>
      </c>
      <c r="Q26" s="40" t="s">
        <v>547</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65.099999999999994" customHeight="1" x14ac:dyDescent="0.25">
      <c r="B27" s="3"/>
      <c r="C27" s="9" t="s">
        <v>30</v>
      </c>
      <c r="D27" s="16" t="s">
        <v>31</v>
      </c>
      <c r="E27" s="16">
        <v>7</v>
      </c>
      <c r="F27" s="15">
        <v>15.5</v>
      </c>
      <c r="G27" s="15">
        <v>14.48</v>
      </c>
      <c r="H27" s="15">
        <v>13.47</v>
      </c>
      <c r="I27" s="14"/>
      <c r="J27" s="15">
        <v>17.04</v>
      </c>
      <c r="K27" s="15">
        <v>19.059999999999999</v>
      </c>
      <c r="L27" s="15">
        <v>22.33</v>
      </c>
      <c r="M27" s="15"/>
      <c r="N27" s="15">
        <v>49.579277388000001</v>
      </c>
      <c r="O27" s="15">
        <v>480.4318457</v>
      </c>
      <c r="P27" s="16" t="s">
        <v>17</v>
      </c>
      <c r="Q27" s="39" t="s">
        <v>548</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65.099999999999994" customHeight="1" x14ac:dyDescent="0.25">
      <c r="B28" s="3"/>
      <c r="C28" s="19" t="s">
        <v>34</v>
      </c>
      <c r="D28" s="17" t="s">
        <v>35</v>
      </c>
      <c r="E28" s="17">
        <v>0</v>
      </c>
      <c r="F28" s="14">
        <v>4.97</v>
      </c>
      <c r="G28" s="14">
        <v>3.95</v>
      </c>
      <c r="H28" s="14">
        <v>2.93</v>
      </c>
      <c r="I28" s="14"/>
      <c r="J28" s="14">
        <v>5.31</v>
      </c>
      <c r="K28" s="14">
        <v>7.34</v>
      </c>
      <c r="L28" s="14">
        <v>10.63</v>
      </c>
      <c r="M28" s="14"/>
      <c r="N28" s="14">
        <v>27.837535564</v>
      </c>
      <c r="O28" s="33">
        <v>17.660869750000003</v>
      </c>
      <c r="P28" s="17" t="s">
        <v>14</v>
      </c>
      <c r="Q28" s="40" t="s">
        <v>549</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65.099999999999994" customHeight="1" x14ac:dyDescent="0.25">
      <c r="B29" s="3"/>
      <c r="C29" s="9" t="s">
        <v>36</v>
      </c>
      <c r="D29" s="16" t="s">
        <v>37</v>
      </c>
      <c r="E29" s="16">
        <v>0</v>
      </c>
      <c r="F29" s="15">
        <v>3.28</v>
      </c>
      <c r="G29" s="15">
        <v>2.65</v>
      </c>
      <c r="H29" s="15">
        <v>2.0299999999999998</v>
      </c>
      <c r="I29" s="14"/>
      <c r="J29" s="15">
        <v>3.39</v>
      </c>
      <c r="K29" s="15">
        <v>4.63</v>
      </c>
      <c r="L29" s="15">
        <v>6.63</v>
      </c>
      <c r="M29" s="15"/>
      <c r="N29" s="15">
        <v>21.980924853000001</v>
      </c>
      <c r="O29" s="15">
        <v>29.775193899999998</v>
      </c>
      <c r="P29" s="16" t="s">
        <v>14</v>
      </c>
      <c r="Q29" s="39" t="s">
        <v>550</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65.099999999999994" customHeight="1" x14ac:dyDescent="0.25">
      <c r="B30" s="3"/>
      <c r="C30" s="19" t="s">
        <v>38</v>
      </c>
      <c r="D30" s="17" t="s">
        <v>39</v>
      </c>
      <c r="E30" s="17">
        <v>10</v>
      </c>
      <c r="F30" s="14">
        <v>74.3</v>
      </c>
      <c r="G30" s="14">
        <v>70.150000000000006</v>
      </c>
      <c r="H30" s="14">
        <v>66.010000000000005</v>
      </c>
      <c r="I30" s="14"/>
      <c r="J30" s="14">
        <v>76.790000000000006</v>
      </c>
      <c r="K30" s="14">
        <v>85.07</v>
      </c>
      <c r="L30" s="14">
        <v>98.48</v>
      </c>
      <c r="M30" s="14"/>
      <c r="N30" s="14">
        <v>81.187459396999998</v>
      </c>
      <c r="O30" s="33">
        <v>23.117355983000003</v>
      </c>
      <c r="P30" s="17" t="s">
        <v>17</v>
      </c>
      <c r="Q30" s="40" t="s">
        <v>551</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65.099999999999994" customHeight="1" x14ac:dyDescent="0.25">
      <c r="B31" s="3"/>
      <c r="C31" s="9" t="s">
        <v>40</v>
      </c>
      <c r="D31" s="16" t="s">
        <v>41</v>
      </c>
      <c r="E31" s="16">
        <v>0</v>
      </c>
      <c r="F31" s="15">
        <v>3.41</v>
      </c>
      <c r="G31" s="15">
        <v>2.5099999999999998</v>
      </c>
      <c r="H31" s="15">
        <v>1.62</v>
      </c>
      <c r="I31" s="14"/>
      <c r="J31" s="15">
        <v>3.56</v>
      </c>
      <c r="K31" s="15">
        <v>5.34</v>
      </c>
      <c r="L31" s="15">
        <v>8.23</v>
      </c>
      <c r="M31" s="15"/>
      <c r="N31" s="15">
        <v>10.856706223</v>
      </c>
      <c r="O31" s="15">
        <v>7.2935273</v>
      </c>
      <c r="P31" s="16" t="s">
        <v>14</v>
      </c>
      <c r="Q31" s="39" t="s">
        <v>552</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65.099999999999994" customHeight="1" x14ac:dyDescent="0.25">
      <c r="B32" s="3"/>
      <c r="C32" s="19" t="s">
        <v>431</v>
      </c>
      <c r="D32" s="17" t="s">
        <v>432</v>
      </c>
      <c r="E32" s="17">
        <v>7</v>
      </c>
      <c r="F32" s="14">
        <v>137</v>
      </c>
      <c r="G32" s="14">
        <v>128.91999999999999</v>
      </c>
      <c r="H32" s="14">
        <v>120.85</v>
      </c>
      <c r="I32" s="14"/>
      <c r="J32" s="14">
        <v>145.33000000000001</v>
      </c>
      <c r="K32" s="14">
        <v>161.47</v>
      </c>
      <c r="L32" s="14">
        <v>187.6</v>
      </c>
      <c r="M32" s="14"/>
      <c r="N32" s="14">
        <v>55.985020562999999</v>
      </c>
      <c r="O32" s="33">
        <v>2.5733741614999999</v>
      </c>
      <c r="P32" s="17" t="s">
        <v>17</v>
      </c>
      <c r="Q32" s="40" t="s">
        <v>553</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65.099999999999994" customHeight="1" x14ac:dyDescent="0.25">
      <c r="B33" s="3"/>
      <c r="C33" s="9" t="s">
        <v>42</v>
      </c>
      <c r="D33" s="16" t="s">
        <v>43</v>
      </c>
      <c r="E33" s="16">
        <v>0</v>
      </c>
      <c r="F33" s="15">
        <v>8.33</v>
      </c>
      <c r="G33" s="15">
        <v>7.3</v>
      </c>
      <c r="H33" s="15">
        <v>6.27</v>
      </c>
      <c r="I33" s="14"/>
      <c r="J33" s="15">
        <v>8.66</v>
      </c>
      <c r="K33" s="15">
        <v>10.71</v>
      </c>
      <c r="L33" s="15">
        <v>14.03</v>
      </c>
      <c r="M33" s="15"/>
      <c r="N33" s="15">
        <v>35.042772425000003</v>
      </c>
      <c r="O33" s="15">
        <v>127.23111710000001</v>
      </c>
      <c r="P33" s="16" t="s">
        <v>14</v>
      </c>
      <c r="Q33" s="39" t="s">
        <v>554</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65.099999999999994" customHeight="1" x14ac:dyDescent="0.25">
      <c r="B34" s="3"/>
      <c r="C34" s="19" t="s">
        <v>44</v>
      </c>
      <c r="D34" s="17" t="s">
        <v>45</v>
      </c>
      <c r="E34" s="17">
        <v>3</v>
      </c>
      <c r="F34" s="14">
        <v>125.6</v>
      </c>
      <c r="G34" s="14">
        <v>98.57</v>
      </c>
      <c r="H34" s="14">
        <v>71.540000000000006</v>
      </c>
      <c r="I34" s="14"/>
      <c r="J34" s="14">
        <v>130.38</v>
      </c>
      <c r="K34" s="14">
        <v>184.43</v>
      </c>
      <c r="L34" s="14">
        <v>271.89</v>
      </c>
      <c r="M34" s="14"/>
      <c r="N34" s="14">
        <v>36.995777052000001</v>
      </c>
      <c r="O34" s="33">
        <v>99.468975674000006</v>
      </c>
      <c r="P34" s="17" t="s">
        <v>14</v>
      </c>
      <c r="Q34" s="40" t="s">
        <v>555</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65.099999999999994" customHeight="1" x14ac:dyDescent="0.25">
      <c r="B35" s="3"/>
      <c r="C35" s="9" t="s">
        <v>46</v>
      </c>
      <c r="D35" s="16" t="s">
        <v>47</v>
      </c>
      <c r="E35" s="16">
        <v>3</v>
      </c>
      <c r="F35" s="15">
        <v>12.27</v>
      </c>
      <c r="G35" s="15">
        <v>11.09</v>
      </c>
      <c r="H35" s="15">
        <v>9.92</v>
      </c>
      <c r="I35" s="14"/>
      <c r="J35" s="15">
        <v>12.65</v>
      </c>
      <c r="K35" s="15">
        <v>14.99</v>
      </c>
      <c r="L35" s="15">
        <v>18.79</v>
      </c>
      <c r="M35" s="15"/>
      <c r="N35" s="15">
        <v>25.387934909999998</v>
      </c>
      <c r="O35" s="15">
        <v>48.666321600000003</v>
      </c>
      <c r="P35" s="16" t="s">
        <v>14</v>
      </c>
      <c r="Q35" s="39" t="s">
        <v>556</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65.099999999999994" customHeight="1" x14ac:dyDescent="0.25">
      <c r="B36" s="3"/>
      <c r="C36" s="19" t="s">
        <v>48</v>
      </c>
      <c r="D36" s="17" t="s">
        <v>49</v>
      </c>
      <c r="E36" s="17">
        <v>3</v>
      </c>
      <c r="F36" s="14">
        <v>53.92</v>
      </c>
      <c r="G36" s="14">
        <v>48.16</v>
      </c>
      <c r="H36" s="14">
        <v>42.41</v>
      </c>
      <c r="I36" s="14"/>
      <c r="J36" s="14">
        <v>54.94</v>
      </c>
      <c r="K36" s="14">
        <v>66.44</v>
      </c>
      <c r="L36" s="14">
        <v>85.05</v>
      </c>
      <c r="M36" s="14"/>
      <c r="N36" s="14">
        <v>24.083489302</v>
      </c>
      <c r="O36" s="33">
        <v>615.91116520000003</v>
      </c>
      <c r="P36" s="17" t="s">
        <v>14</v>
      </c>
      <c r="Q36" s="40" t="s">
        <v>557</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65.099999999999994" customHeight="1" x14ac:dyDescent="0.25">
      <c r="B37" s="3"/>
      <c r="C37" s="9" t="s">
        <v>48</v>
      </c>
      <c r="D37" s="16" t="s">
        <v>50</v>
      </c>
      <c r="E37" s="16">
        <v>3</v>
      </c>
      <c r="F37" s="15">
        <v>59.24</v>
      </c>
      <c r="G37" s="15">
        <v>52.43</v>
      </c>
      <c r="H37" s="15">
        <v>45.63</v>
      </c>
      <c r="I37" s="14"/>
      <c r="J37" s="15">
        <v>60.33</v>
      </c>
      <c r="K37" s="15">
        <v>73.930000000000007</v>
      </c>
      <c r="L37" s="15">
        <v>95.94</v>
      </c>
      <c r="M37" s="15"/>
      <c r="N37" s="15">
        <v>25.768248686</v>
      </c>
      <c r="O37" s="15">
        <v>141.09154605000001</v>
      </c>
      <c r="P37" s="16" t="s">
        <v>14</v>
      </c>
      <c r="Q37" s="39" t="s">
        <v>558</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65.099999999999994" customHeight="1" x14ac:dyDescent="0.25">
      <c r="B38" s="3"/>
      <c r="C38" s="19" t="s">
        <v>48</v>
      </c>
      <c r="D38" s="17" t="s">
        <v>51</v>
      </c>
      <c r="E38" s="17">
        <v>0</v>
      </c>
      <c r="F38" s="14">
        <v>51.93</v>
      </c>
      <c r="G38" s="14">
        <v>46.46</v>
      </c>
      <c r="H38" s="14">
        <v>41</v>
      </c>
      <c r="I38" s="14"/>
      <c r="J38" s="14">
        <v>52.87</v>
      </c>
      <c r="K38" s="14">
        <v>63.79</v>
      </c>
      <c r="L38" s="14">
        <v>81.47</v>
      </c>
      <c r="M38" s="14"/>
      <c r="N38" s="14">
        <v>27.586388490000001</v>
      </c>
      <c r="O38" s="33">
        <v>185.23202190000001</v>
      </c>
      <c r="P38" s="17" t="s">
        <v>14</v>
      </c>
      <c r="Q38" s="40" t="s">
        <v>559</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65.099999999999994" customHeight="1" x14ac:dyDescent="0.25">
      <c r="B39" s="3"/>
      <c r="C39" s="9" t="s">
        <v>448</v>
      </c>
      <c r="D39" s="16" t="s">
        <v>449</v>
      </c>
      <c r="E39" s="16">
        <v>4</v>
      </c>
      <c r="F39" s="15">
        <v>40.549999999999997</v>
      </c>
      <c r="G39" s="15">
        <v>-360.99</v>
      </c>
      <c r="H39" s="15">
        <v>-762.53</v>
      </c>
      <c r="I39" s="14"/>
      <c r="J39" s="15">
        <v>1316.24</v>
      </c>
      <c r="K39" s="15">
        <v>2119.3200000000002</v>
      </c>
      <c r="L39" s="15">
        <v>3418.81</v>
      </c>
      <c r="M39" s="15"/>
      <c r="N39" s="15">
        <v>55.780338405000002</v>
      </c>
      <c r="O39" s="15">
        <v>5.0678421399999998</v>
      </c>
      <c r="P39" s="16" t="s">
        <v>17</v>
      </c>
      <c r="Q39" s="39" t="s">
        <v>560</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65.099999999999994" customHeight="1" x14ac:dyDescent="0.25">
      <c r="B40" s="3"/>
      <c r="C40" s="19" t="s">
        <v>52</v>
      </c>
      <c r="D40" s="17" t="s">
        <v>53</v>
      </c>
      <c r="E40" s="17">
        <v>2</v>
      </c>
      <c r="F40" s="14">
        <v>18.46</v>
      </c>
      <c r="G40" s="14">
        <v>15.2</v>
      </c>
      <c r="H40" s="14">
        <v>11.94</v>
      </c>
      <c r="I40" s="14"/>
      <c r="J40" s="14">
        <v>19.399999999999999</v>
      </c>
      <c r="K40" s="14">
        <v>25.91</v>
      </c>
      <c r="L40" s="14">
        <v>36.450000000000003</v>
      </c>
      <c r="M40" s="14"/>
      <c r="N40" s="14">
        <v>29.725910238000001</v>
      </c>
      <c r="O40" s="33">
        <v>73.49032369999999</v>
      </c>
      <c r="P40" s="17" t="s">
        <v>14</v>
      </c>
      <c r="Q40" s="40" t="s">
        <v>561</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65.099999999999994" customHeight="1" x14ac:dyDescent="0.25">
      <c r="B41" s="3"/>
      <c r="C41" s="9" t="s">
        <v>54</v>
      </c>
      <c r="D41" s="16" t="s">
        <v>55</v>
      </c>
      <c r="E41" s="16">
        <v>3</v>
      </c>
      <c r="F41" s="15">
        <v>16.45</v>
      </c>
      <c r="G41" s="15">
        <v>14.54</v>
      </c>
      <c r="H41" s="15">
        <v>12.64</v>
      </c>
      <c r="I41" s="14"/>
      <c r="J41" s="15">
        <v>16.84</v>
      </c>
      <c r="K41" s="15">
        <v>20.64</v>
      </c>
      <c r="L41" s="15">
        <v>26.8</v>
      </c>
      <c r="M41" s="15"/>
      <c r="N41" s="15">
        <v>28.986369149000001</v>
      </c>
      <c r="O41" s="15">
        <v>573.42766004999999</v>
      </c>
      <c r="P41" s="16" t="s">
        <v>14</v>
      </c>
      <c r="Q41" s="39" t="s">
        <v>562</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65.099999999999994" customHeight="1" x14ac:dyDescent="0.25">
      <c r="B42" s="3"/>
      <c r="C42" s="19" t="s">
        <v>56</v>
      </c>
      <c r="D42" s="17" t="s">
        <v>57</v>
      </c>
      <c r="E42" s="17">
        <v>3</v>
      </c>
      <c r="F42" s="14">
        <v>5</v>
      </c>
      <c r="G42" s="14">
        <v>4.5999999999999996</v>
      </c>
      <c r="H42" s="14">
        <v>4.21</v>
      </c>
      <c r="I42" s="14"/>
      <c r="J42" s="14">
        <v>5.16</v>
      </c>
      <c r="K42" s="14">
        <v>5.94</v>
      </c>
      <c r="L42" s="14">
        <v>7.22</v>
      </c>
      <c r="M42" s="14"/>
      <c r="N42" s="14">
        <v>36.954469177999997</v>
      </c>
      <c r="O42" s="33">
        <v>7.9020038999999995</v>
      </c>
      <c r="P42" s="17" t="s">
        <v>14</v>
      </c>
      <c r="Q42" s="40" t="s">
        <v>563</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65.099999999999994" customHeight="1" x14ac:dyDescent="0.25">
      <c r="B43" s="3"/>
      <c r="C43" s="9" t="s">
        <v>58</v>
      </c>
      <c r="D43" s="16" t="s">
        <v>59</v>
      </c>
      <c r="E43" s="16">
        <v>3</v>
      </c>
      <c r="F43" s="15">
        <v>14.08</v>
      </c>
      <c r="G43" s="15">
        <v>12.58</v>
      </c>
      <c r="H43" s="15">
        <v>11.09</v>
      </c>
      <c r="I43" s="14"/>
      <c r="J43" s="15">
        <v>14.4</v>
      </c>
      <c r="K43" s="15">
        <v>17.38</v>
      </c>
      <c r="L43" s="15">
        <v>22.2</v>
      </c>
      <c r="M43" s="15"/>
      <c r="N43" s="15">
        <v>21.14098675</v>
      </c>
      <c r="O43" s="15">
        <v>28.220917099999998</v>
      </c>
      <c r="P43" s="16" t="s">
        <v>14</v>
      </c>
      <c r="Q43" s="39" t="s">
        <v>564</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65.099999999999994" customHeight="1" x14ac:dyDescent="0.25">
      <c r="B44" s="3"/>
      <c r="C44" s="19" t="s">
        <v>60</v>
      </c>
      <c r="D44" s="17" t="s">
        <v>61</v>
      </c>
      <c r="E44" s="17">
        <v>4</v>
      </c>
      <c r="F44" s="14">
        <v>34.08</v>
      </c>
      <c r="G44" s="14">
        <v>32.68</v>
      </c>
      <c r="H44" s="14">
        <v>31.29</v>
      </c>
      <c r="I44" s="14"/>
      <c r="J44" s="14">
        <v>34.5</v>
      </c>
      <c r="K44" s="14">
        <v>37.28</v>
      </c>
      <c r="L44" s="14">
        <v>41.79</v>
      </c>
      <c r="M44" s="14"/>
      <c r="N44" s="14">
        <v>44.303332421</v>
      </c>
      <c r="O44" s="33">
        <v>168.48465684999999</v>
      </c>
      <c r="P44" s="17" t="s">
        <v>14</v>
      </c>
      <c r="Q44" s="40" t="s">
        <v>565</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65.099999999999994" customHeight="1" x14ac:dyDescent="0.25">
      <c r="B45" s="3"/>
      <c r="C45" s="9" t="s">
        <v>62</v>
      </c>
      <c r="D45" s="16" t="s">
        <v>63</v>
      </c>
      <c r="E45" s="16">
        <v>6</v>
      </c>
      <c r="F45" s="15">
        <v>24.3</v>
      </c>
      <c r="G45" s="15">
        <v>21.94</v>
      </c>
      <c r="H45" s="15">
        <v>19.59</v>
      </c>
      <c r="I45" s="14"/>
      <c r="J45" s="15">
        <v>25.84</v>
      </c>
      <c r="K45" s="15">
        <v>30.54</v>
      </c>
      <c r="L45" s="15">
        <v>38.159999999999997</v>
      </c>
      <c r="M45" s="15"/>
      <c r="N45" s="15">
        <v>47.876469401999998</v>
      </c>
      <c r="O45" s="15">
        <v>15.3583719</v>
      </c>
      <c r="P45" s="16" t="s">
        <v>14</v>
      </c>
      <c r="Q45" s="39" t="s">
        <v>566</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65.099999999999994" customHeight="1" x14ac:dyDescent="0.25">
      <c r="B46" s="3"/>
      <c r="C46" s="19" t="s">
        <v>479</v>
      </c>
      <c r="D46" s="17" t="s">
        <v>64</v>
      </c>
      <c r="E46" s="17">
        <v>7</v>
      </c>
      <c r="F46" s="14">
        <v>122</v>
      </c>
      <c r="G46" s="14">
        <v>115.71</v>
      </c>
      <c r="H46" s="14">
        <v>109.42</v>
      </c>
      <c r="I46" s="14"/>
      <c r="J46" s="14">
        <v>134.5</v>
      </c>
      <c r="K46" s="14">
        <v>147.07</v>
      </c>
      <c r="L46" s="14">
        <v>167.42</v>
      </c>
      <c r="M46" s="14"/>
      <c r="N46" s="14">
        <v>69.755266993999996</v>
      </c>
      <c r="O46" s="33">
        <v>9.0799753424999992</v>
      </c>
      <c r="P46" s="17" t="s">
        <v>17</v>
      </c>
      <c r="Q46" s="40" t="s">
        <v>567</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65.099999999999994" customHeight="1" x14ac:dyDescent="0.25">
      <c r="B47" s="3"/>
      <c r="C47" s="9" t="s">
        <v>568</v>
      </c>
      <c r="D47" s="16" t="s">
        <v>569</v>
      </c>
      <c r="E47" s="16">
        <v>2</v>
      </c>
      <c r="F47" s="15">
        <v>7.27</v>
      </c>
      <c r="G47" s="15">
        <v>6.52</v>
      </c>
      <c r="H47" s="15">
        <v>5.78</v>
      </c>
      <c r="I47" s="14"/>
      <c r="J47" s="15">
        <v>7.6</v>
      </c>
      <c r="K47" s="15">
        <v>9.08</v>
      </c>
      <c r="L47" s="15">
        <v>11.48</v>
      </c>
      <c r="M47" s="15"/>
      <c r="N47" s="15">
        <v>50.59969839</v>
      </c>
      <c r="O47" s="15">
        <v>16.033729449999999</v>
      </c>
      <c r="P47" s="16" t="s">
        <v>14</v>
      </c>
      <c r="Q47" s="39" t="s">
        <v>570</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65.099999999999994" customHeight="1" x14ac:dyDescent="0.25">
      <c r="B48" s="3"/>
      <c r="C48" s="19" t="s">
        <v>65</v>
      </c>
      <c r="D48" s="17" t="s">
        <v>66</v>
      </c>
      <c r="E48" s="17">
        <v>5</v>
      </c>
      <c r="F48" s="14">
        <v>9.8800000000000008</v>
      </c>
      <c r="G48" s="14">
        <v>8.89</v>
      </c>
      <c r="H48" s="14">
        <v>7.91</v>
      </c>
      <c r="I48" s="14"/>
      <c r="J48" s="14">
        <v>10.130000000000001</v>
      </c>
      <c r="K48" s="14">
        <v>12.09</v>
      </c>
      <c r="L48" s="14">
        <v>15.28</v>
      </c>
      <c r="M48" s="14"/>
      <c r="N48" s="14">
        <v>39.228693401000001</v>
      </c>
      <c r="O48" s="33">
        <v>2.1694781499999998</v>
      </c>
      <c r="P48" s="17" t="s">
        <v>14</v>
      </c>
      <c r="Q48" s="40" t="s">
        <v>571</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65.099999999999994" customHeight="1" x14ac:dyDescent="0.25">
      <c r="B49" s="3"/>
      <c r="C49" s="9" t="s">
        <v>67</v>
      </c>
      <c r="D49" s="16" t="s">
        <v>68</v>
      </c>
      <c r="E49" s="16">
        <v>0</v>
      </c>
      <c r="F49" s="15">
        <v>6.32</v>
      </c>
      <c r="G49" s="15">
        <v>5.43</v>
      </c>
      <c r="H49" s="15">
        <v>4.55</v>
      </c>
      <c r="I49" s="14"/>
      <c r="J49" s="15">
        <v>6.55</v>
      </c>
      <c r="K49" s="15">
        <v>8.31</v>
      </c>
      <c r="L49" s="15">
        <v>11.17</v>
      </c>
      <c r="M49" s="15"/>
      <c r="N49" s="15">
        <v>23.221332486000001</v>
      </c>
      <c r="O49" s="15">
        <v>6.4233943499999997</v>
      </c>
      <c r="P49" s="16" t="s">
        <v>14</v>
      </c>
      <c r="Q49" s="39" t="s">
        <v>572</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65.099999999999994" customHeight="1" x14ac:dyDescent="0.25">
      <c r="B50" s="3"/>
      <c r="C50" s="19" t="s">
        <v>69</v>
      </c>
      <c r="D50" s="17" t="s">
        <v>70</v>
      </c>
      <c r="E50" s="17">
        <v>0</v>
      </c>
      <c r="F50" s="14">
        <v>17.13</v>
      </c>
      <c r="G50" s="14">
        <v>15.65</v>
      </c>
      <c r="H50" s="14">
        <v>14.18</v>
      </c>
      <c r="I50" s="14"/>
      <c r="J50" s="14">
        <v>17.59</v>
      </c>
      <c r="K50" s="14">
        <v>20.53</v>
      </c>
      <c r="L50" s="14">
        <v>25.29</v>
      </c>
      <c r="M50" s="14"/>
      <c r="N50" s="14">
        <v>39.144389455999999</v>
      </c>
      <c r="O50" s="33">
        <v>4.9227809499999999</v>
      </c>
      <c r="P50" s="17" t="s">
        <v>14</v>
      </c>
      <c r="Q50" s="40" t="s">
        <v>573</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65.099999999999994" customHeight="1" x14ac:dyDescent="0.25">
      <c r="B51" s="3"/>
      <c r="C51" s="9" t="s">
        <v>71</v>
      </c>
      <c r="D51" s="16" t="s">
        <v>72</v>
      </c>
      <c r="E51" s="16">
        <v>0</v>
      </c>
      <c r="F51" s="15">
        <v>15.19</v>
      </c>
      <c r="G51" s="15">
        <v>14.1</v>
      </c>
      <c r="H51" s="15">
        <v>13.02</v>
      </c>
      <c r="I51" s="14"/>
      <c r="J51" s="15">
        <v>15.36</v>
      </c>
      <c r="K51" s="15">
        <v>17.52</v>
      </c>
      <c r="L51" s="15">
        <v>21.01</v>
      </c>
      <c r="M51" s="15"/>
      <c r="N51" s="15">
        <v>25.305915038999999</v>
      </c>
      <c r="O51" s="15">
        <v>86.326751799999997</v>
      </c>
      <c r="P51" s="16" t="s">
        <v>14</v>
      </c>
      <c r="Q51" s="39" t="s">
        <v>574</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65.099999999999994" customHeight="1" x14ac:dyDescent="0.25">
      <c r="B52" s="3"/>
      <c r="C52" s="19" t="s">
        <v>71</v>
      </c>
      <c r="D52" s="17" t="s">
        <v>73</v>
      </c>
      <c r="E52" s="17">
        <v>0</v>
      </c>
      <c r="F52" s="14">
        <v>17.47</v>
      </c>
      <c r="G52" s="14">
        <v>16.149999999999999</v>
      </c>
      <c r="H52" s="14">
        <v>14.84</v>
      </c>
      <c r="I52" s="14"/>
      <c r="J52" s="14">
        <v>17.739999999999998</v>
      </c>
      <c r="K52" s="14">
        <v>20.36</v>
      </c>
      <c r="L52" s="14">
        <v>24.61</v>
      </c>
      <c r="M52" s="14"/>
      <c r="N52" s="14">
        <v>26.364198715000001</v>
      </c>
      <c r="O52" s="33">
        <v>609.80065530000002</v>
      </c>
      <c r="P52" s="17" t="s">
        <v>14</v>
      </c>
      <c r="Q52" s="40" t="s">
        <v>575</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65.099999999999994" customHeight="1" x14ac:dyDescent="0.25">
      <c r="B53" s="3"/>
      <c r="C53" s="9" t="s">
        <v>74</v>
      </c>
      <c r="D53" s="16" t="s">
        <v>576</v>
      </c>
      <c r="E53" s="16">
        <v>6</v>
      </c>
      <c r="F53" s="15">
        <v>18.91</v>
      </c>
      <c r="G53" s="15">
        <v>17.739999999999998</v>
      </c>
      <c r="H53" s="15">
        <v>16.57</v>
      </c>
      <c r="I53" s="14"/>
      <c r="J53" s="15">
        <v>19.63</v>
      </c>
      <c r="K53" s="15">
        <v>21.96</v>
      </c>
      <c r="L53" s="15">
        <v>25.74</v>
      </c>
      <c r="M53" s="15"/>
      <c r="N53" s="15">
        <v>41.776744907999998</v>
      </c>
      <c r="O53" s="15">
        <v>1.1611549999999999</v>
      </c>
      <c r="P53" s="16" t="s">
        <v>14</v>
      </c>
      <c r="Q53" s="39" t="s">
        <v>577</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65.099999999999994" customHeight="1" x14ac:dyDescent="0.25">
      <c r="B54" s="3"/>
      <c r="C54" s="19" t="s">
        <v>74</v>
      </c>
      <c r="D54" s="17" t="s">
        <v>75</v>
      </c>
      <c r="E54" s="17">
        <v>6</v>
      </c>
      <c r="F54" s="14">
        <v>21.9</v>
      </c>
      <c r="G54" s="14">
        <v>20.46</v>
      </c>
      <c r="H54" s="14">
        <v>19.03</v>
      </c>
      <c r="I54" s="14"/>
      <c r="J54" s="14">
        <v>23.05</v>
      </c>
      <c r="K54" s="14">
        <v>25.91</v>
      </c>
      <c r="L54" s="14">
        <v>30.55</v>
      </c>
      <c r="M54" s="14"/>
      <c r="N54" s="14">
        <v>44.184719665000003</v>
      </c>
      <c r="O54" s="33">
        <v>54.394767350000002</v>
      </c>
      <c r="P54" s="17" t="s">
        <v>14</v>
      </c>
      <c r="Q54" s="40" t="s">
        <v>578</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65.099999999999994" customHeight="1" x14ac:dyDescent="0.25">
      <c r="B55" s="3"/>
      <c r="C55" s="9" t="s">
        <v>455</v>
      </c>
      <c r="D55" s="16" t="s">
        <v>456</v>
      </c>
      <c r="E55" s="16">
        <v>3</v>
      </c>
      <c r="F55" s="15">
        <v>13.43</v>
      </c>
      <c r="G55" s="15">
        <v>11.52</v>
      </c>
      <c r="H55" s="15">
        <v>9.61</v>
      </c>
      <c r="I55" s="14"/>
      <c r="J55" s="15">
        <v>13.76</v>
      </c>
      <c r="K55" s="15">
        <v>17.57</v>
      </c>
      <c r="L55" s="15">
        <v>23.75</v>
      </c>
      <c r="M55" s="15"/>
      <c r="N55" s="15">
        <v>32.925917046999999</v>
      </c>
      <c r="O55" s="15">
        <v>54.246256950000003</v>
      </c>
      <c r="P55" s="16" t="s">
        <v>14</v>
      </c>
      <c r="Q55" s="39" t="s">
        <v>579</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65.099999999999994" customHeight="1" x14ac:dyDescent="0.25">
      <c r="B56" s="3"/>
      <c r="C56" s="19" t="s">
        <v>76</v>
      </c>
      <c r="D56" s="17" t="s">
        <v>77</v>
      </c>
      <c r="E56" s="17">
        <v>0</v>
      </c>
      <c r="F56" s="14">
        <v>20.3</v>
      </c>
      <c r="G56" s="14">
        <v>17.82</v>
      </c>
      <c r="H56" s="14">
        <v>15.35</v>
      </c>
      <c r="I56" s="14"/>
      <c r="J56" s="14">
        <v>20.72</v>
      </c>
      <c r="K56" s="14">
        <v>25.66</v>
      </c>
      <c r="L56" s="14">
        <v>33.659999999999997</v>
      </c>
      <c r="M56" s="14"/>
      <c r="N56" s="14">
        <v>20.963375138</v>
      </c>
      <c r="O56" s="33">
        <v>505.51458474999998</v>
      </c>
      <c r="P56" s="17" t="s">
        <v>14</v>
      </c>
      <c r="Q56" s="40" t="s">
        <v>580</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65.099999999999994" customHeight="1" x14ac:dyDescent="0.25">
      <c r="B57" s="3"/>
      <c r="C57" s="9" t="s">
        <v>78</v>
      </c>
      <c r="D57" s="16" t="s">
        <v>79</v>
      </c>
      <c r="E57" s="16">
        <v>0</v>
      </c>
      <c r="F57" s="15">
        <v>18.7</v>
      </c>
      <c r="G57" s="15">
        <v>17.41</v>
      </c>
      <c r="H57" s="15">
        <v>16.12</v>
      </c>
      <c r="I57" s="14"/>
      <c r="J57" s="15">
        <v>19.03</v>
      </c>
      <c r="K57" s="15">
        <v>21.6</v>
      </c>
      <c r="L57" s="15">
        <v>25.76</v>
      </c>
      <c r="M57" s="15"/>
      <c r="N57" s="15">
        <v>39.1851123</v>
      </c>
      <c r="O57" s="15">
        <v>4.7744289000000002</v>
      </c>
      <c r="P57" s="16" t="s">
        <v>14</v>
      </c>
      <c r="Q57" s="39" t="s">
        <v>581</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65.099999999999994" customHeight="1" x14ac:dyDescent="0.25">
      <c r="B58" s="3"/>
      <c r="C58" s="19" t="s">
        <v>80</v>
      </c>
      <c r="D58" s="17" t="s">
        <v>81</v>
      </c>
      <c r="E58" s="17">
        <v>10</v>
      </c>
      <c r="F58" s="14">
        <v>11.51</v>
      </c>
      <c r="G58" s="14">
        <v>9.7100000000000009</v>
      </c>
      <c r="H58" s="14">
        <v>7.91</v>
      </c>
      <c r="I58" s="14"/>
      <c r="J58" s="14">
        <v>13.78</v>
      </c>
      <c r="K58" s="14">
        <v>17.37</v>
      </c>
      <c r="L58" s="14">
        <v>23.18</v>
      </c>
      <c r="M58" s="14"/>
      <c r="N58" s="14">
        <v>79.015846241000006</v>
      </c>
      <c r="O58" s="33">
        <v>68.529128700000001</v>
      </c>
      <c r="P58" s="17" t="s">
        <v>17</v>
      </c>
      <c r="Q58" s="40" t="s">
        <v>582</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65.099999999999994" customHeight="1" x14ac:dyDescent="0.25">
      <c r="B59" s="3"/>
      <c r="C59" s="9" t="s">
        <v>82</v>
      </c>
      <c r="D59" s="16" t="s">
        <v>83</v>
      </c>
      <c r="E59" s="16">
        <v>5</v>
      </c>
      <c r="F59" s="15">
        <v>18.07</v>
      </c>
      <c r="G59" s="15">
        <v>16.25</v>
      </c>
      <c r="H59" s="15">
        <v>14.44</v>
      </c>
      <c r="I59" s="14"/>
      <c r="J59" s="15">
        <v>18.77</v>
      </c>
      <c r="K59" s="15">
        <v>22.39</v>
      </c>
      <c r="L59" s="15">
        <v>28.25</v>
      </c>
      <c r="M59" s="15"/>
      <c r="N59" s="15">
        <v>52.177484819</v>
      </c>
      <c r="O59" s="15">
        <v>215.91687575</v>
      </c>
      <c r="P59" s="16" t="s">
        <v>14</v>
      </c>
      <c r="Q59" s="39" t="s">
        <v>583</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65.099999999999994" customHeight="1" x14ac:dyDescent="0.25">
      <c r="B60" s="3"/>
      <c r="C60" s="19" t="s">
        <v>509</v>
      </c>
      <c r="D60" s="17" t="s">
        <v>510</v>
      </c>
      <c r="E60" s="17">
        <v>0</v>
      </c>
      <c r="F60" s="14">
        <v>2.82</v>
      </c>
      <c r="G60" s="14">
        <v>2.56</v>
      </c>
      <c r="H60" s="14">
        <v>2.2999999999999998</v>
      </c>
      <c r="I60" s="14"/>
      <c r="J60" s="14">
        <v>2.89</v>
      </c>
      <c r="K60" s="14">
        <v>3.4</v>
      </c>
      <c r="L60" s="14">
        <v>4.24</v>
      </c>
      <c r="M60" s="14"/>
      <c r="N60" s="14">
        <v>33.085096295</v>
      </c>
      <c r="O60" s="33">
        <v>1.2919395</v>
      </c>
      <c r="P60" s="17" t="s">
        <v>14</v>
      </c>
      <c r="Q60" s="40" t="s">
        <v>584</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65.099999999999994" customHeight="1" x14ac:dyDescent="0.25">
      <c r="B61" s="3"/>
      <c r="C61" s="9" t="s">
        <v>84</v>
      </c>
      <c r="D61" s="16" t="s">
        <v>85</v>
      </c>
      <c r="E61" s="16">
        <v>7</v>
      </c>
      <c r="F61" s="15">
        <v>30.54</v>
      </c>
      <c r="G61" s="15">
        <v>27.53</v>
      </c>
      <c r="H61" s="15">
        <v>24.52</v>
      </c>
      <c r="I61" s="14"/>
      <c r="J61" s="15">
        <v>31.51</v>
      </c>
      <c r="K61" s="15">
        <v>37.520000000000003</v>
      </c>
      <c r="L61" s="15">
        <v>47.25</v>
      </c>
      <c r="M61" s="15"/>
      <c r="N61" s="15">
        <v>62.591772014</v>
      </c>
      <c r="O61" s="15">
        <v>6.2770429329999997</v>
      </c>
      <c r="P61" s="16" t="s">
        <v>17</v>
      </c>
      <c r="Q61" s="39" t="s">
        <v>585</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65.099999999999994" customHeight="1" x14ac:dyDescent="0.25">
      <c r="B62" s="3"/>
      <c r="C62" s="19" t="s">
        <v>86</v>
      </c>
      <c r="D62" s="17" t="s">
        <v>87</v>
      </c>
      <c r="E62" s="17">
        <v>3</v>
      </c>
      <c r="F62" s="14">
        <v>53.95</v>
      </c>
      <c r="G62" s="14">
        <v>49.72</v>
      </c>
      <c r="H62" s="14">
        <v>45.49</v>
      </c>
      <c r="I62" s="14"/>
      <c r="J62" s="14">
        <v>54.84</v>
      </c>
      <c r="K62" s="14">
        <v>63.29</v>
      </c>
      <c r="L62" s="14">
        <v>76.97</v>
      </c>
      <c r="M62" s="14"/>
      <c r="N62" s="14">
        <v>29.689138343</v>
      </c>
      <c r="O62" s="33">
        <v>486.8534502</v>
      </c>
      <c r="P62" s="17" t="s">
        <v>14</v>
      </c>
      <c r="Q62" s="40" t="s">
        <v>586</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65.099999999999994" customHeight="1" x14ac:dyDescent="0.25">
      <c r="B63" s="3"/>
      <c r="C63" s="9" t="s">
        <v>88</v>
      </c>
      <c r="D63" s="16" t="s">
        <v>89</v>
      </c>
      <c r="E63" s="16">
        <v>3</v>
      </c>
      <c r="F63" s="15">
        <v>17.32</v>
      </c>
      <c r="G63" s="15">
        <v>16.02</v>
      </c>
      <c r="H63" s="15">
        <v>14.72</v>
      </c>
      <c r="I63" s="14"/>
      <c r="J63" s="15">
        <v>17.63</v>
      </c>
      <c r="K63" s="15">
        <v>20.22</v>
      </c>
      <c r="L63" s="15">
        <v>24.41</v>
      </c>
      <c r="M63" s="15"/>
      <c r="N63" s="15">
        <v>40.348586263000001</v>
      </c>
      <c r="O63" s="15">
        <v>71.002357050000001</v>
      </c>
      <c r="P63" s="16" t="s">
        <v>14</v>
      </c>
      <c r="Q63" s="39" t="s">
        <v>587</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65.099999999999994" customHeight="1" x14ac:dyDescent="0.25">
      <c r="B64" s="3"/>
      <c r="C64" s="19" t="s">
        <v>90</v>
      </c>
      <c r="D64" s="17" t="s">
        <v>91</v>
      </c>
      <c r="E64" s="17">
        <v>3</v>
      </c>
      <c r="F64" s="14">
        <v>5.65</v>
      </c>
      <c r="G64" s="14">
        <v>5.03</v>
      </c>
      <c r="H64" s="14">
        <v>4.41</v>
      </c>
      <c r="I64" s="14"/>
      <c r="J64" s="14">
        <v>5.85</v>
      </c>
      <c r="K64" s="14">
        <v>7.08</v>
      </c>
      <c r="L64" s="14">
        <v>9.08</v>
      </c>
      <c r="M64" s="14"/>
      <c r="N64" s="14">
        <v>28.662062691999999</v>
      </c>
      <c r="O64" s="33">
        <v>8.3744830500000003</v>
      </c>
      <c r="P64" s="17" t="s">
        <v>14</v>
      </c>
      <c r="Q64" s="40" t="s">
        <v>588</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65.099999999999994" customHeight="1" x14ac:dyDescent="0.25">
      <c r="B65" s="3"/>
      <c r="C65" s="9" t="s">
        <v>92</v>
      </c>
      <c r="D65" s="16" t="s">
        <v>93</v>
      </c>
      <c r="E65" s="16">
        <v>0</v>
      </c>
      <c r="F65" s="15">
        <v>1.66</v>
      </c>
      <c r="G65" s="15">
        <v>1.0900000000000001</v>
      </c>
      <c r="H65" s="15">
        <v>0.52</v>
      </c>
      <c r="I65" s="14"/>
      <c r="J65" s="15">
        <v>1.83</v>
      </c>
      <c r="K65" s="15">
        <v>2.96</v>
      </c>
      <c r="L65" s="15">
        <v>4.8</v>
      </c>
      <c r="M65" s="15"/>
      <c r="N65" s="15">
        <v>9.4962017437000004</v>
      </c>
      <c r="O65" s="15">
        <v>16.070183</v>
      </c>
      <c r="P65" s="16" t="s">
        <v>14</v>
      </c>
      <c r="Q65" s="39" t="s">
        <v>589</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65.099999999999994" customHeight="1" x14ac:dyDescent="0.25">
      <c r="B66" s="3"/>
      <c r="C66" s="19" t="s">
        <v>94</v>
      </c>
      <c r="D66" s="17" t="s">
        <v>95</v>
      </c>
      <c r="E66" s="17">
        <v>3</v>
      </c>
      <c r="F66" s="14">
        <v>10.53</v>
      </c>
      <c r="G66" s="14">
        <v>9.65</v>
      </c>
      <c r="H66" s="14">
        <v>8.77</v>
      </c>
      <c r="I66" s="14"/>
      <c r="J66" s="14">
        <v>10.59</v>
      </c>
      <c r="K66" s="14">
        <v>12.34</v>
      </c>
      <c r="L66" s="14">
        <v>15.17</v>
      </c>
      <c r="M66" s="14"/>
      <c r="N66" s="14">
        <v>45.298554316999997</v>
      </c>
      <c r="O66" s="33">
        <v>28.38286025</v>
      </c>
      <c r="P66" s="17" t="s">
        <v>14</v>
      </c>
      <c r="Q66" s="40" t="s">
        <v>590</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65.099999999999994" customHeight="1" x14ac:dyDescent="0.25">
      <c r="B67" s="3"/>
      <c r="C67" s="9" t="s">
        <v>96</v>
      </c>
      <c r="D67" s="16" t="s">
        <v>97</v>
      </c>
      <c r="E67" s="16">
        <v>0</v>
      </c>
      <c r="F67" s="15">
        <v>10.64</v>
      </c>
      <c r="G67" s="15">
        <v>9.2799999999999994</v>
      </c>
      <c r="H67" s="15">
        <v>7.92</v>
      </c>
      <c r="I67" s="14"/>
      <c r="J67" s="15">
        <v>11.07</v>
      </c>
      <c r="K67" s="15">
        <v>13.78</v>
      </c>
      <c r="L67" s="15">
        <v>18.170000000000002</v>
      </c>
      <c r="M67" s="15"/>
      <c r="N67" s="15">
        <v>41.634363080999996</v>
      </c>
      <c r="O67" s="15">
        <v>104.4139795</v>
      </c>
      <c r="P67" s="16" t="s">
        <v>14</v>
      </c>
      <c r="Q67" s="39" t="s">
        <v>591</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65.099999999999994" customHeight="1" x14ac:dyDescent="0.25">
      <c r="B68" s="3"/>
      <c r="C68" s="19" t="s">
        <v>98</v>
      </c>
      <c r="D68" s="17" t="s">
        <v>592</v>
      </c>
      <c r="E68" s="17">
        <v>5</v>
      </c>
      <c r="F68" s="14">
        <v>15.76</v>
      </c>
      <c r="G68" s="14">
        <v>13.89</v>
      </c>
      <c r="H68" s="14">
        <v>12.03</v>
      </c>
      <c r="I68" s="14"/>
      <c r="J68" s="14">
        <v>16.75</v>
      </c>
      <c r="K68" s="14">
        <v>20.47</v>
      </c>
      <c r="L68" s="14">
        <v>26.5</v>
      </c>
      <c r="M68" s="14"/>
      <c r="N68" s="14">
        <v>47.046601989000003</v>
      </c>
      <c r="O68" s="33">
        <v>2.04137345</v>
      </c>
      <c r="P68" s="17" t="s">
        <v>14</v>
      </c>
      <c r="Q68" s="40" t="s">
        <v>593</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65.099999999999994" customHeight="1" x14ac:dyDescent="0.25">
      <c r="B69" s="3"/>
      <c r="C69" s="9" t="s">
        <v>98</v>
      </c>
      <c r="D69" s="16" t="s">
        <v>99</v>
      </c>
      <c r="E69" s="16">
        <v>3</v>
      </c>
      <c r="F69" s="15">
        <v>11.13</v>
      </c>
      <c r="G69" s="15">
        <v>10.08</v>
      </c>
      <c r="H69" s="15">
        <v>9.0299999999999994</v>
      </c>
      <c r="I69" s="14"/>
      <c r="J69" s="15">
        <v>11.37</v>
      </c>
      <c r="K69" s="15">
        <v>13.46</v>
      </c>
      <c r="L69" s="15">
        <v>16.850000000000001</v>
      </c>
      <c r="M69" s="15"/>
      <c r="N69" s="15">
        <v>20.597578554999998</v>
      </c>
      <c r="O69" s="15">
        <v>218.43494305000002</v>
      </c>
      <c r="P69" s="16" t="s">
        <v>14</v>
      </c>
      <c r="Q69" s="39" t="s">
        <v>594</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65.099999999999994" customHeight="1" x14ac:dyDescent="0.25">
      <c r="B70" s="3"/>
      <c r="C70" s="19" t="s">
        <v>480</v>
      </c>
      <c r="D70" s="17" t="s">
        <v>481</v>
      </c>
      <c r="E70" s="17">
        <v>9</v>
      </c>
      <c r="F70" s="14">
        <v>67.8</v>
      </c>
      <c r="G70" s="14">
        <v>65.13</v>
      </c>
      <c r="H70" s="14">
        <v>62.47</v>
      </c>
      <c r="I70" s="14"/>
      <c r="J70" s="14">
        <v>70.3</v>
      </c>
      <c r="K70" s="14">
        <v>75.62</v>
      </c>
      <c r="L70" s="14">
        <v>84.24</v>
      </c>
      <c r="M70" s="14"/>
      <c r="N70" s="14">
        <v>70.716035993999995</v>
      </c>
      <c r="O70" s="33">
        <v>2.5622471435</v>
      </c>
      <c r="P70" s="17" t="s">
        <v>17</v>
      </c>
      <c r="Q70" s="40" t="s">
        <v>595</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65.099999999999994" customHeight="1" x14ac:dyDescent="0.25">
      <c r="B71" s="3"/>
      <c r="C71" s="9" t="s">
        <v>100</v>
      </c>
      <c r="D71" s="16" t="s">
        <v>101</v>
      </c>
      <c r="E71" s="16">
        <v>0</v>
      </c>
      <c r="F71" s="15">
        <v>2.4900000000000002</v>
      </c>
      <c r="G71" s="15">
        <v>1.79</v>
      </c>
      <c r="H71" s="15">
        <v>1.1000000000000001</v>
      </c>
      <c r="I71" s="14"/>
      <c r="J71" s="15">
        <v>2.6</v>
      </c>
      <c r="K71" s="15">
        <v>3.98</v>
      </c>
      <c r="L71" s="15">
        <v>6.21</v>
      </c>
      <c r="M71" s="15"/>
      <c r="N71" s="15">
        <v>29.573214482000001</v>
      </c>
      <c r="O71" s="15">
        <v>92.452406199999999</v>
      </c>
      <c r="P71" s="16" t="s">
        <v>14</v>
      </c>
      <c r="Q71" s="39" t="s">
        <v>596</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65.099999999999994" customHeight="1" x14ac:dyDescent="0.25">
      <c r="B72" s="3"/>
      <c r="C72" s="19" t="s">
        <v>102</v>
      </c>
      <c r="D72" s="17" t="s">
        <v>103</v>
      </c>
      <c r="E72" s="17">
        <v>1</v>
      </c>
      <c r="F72" s="14">
        <v>39.04</v>
      </c>
      <c r="G72" s="14">
        <v>30.55</v>
      </c>
      <c r="H72" s="14">
        <v>22.06</v>
      </c>
      <c r="I72" s="14"/>
      <c r="J72" s="14">
        <v>42.11</v>
      </c>
      <c r="K72" s="14">
        <v>59.08</v>
      </c>
      <c r="L72" s="14">
        <v>86.55</v>
      </c>
      <c r="M72" s="14"/>
      <c r="N72" s="14">
        <v>50.085024087000001</v>
      </c>
      <c r="O72" s="33">
        <v>8.2822598899999988</v>
      </c>
      <c r="P72" s="17" t="s">
        <v>14</v>
      </c>
      <c r="Q72" s="40" t="s">
        <v>597</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65.099999999999994" customHeight="1" x14ac:dyDescent="0.25">
      <c r="B73" s="3"/>
      <c r="C73" s="9" t="s">
        <v>104</v>
      </c>
      <c r="D73" s="16" t="s">
        <v>105</v>
      </c>
      <c r="E73" s="16">
        <v>3</v>
      </c>
      <c r="F73" s="15">
        <v>50.79</v>
      </c>
      <c r="G73" s="15">
        <v>45.3</v>
      </c>
      <c r="H73" s="15">
        <v>39.81</v>
      </c>
      <c r="I73" s="14"/>
      <c r="J73" s="15">
        <v>51.94</v>
      </c>
      <c r="K73" s="15">
        <v>62.91</v>
      </c>
      <c r="L73" s="15">
        <v>80.66</v>
      </c>
      <c r="M73" s="15"/>
      <c r="N73" s="15">
        <v>32.912118434999996</v>
      </c>
      <c r="O73" s="15">
        <v>231.03405045000002</v>
      </c>
      <c r="P73" s="16" t="s">
        <v>14</v>
      </c>
      <c r="Q73" s="39" t="s">
        <v>598</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65.099999999999994" customHeight="1" x14ac:dyDescent="0.25">
      <c r="B74" s="3"/>
      <c r="C74" s="19" t="s">
        <v>106</v>
      </c>
      <c r="D74" s="17" t="s">
        <v>107</v>
      </c>
      <c r="E74" s="17">
        <v>3</v>
      </c>
      <c r="F74" s="14">
        <v>14.59</v>
      </c>
      <c r="G74" s="14">
        <v>13.06</v>
      </c>
      <c r="H74" s="14">
        <v>11.54</v>
      </c>
      <c r="I74" s="14"/>
      <c r="J74" s="14">
        <v>14.9</v>
      </c>
      <c r="K74" s="14">
        <v>17.940000000000001</v>
      </c>
      <c r="L74" s="14">
        <v>22.88</v>
      </c>
      <c r="M74" s="14"/>
      <c r="N74" s="14">
        <v>34.994286592000002</v>
      </c>
      <c r="O74" s="33">
        <v>472.67211985</v>
      </c>
      <c r="P74" s="17" t="s">
        <v>14</v>
      </c>
      <c r="Q74" s="40" t="s">
        <v>599</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65.099999999999994" customHeight="1" x14ac:dyDescent="0.25">
      <c r="B75" s="3"/>
      <c r="C75" s="9" t="s">
        <v>108</v>
      </c>
      <c r="D75" s="16" t="s">
        <v>109</v>
      </c>
      <c r="E75" s="16">
        <v>0</v>
      </c>
      <c r="F75" s="15">
        <v>4.21</v>
      </c>
      <c r="G75" s="15">
        <v>3.37</v>
      </c>
      <c r="H75" s="15">
        <v>2.54</v>
      </c>
      <c r="I75" s="14"/>
      <c r="J75" s="15">
        <v>4.55</v>
      </c>
      <c r="K75" s="15">
        <v>6.21</v>
      </c>
      <c r="L75" s="15">
        <v>8.9</v>
      </c>
      <c r="M75" s="15"/>
      <c r="N75" s="15">
        <v>22.803381323</v>
      </c>
      <c r="O75" s="15">
        <v>172.10823805000001</v>
      </c>
      <c r="P75" s="16" t="s">
        <v>14</v>
      </c>
      <c r="Q75" s="39" t="s">
        <v>600</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65.099999999999994" customHeight="1" x14ac:dyDescent="0.25">
      <c r="B76" s="3"/>
      <c r="C76" s="19" t="s">
        <v>110</v>
      </c>
      <c r="D76" s="17" t="s">
        <v>111</v>
      </c>
      <c r="E76" s="17">
        <v>3</v>
      </c>
      <c r="F76" s="14">
        <v>43.65</v>
      </c>
      <c r="G76" s="14">
        <v>40.299999999999997</v>
      </c>
      <c r="H76" s="14">
        <v>36.950000000000003</v>
      </c>
      <c r="I76" s="14"/>
      <c r="J76" s="14">
        <v>45.13</v>
      </c>
      <c r="K76" s="14">
        <v>51.82</v>
      </c>
      <c r="L76" s="14">
        <v>62.64</v>
      </c>
      <c r="M76" s="14"/>
      <c r="N76" s="14">
        <v>29.939060858000001</v>
      </c>
      <c r="O76" s="33">
        <v>116.7518091</v>
      </c>
      <c r="P76" s="17" t="s">
        <v>14</v>
      </c>
      <c r="Q76" s="40" t="s">
        <v>601</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65.099999999999994" customHeight="1" x14ac:dyDescent="0.25">
      <c r="B77" s="3"/>
      <c r="C77" s="9" t="s">
        <v>433</v>
      </c>
      <c r="D77" s="16" t="s">
        <v>434</v>
      </c>
      <c r="E77" s="16">
        <v>0</v>
      </c>
      <c r="F77" s="15">
        <v>4.0199999999999996</v>
      </c>
      <c r="G77" s="15">
        <v>3.08</v>
      </c>
      <c r="H77" s="15">
        <v>2.15</v>
      </c>
      <c r="I77" s="14"/>
      <c r="J77" s="15">
        <v>4.1500000000000004</v>
      </c>
      <c r="K77" s="15">
        <v>6.01</v>
      </c>
      <c r="L77" s="15">
        <v>9.02</v>
      </c>
      <c r="M77" s="15"/>
      <c r="N77" s="15">
        <v>18.389133037000001</v>
      </c>
      <c r="O77" s="15">
        <v>3.3028995000000001</v>
      </c>
      <c r="P77" s="16" t="s">
        <v>14</v>
      </c>
      <c r="Q77" s="39" t="s">
        <v>602</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65.099999999999994" customHeight="1" x14ac:dyDescent="0.25">
      <c r="B78" s="3"/>
      <c r="C78" s="19" t="s">
        <v>112</v>
      </c>
      <c r="D78" s="17" t="s">
        <v>113</v>
      </c>
      <c r="E78" s="17">
        <v>0</v>
      </c>
      <c r="F78" s="14">
        <v>4.59</v>
      </c>
      <c r="G78" s="14">
        <v>4.01</v>
      </c>
      <c r="H78" s="14">
        <v>3.44</v>
      </c>
      <c r="I78" s="14"/>
      <c r="J78" s="14">
        <v>4.75</v>
      </c>
      <c r="K78" s="14">
        <v>5.89</v>
      </c>
      <c r="L78" s="14">
        <v>7.75</v>
      </c>
      <c r="M78" s="14"/>
      <c r="N78" s="14">
        <v>44.454439075000003</v>
      </c>
      <c r="O78" s="33">
        <v>36.687677450000002</v>
      </c>
      <c r="P78" s="17" t="s">
        <v>14</v>
      </c>
      <c r="Q78" s="40" t="s">
        <v>603</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65.099999999999994" customHeight="1" x14ac:dyDescent="0.25">
      <c r="B79" s="3"/>
      <c r="C79" s="9" t="s">
        <v>604</v>
      </c>
      <c r="D79" s="16" t="s">
        <v>605</v>
      </c>
      <c r="E79" s="16">
        <v>2</v>
      </c>
      <c r="F79" s="15">
        <v>16.600000000000001</v>
      </c>
      <c r="G79" s="15">
        <v>15.55</v>
      </c>
      <c r="H79" s="15">
        <v>14.5</v>
      </c>
      <c r="I79" s="14"/>
      <c r="J79" s="15">
        <v>16.97</v>
      </c>
      <c r="K79" s="15">
        <v>19.059999999999999</v>
      </c>
      <c r="L79" s="15">
        <v>22.45</v>
      </c>
      <c r="M79" s="15"/>
      <c r="N79" s="15">
        <v>36.581188914000002</v>
      </c>
      <c r="O79" s="15">
        <v>3.1383207499999997</v>
      </c>
      <c r="P79" s="16" t="s">
        <v>14</v>
      </c>
      <c r="Q79" s="39" t="s">
        <v>606</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65.099999999999994" customHeight="1" x14ac:dyDescent="0.25">
      <c r="B80" s="3"/>
      <c r="C80" s="19" t="s">
        <v>114</v>
      </c>
      <c r="D80" s="17" t="s">
        <v>115</v>
      </c>
      <c r="E80" s="17">
        <v>0</v>
      </c>
      <c r="F80" s="14">
        <v>29.89</v>
      </c>
      <c r="G80" s="14">
        <v>25.93</v>
      </c>
      <c r="H80" s="14">
        <v>21.97</v>
      </c>
      <c r="I80" s="14"/>
      <c r="J80" s="14">
        <v>31.12</v>
      </c>
      <c r="K80" s="14">
        <v>39.03</v>
      </c>
      <c r="L80" s="14">
        <v>51.84</v>
      </c>
      <c r="M80" s="14"/>
      <c r="N80" s="14">
        <v>38.859741790999998</v>
      </c>
      <c r="O80" s="33">
        <v>167.83224440000001</v>
      </c>
      <c r="P80" s="17" t="s">
        <v>14</v>
      </c>
      <c r="Q80" s="40" t="s">
        <v>607</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65.099999999999994" customHeight="1" x14ac:dyDescent="0.25">
      <c r="B81" s="3"/>
      <c r="C81" s="9" t="s">
        <v>116</v>
      </c>
      <c r="D81" s="16" t="s">
        <v>117</v>
      </c>
      <c r="E81" s="16">
        <v>0</v>
      </c>
      <c r="F81" s="15">
        <v>1.77</v>
      </c>
      <c r="G81" s="15">
        <v>1.45</v>
      </c>
      <c r="H81" s="15">
        <v>1.1299999999999999</v>
      </c>
      <c r="I81" s="14"/>
      <c r="J81" s="15">
        <v>1.84</v>
      </c>
      <c r="K81" s="15">
        <v>2.4700000000000002</v>
      </c>
      <c r="L81" s="15">
        <v>3.5</v>
      </c>
      <c r="M81" s="15"/>
      <c r="N81" s="15">
        <v>29.982957001999999</v>
      </c>
      <c r="O81" s="15">
        <v>42.798880400000002</v>
      </c>
      <c r="P81" s="16" t="s">
        <v>14</v>
      </c>
      <c r="Q81" s="39" t="s">
        <v>608</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65.099999999999994" customHeight="1" x14ac:dyDescent="0.25">
      <c r="B82" s="3"/>
      <c r="C82" s="19" t="s">
        <v>118</v>
      </c>
      <c r="D82" s="17" t="s">
        <v>119</v>
      </c>
      <c r="E82" s="17">
        <v>0</v>
      </c>
      <c r="F82" s="14">
        <v>20.2</v>
      </c>
      <c r="G82" s="14">
        <v>16.5</v>
      </c>
      <c r="H82" s="14">
        <v>12.8</v>
      </c>
      <c r="I82" s="14"/>
      <c r="J82" s="14">
        <v>21.95</v>
      </c>
      <c r="K82" s="14">
        <v>29.34</v>
      </c>
      <c r="L82" s="14">
        <v>41.31</v>
      </c>
      <c r="M82" s="14"/>
      <c r="N82" s="14">
        <v>27.568351619000001</v>
      </c>
      <c r="O82" s="33">
        <v>178.55823759999998</v>
      </c>
      <c r="P82" s="17" t="s">
        <v>14</v>
      </c>
      <c r="Q82" s="40" t="s">
        <v>609</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65.099999999999994" customHeight="1" x14ac:dyDescent="0.25">
      <c r="B83" s="3"/>
      <c r="C83" s="9" t="s">
        <v>118</v>
      </c>
      <c r="D83" s="16" t="s">
        <v>120</v>
      </c>
      <c r="E83" s="16">
        <v>0</v>
      </c>
      <c r="F83" s="15">
        <v>19.04</v>
      </c>
      <c r="G83" s="15">
        <v>15.37</v>
      </c>
      <c r="H83" s="15">
        <v>11.71</v>
      </c>
      <c r="I83" s="14"/>
      <c r="J83" s="15">
        <v>20.3</v>
      </c>
      <c r="K83" s="15">
        <v>27.62</v>
      </c>
      <c r="L83" s="15">
        <v>39.479999999999997</v>
      </c>
      <c r="M83" s="15"/>
      <c r="N83" s="15">
        <v>34.077989015</v>
      </c>
      <c r="O83" s="15">
        <v>14.1259251</v>
      </c>
      <c r="P83" s="16" t="s">
        <v>14</v>
      </c>
      <c r="Q83" s="39" t="s">
        <v>610</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65.099999999999994" customHeight="1" x14ac:dyDescent="0.25">
      <c r="B84" s="3"/>
      <c r="C84" s="19" t="s">
        <v>121</v>
      </c>
      <c r="D84" s="17" t="s">
        <v>122</v>
      </c>
      <c r="E84" s="17">
        <v>9</v>
      </c>
      <c r="F84" s="14">
        <v>3.27</v>
      </c>
      <c r="G84" s="14">
        <v>2.56</v>
      </c>
      <c r="H84" s="14">
        <v>1.86</v>
      </c>
      <c r="I84" s="14"/>
      <c r="J84" s="14">
        <v>4.63</v>
      </c>
      <c r="K84" s="14">
        <v>6.03</v>
      </c>
      <c r="L84" s="14">
        <v>8.3000000000000007</v>
      </c>
      <c r="M84" s="14"/>
      <c r="N84" s="14">
        <v>58.648796191000002</v>
      </c>
      <c r="O84" s="33">
        <v>5.4912067999999996</v>
      </c>
      <c r="P84" s="17" t="s">
        <v>17</v>
      </c>
      <c r="Q84" s="40" t="s">
        <v>611</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65.099999999999994" customHeight="1" x14ac:dyDescent="0.25">
      <c r="B85" s="3"/>
      <c r="C85" s="9" t="s">
        <v>511</v>
      </c>
      <c r="D85" s="16" t="s">
        <v>512</v>
      </c>
      <c r="E85" s="16">
        <v>9</v>
      </c>
      <c r="F85" s="15">
        <v>101.53</v>
      </c>
      <c r="G85" s="15">
        <v>84.3</v>
      </c>
      <c r="H85" s="15">
        <v>67.08</v>
      </c>
      <c r="I85" s="14"/>
      <c r="J85" s="15">
        <v>106.66</v>
      </c>
      <c r="K85" s="15">
        <v>141.1</v>
      </c>
      <c r="L85" s="15">
        <v>196.84</v>
      </c>
      <c r="M85" s="15"/>
      <c r="N85" s="15">
        <v>81.778290638000001</v>
      </c>
      <c r="O85" s="15">
        <v>2.9822978330000001</v>
      </c>
      <c r="P85" s="16" t="s">
        <v>17</v>
      </c>
      <c r="Q85" s="39" t="s">
        <v>612</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65.099999999999994" customHeight="1" x14ac:dyDescent="0.25">
      <c r="B86" s="3"/>
      <c r="C86" s="19" t="s">
        <v>513</v>
      </c>
      <c r="D86" s="17" t="s">
        <v>514</v>
      </c>
      <c r="E86" s="17">
        <v>7</v>
      </c>
      <c r="F86" s="14">
        <v>1200</v>
      </c>
      <c r="G86" s="14">
        <v>977.86</v>
      </c>
      <c r="H86" s="14">
        <v>755.73</v>
      </c>
      <c r="I86" s="14"/>
      <c r="J86" s="14">
        <v>1298.51</v>
      </c>
      <c r="K86" s="14">
        <v>1742.77</v>
      </c>
      <c r="L86" s="14">
        <v>2461.66</v>
      </c>
      <c r="M86" s="14"/>
      <c r="N86" s="14">
        <v>64.941751068000002</v>
      </c>
      <c r="O86" s="33">
        <v>2.2892279074999999</v>
      </c>
      <c r="P86" s="17" t="s">
        <v>17</v>
      </c>
      <c r="Q86" s="40" t="s">
        <v>613</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65.099999999999994" customHeight="1" x14ac:dyDescent="0.25">
      <c r="B87" s="3"/>
      <c r="C87" s="9" t="s">
        <v>123</v>
      </c>
      <c r="D87" s="16" t="s">
        <v>124</v>
      </c>
      <c r="E87" s="16">
        <v>3</v>
      </c>
      <c r="F87" s="15">
        <v>17.510000000000002</v>
      </c>
      <c r="G87" s="15">
        <v>15.46</v>
      </c>
      <c r="H87" s="15">
        <v>13.42</v>
      </c>
      <c r="I87" s="14"/>
      <c r="J87" s="15">
        <v>17.87</v>
      </c>
      <c r="K87" s="15">
        <v>21.95</v>
      </c>
      <c r="L87" s="15">
        <v>28.55</v>
      </c>
      <c r="M87" s="15"/>
      <c r="N87" s="15">
        <v>32.642513639000001</v>
      </c>
      <c r="O87" s="15">
        <v>9.9466856999999997</v>
      </c>
      <c r="P87" s="16" t="s">
        <v>14</v>
      </c>
      <c r="Q87" s="39" t="s">
        <v>614</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65.099999999999994" customHeight="1" x14ac:dyDescent="0.25">
      <c r="B88" s="3"/>
      <c r="C88" s="19" t="s">
        <v>125</v>
      </c>
      <c r="D88" s="17" t="s">
        <v>126</v>
      </c>
      <c r="E88" s="17">
        <v>0</v>
      </c>
      <c r="F88" s="14">
        <v>4.9000000000000004</v>
      </c>
      <c r="G88" s="14">
        <v>4.3499999999999996</v>
      </c>
      <c r="H88" s="14">
        <v>3.8</v>
      </c>
      <c r="I88" s="14"/>
      <c r="J88" s="14">
        <v>5.09</v>
      </c>
      <c r="K88" s="14">
        <v>6.18</v>
      </c>
      <c r="L88" s="14">
        <v>7.95</v>
      </c>
      <c r="M88" s="14"/>
      <c r="N88" s="14">
        <v>32.553305000999998</v>
      </c>
      <c r="O88" s="33">
        <v>16.267315500000002</v>
      </c>
      <c r="P88" s="17" t="s">
        <v>14</v>
      </c>
      <c r="Q88" s="40" t="s">
        <v>615</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65.099999999999994" customHeight="1" x14ac:dyDescent="0.25">
      <c r="B89" s="3"/>
      <c r="C89" s="9" t="s">
        <v>127</v>
      </c>
      <c r="D89" s="16" t="s">
        <v>128</v>
      </c>
      <c r="E89" s="16">
        <v>3</v>
      </c>
      <c r="F89" s="15">
        <v>12.02</v>
      </c>
      <c r="G89" s="15">
        <v>10.48</v>
      </c>
      <c r="H89" s="15">
        <v>8.9499999999999993</v>
      </c>
      <c r="I89" s="14"/>
      <c r="J89" s="15">
        <v>12.3</v>
      </c>
      <c r="K89" s="15">
        <v>15.36</v>
      </c>
      <c r="L89" s="15">
        <v>20.329999999999998</v>
      </c>
      <c r="M89" s="15"/>
      <c r="N89" s="15">
        <v>28.094893981999999</v>
      </c>
      <c r="O89" s="15">
        <v>9.9693635</v>
      </c>
      <c r="P89" s="16" t="s">
        <v>14</v>
      </c>
      <c r="Q89" s="39" t="s">
        <v>616</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65.099999999999994" customHeight="1" x14ac:dyDescent="0.25">
      <c r="B90" s="3"/>
      <c r="C90" s="19" t="s">
        <v>129</v>
      </c>
      <c r="D90" s="17" t="s">
        <v>130</v>
      </c>
      <c r="E90" s="17">
        <v>1</v>
      </c>
      <c r="F90" s="14">
        <v>12.92</v>
      </c>
      <c r="G90" s="14">
        <v>11.55</v>
      </c>
      <c r="H90" s="14">
        <v>10.18</v>
      </c>
      <c r="I90" s="14"/>
      <c r="J90" s="14">
        <v>13.24</v>
      </c>
      <c r="K90" s="14">
        <v>15.97</v>
      </c>
      <c r="L90" s="14">
        <v>20.39</v>
      </c>
      <c r="M90" s="14"/>
      <c r="N90" s="14">
        <v>43.600051899</v>
      </c>
      <c r="O90" s="33">
        <v>110.24866525</v>
      </c>
      <c r="P90" s="17" t="s">
        <v>14</v>
      </c>
      <c r="Q90" s="40" t="s">
        <v>617</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65.099999999999994" customHeight="1" x14ac:dyDescent="0.25">
      <c r="B91" s="3"/>
      <c r="C91" s="9" t="s">
        <v>131</v>
      </c>
      <c r="D91" s="16" t="s">
        <v>132</v>
      </c>
      <c r="E91" s="16">
        <v>0</v>
      </c>
      <c r="F91" s="15">
        <v>7.29</v>
      </c>
      <c r="G91" s="15">
        <v>5.85</v>
      </c>
      <c r="H91" s="15">
        <v>4.42</v>
      </c>
      <c r="I91" s="14"/>
      <c r="J91" s="15">
        <v>7.62</v>
      </c>
      <c r="K91" s="15">
        <v>10.48</v>
      </c>
      <c r="L91" s="15">
        <v>15.13</v>
      </c>
      <c r="M91" s="15"/>
      <c r="N91" s="15">
        <v>28.720524025</v>
      </c>
      <c r="O91" s="15">
        <v>53.563871400000004</v>
      </c>
      <c r="P91" s="16" t="s">
        <v>14</v>
      </c>
      <c r="Q91" s="39" t="s">
        <v>618</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65.099999999999994" customHeight="1" x14ac:dyDescent="0.25">
      <c r="B92" s="3"/>
      <c r="C92" s="19" t="s">
        <v>450</v>
      </c>
      <c r="D92" s="17" t="s">
        <v>451</v>
      </c>
      <c r="E92" s="17">
        <v>10</v>
      </c>
      <c r="F92" s="14">
        <v>168</v>
      </c>
      <c r="G92" s="14">
        <v>151.43</v>
      </c>
      <c r="H92" s="14">
        <v>134.87</v>
      </c>
      <c r="I92" s="14"/>
      <c r="J92" s="14">
        <v>195.43</v>
      </c>
      <c r="K92" s="14">
        <v>228.55</v>
      </c>
      <c r="L92" s="14">
        <v>282.14999999999998</v>
      </c>
      <c r="M92" s="14"/>
      <c r="N92" s="14">
        <v>66.709392131000001</v>
      </c>
      <c r="O92" s="33">
        <v>3.1921336419999999</v>
      </c>
      <c r="P92" s="17" t="s">
        <v>17</v>
      </c>
      <c r="Q92" s="40" t="s">
        <v>619</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65.099999999999994" customHeight="1" x14ac:dyDescent="0.25">
      <c r="B93" s="3"/>
      <c r="C93" s="9" t="s">
        <v>133</v>
      </c>
      <c r="D93" s="16" t="s">
        <v>134</v>
      </c>
      <c r="E93" s="16">
        <v>4</v>
      </c>
      <c r="F93" s="15" t="s">
        <v>32</v>
      </c>
      <c r="G93" s="15" t="s">
        <v>32</v>
      </c>
      <c r="H93" s="15" t="s">
        <v>32</v>
      </c>
      <c r="I93" s="14"/>
      <c r="J93" s="15" t="s">
        <v>32</v>
      </c>
      <c r="K93" s="15" t="s">
        <v>32</v>
      </c>
      <c r="L93" s="15" t="s">
        <v>32</v>
      </c>
      <c r="M93" s="15"/>
      <c r="N93" s="15" t="s">
        <v>32</v>
      </c>
      <c r="O93" s="15" t="s">
        <v>32</v>
      </c>
      <c r="P93" s="16" t="s">
        <v>32</v>
      </c>
      <c r="Q93" s="39" t="s">
        <v>33</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65.099999999999994" customHeight="1" x14ac:dyDescent="0.25">
      <c r="B94" s="3"/>
      <c r="C94" s="19" t="s">
        <v>135</v>
      </c>
      <c r="D94" s="17" t="s">
        <v>136</v>
      </c>
      <c r="E94" s="17">
        <v>0</v>
      </c>
      <c r="F94" s="14">
        <v>70.900000000000006</v>
      </c>
      <c r="G94" s="14">
        <v>60.21</v>
      </c>
      <c r="H94" s="14">
        <v>49.52</v>
      </c>
      <c r="I94" s="14"/>
      <c r="J94" s="14">
        <v>72.77</v>
      </c>
      <c r="K94" s="14">
        <v>94.14</v>
      </c>
      <c r="L94" s="14">
        <v>128.72</v>
      </c>
      <c r="M94" s="14"/>
      <c r="N94" s="14">
        <v>30.012934211000001</v>
      </c>
      <c r="O94" s="33">
        <v>451.92461210000005</v>
      </c>
      <c r="P94" s="17" t="s">
        <v>14</v>
      </c>
      <c r="Q94" s="40" t="s">
        <v>620</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65.099999999999994" customHeight="1" x14ac:dyDescent="0.25">
      <c r="B95" s="3"/>
      <c r="C95" s="9" t="s">
        <v>137</v>
      </c>
      <c r="D95" s="16" t="s">
        <v>138</v>
      </c>
      <c r="E95" s="16">
        <v>3</v>
      </c>
      <c r="F95" s="15">
        <v>47.98</v>
      </c>
      <c r="G95" s="15">
        <v>43.92</v>
      </c>
      <c r="H95" s="15">
        <v>39.869999999999997</v>
      </c>
      <c r="I95" s="14"/>
      <c r="J95" s="15">
        <v>48.76</v>
      </c>
      <c r="K95" s="15">
        <v>56.86</v>
      </c>
      <c r="L95" s="15">
        <v>69.98</v>
      </c>
      <c r="M95" s="15"/>
      <c r="N95" s="15">
        <v>23.290841397000001</v>
      </c>
      <c r="O95" s="15">
        <v>156.46789000000001</v>
      </c>
      <c r="P95" s="16" t="s">
        <v>14</v>
      </c>
      <c r="Q95" s="39" t="s">
        <v>621</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65.099999999999994" customHeight="1" x14ac:dyDescent="0.25">
      <c r="B96" s="3"/>
      <c r="C96" s="19" t="s">
        <v>139</v>
      </c>
      <c r="D96" s="17" t="s">
        <v>140</v>
      </c>
      <c r="E96" s="17">
        <v>3</v>
      </c>
      <c r="F96" s="14">
        <v>24.95</v>
      </c>
      <c r="G96" s="14">
        <v>21.73</v>
      </c>
      <c r="H96" s="14">
        <v>18.510000000000002</v>
      </c>
      <c r="I96" s="14"/>
      <c r="J96" s="14">
        <v>25.57</v>
      </c>
      <c r="K96" s="14">
        <v>32</v>
      </c>
      <c r="L96" s="14">
        <v>42.42</v>
      </c>
      <c r="M96" s="14"/>
      <c r="N96" s="14">
        <v>29.170886336999999</v>
      </c>
      <c r="O96" s="33">
        <v>266.07203405000001</v>
      </c>
      <c r="P96" s="17" t="s">
        <v>14</v>
      </c>
      <c r="Q96" s="40" t="s">
        <v>622</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65.099999999999994" customHeight="1" x14ac:dyDescent="0.25">
      <c r="B97" s="3"/>
      <c r="C97" s="9" t="s">
        <v>141</v>
      </c>
      <c r="D97" s="16" t="s">
        <v>142</v>
      </c>
      <c r="E97" s="16">
        <v>5</v>
      </c>
      <c r="F97" s="15">
        <v>31.93</v>
      </c>
      <c r="G97" s="15">
        <v>29.14</v>
      </c>
      <c r="H97" s="15">
        <v>26.36</v>
      </c>
      <c r="I97" s="14"/>
      <c r="J97" s="15">
        <v>32.880000000000003</v>
      </c>
      <c r="K97" s="15">
        <v>38.44</v>
      </c>
      <c r="L97" s="15">
        <v>47.44</v>
      </c>
      <c r="M97" s="15"/>
      <c r="N97" s="15">
        <v>28.885107751</v>
      </c>
      <c r="O97" s="15">
        <v>90.834632100000007</v>
      </c>
      <c r="P97" s="16" t="s">
        <v>14</v>
      </c>
      <c r="Q97" s="39" t="s">
        <v>623</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65.099999999999994" customHeight="1" x14ac:dyDescent="0.25">
      <c r="B98" s="3"/>
      <c r="C98" s="19" t="s">
        <v>143</v>
      </c>
      <c r="D98" s="17" t="s">
        <v>144</v>
      </c>
      <c r="E98" s="17">
        <v>3</v>
      </c>
      <c r="F98" s="14">
        <v>37.93</v>
      </c>
      <c r="G98" s="14">
        <v>35</v>
      </c>
      <c r="H98" s="14">
        <v>32.08</v>
      </c>
      <c r="I98" s="14"/>
      <c r="J98" s="14">
        <v>38.78</v>
      </c>
      <c r="K98" s="14">
        <v>44.62</v>
      </c>
      <c r="L98" s="14">
        <v>54.08</v>
      </c>
      <c r="M98" s="14"/>
      <c r="N98" s="14">
        <v>23.314021057000001</v>
      </c>
      <c r="O98" s="33">
        <v>323.00498395</v>
      </c>
      <c r="P98" s="17" t="s">
        <v>14</v>
      </c>
      <c r="Q98" s="40" t="s">
        <v>624</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65.099999999999994" customHeight="1" x14ac:dyDescent="0.25">
      <c r="B99" s="3"/>
      <c r="C99" s="9" t="s">
        <v>625</v>
      </c>
      <c r="D99" s="16" t="s">
        <v>626</v>
      </c>
      <c r="E99" s="16">
        <v>0</v>
      </c>
      <c r="F99" s="15">
        <v>0.8</v>
      </c>
      <c r="G99" s="15">
        <v>0.64</v>
      </c>
      <c r="H99" s="15">
        <v>0.49</v>
      </c>
      <c r="I99" s="14"/>
      <c r="J99" s="15">
        <v>0.84</v>
      </c>
      <c r="K99" s="15">
        <v>1.1399999999999999</v>
      </c>
      <c r="L99" s="15">
        <v>1.63</v>
      </c>
      <c r="M99" s="15"/>
      <c r="N99" s="15">
        <v>18.857232153999998</v>
      </c>
      <c r="O99" s="15">
        <v>1.4197162000000001</v>
      </c>
      <c r="P99" s="16" t="s">
        <v>14</v>
      </c>
      <c r="Q99" s="39" t="s">
        <v>627</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65.099999999999994" customHeight="1" x14ac:dyDescent="0.25">
      <c r="B100" s="3"/>
      <c r="C100" s="19" t="s">
        <v>472</v>
      </c>
      <c r="D100" s="17" t="s">
        <v>473</v>
      </c>
      <c r="E100" s="17">
        <v>10</v>
      </c>
      <c r="F100" s="14">
        <v>25.06</v>
      </c>
      <c r="G100" s="14">
        <v>22.3</v>
      </c>
      <c r="H100" s="14">
        <v>19.55</v>
      </c>
      <c r="I100" s="14"/>
      <c r="J100" s="14">
        <v>26.41</v>
      </c>
      <c r="K100" s="14">
        <v>31.91</v>
      </c>
      <c r="L100" s="14">
        <v>40.82</v>
      </c>
      <c r="M100" s="14"/>
      <c r="N100" s="14">
        <v>88.026640033999996</v>
      </c>
      <c r="O100" s="33">
        <v>2.0661965499999999</v>
      </c>
      <c r="P100" s="17" t="s">
        <v>17</v>
      </c>
      <c r="Q100" s="40" t="s">
        <v>628</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65.099999999999994" customHeight="1" x14ac:dyDescent="0.25">
      <c r="B101" s="3"/>
      <c r="C101" s="9" t="s">
        <v>145</v>
      </c>
      <c r="D101" s="16" t="s">
        <v>146</v>
      </c>
      <c r="E101" s="16">
        <v>0</v>
      </c>
      <c r="F101" s="15">
        <v>5.26</v>
      </c>
      <c r="G101" s="15">
        <v>4.24</v>
      </c>
      <c r="H101" s="15">
        <v>3.22</v>
      </c>
      <c r="I101" s="14"/>
      <c r="J101" s="15">
        <v>5.55</v>
      </c>
      <c r="K101" s="15">
        <v>7.58</v>
      </c>
      <c r="L101" s="15">
        <v>10.87</v>
      </c>
      <c r="M101" s="15"/>
      <c r="N101" s="15">
        <v>14.053747227000001</v>
      </c>
      <c r="O101" s="15">
        <v>5.9171278000000003</v>
      </c>
      <c r="P101" s="16" t="s">
        <v>14</v>
      </c>
      <c r="Q101" s="39" t="s">
        <v>629</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65.099999999999994" customHeight="1" x14ac:dyDescent="0.25">
      <c r="B102" s="3"/>
      <c r="C102" s="19" t="s">
        <v>630</v>
      </c>
      <c r="D102" s="17" t="s">
        <v>631</v>
      </c>
      <c r="E102" s="17">
        <v>10</v>
      </c>
      <c r="F102" s="14">
        <v>96.07</v>
      </c>
      <c r="G102" s="14">
        <v>85.68</v>
      </c>
      <c r="H102" s="14">
        <v>75.290000000000006</v>
      </c>
      <c r="I102" s="14"/>
      <c r="J102" s="14">
        <v>114.87</v>
      </c>
      <c r="K102" s="14">
        <v>135.63999999999999</v>
      </c>
      <c r="L102" s="14">
        <v>169.25</v>
      </c>
      <c r="M102" s="14"/>
      <c r="N102" s="14">
        <v>68.694936510999995</v>
      </c>
      <c r="O102" s="33">
        <v>1.4681942615000001</v>
      </c>
      <c r="P102" s="17" t="s">
        <v>17</v>
      </c>
      <c r="Q102" s="40" t="s">
        <v>632</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65.099999999999994" customHeight="1" x14ac:dyDescent="0.25">
      <c r="B103" s="3"/>
      <c r="C103" s="9" t="s">
        <v>147</v>
      </c>
      <c r="D103" s="16" t="s">
        <v>148</v>
      </c>
      <c r="E103" s="16">
        <v>0</v>
      </c>
      <c r="F103" s="15">
        <v>12.57</v>
      </c>
      <c r="G103" s="15">
        <v>11.38</v>
      </c>
      <c r="H103" s="15">
        <v>10.199999999999999</v>
      </c>
      <c r="I103" s="14"/>
      <c r="J103" s="15">
        <v>12.83</v>
      </c>
      <c r="K103" s="15">
        <v>15.19</v>
      </c>
      <c r="L103" s="15">
        <v>19.010000000000002</v>
      </c>
      <c r="M103" s="15"/>
      <c r="N103" s="15">
        <v>33.572296223999999</v>
      </c>
      <c r="O103" s="15">
        <v>31.52486</v>
      </c>
      <c r="P103" s="16" t="s">
        <v>14</v>
      </c>
      <c r="Q103" s="39" t="s">
        <v>633</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65.099999999999994" customHeight="1" x14ac:dyDescent="0.25">
      <c r="B104" s="3"/>
      <c r="C104" s="19" t="s">
        <v>149</v>
      </c>
      <c r="D104" s="17" t="s">
        <v>150</v>
      </c>
      <c r="E104" s="17">
        <v>3</v>
      </c>
      <c r="F104" s="14">
        <v>6.23</v>
      </c>
      <c r="G104" s="14">
        <v>5.38</v>
      </c>
      <c r="H104" s="14">
        <v>4.53</v>
      </c>
      <c r="I104" s="14"/>
      <c r="J104" s="14">
        <v>6.6</v>
      </c>
      <c r="K104" s="14">
        <v>8.2899999999999991</v>
      </c>
      <c r="L104" s="14">
        <v>11.04</v>
      </c>
      <c r="M104" s="14"/>
      <c r="N104" s="14">
        <v>29.872931305000002</v>
      </c>
      <c r="O104" s="33">
        <v>5.5173895499999999</v>
      </c>
      <c r="P104" s="17" t="s">
        <v>14</v>
      </c>
      <c r="Q104" s="40" t="s">
        <v>634</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65.099999999999994" customHeight="1" x14ac:dyDescent="0.25">
      <c r="B105" s="3"/>
      <c r="C105" s="9" t="s">
        <v>151</v>
      </c>
      <c r="D105" s="16" t="s">
        <v>152</v>
      </c>
      <c r="E105" s="16">
        <v>3</v>
      </c>
      <c r="F105" s="15">
        <v>15.46</v>
      </c>
      <c r="G105" s="15">
        <v>14.44</v>
      </c>
      <c r="H105" s="15">
        <v>13.43</v>
      </c>
      <c r="I105" s="14"/>
      <c r="J105" s="15">
        <v>15.8</v>
      </c>
      <c r="K105" s="15">
        <v>17.82</v>
      </c>
      <c r="L105" s="15">
        <v>21.09</v>
      </c>
      <c r="M105" s="15"/>
      <c r="N105" s="15">
        <v>34.504064917999997</v>
      </c>
      <c r="O105" s="15">
        <v>36.083022649999997</v>
      </c>
      <c r="P105" s="16" t="s">
        <v>14</v>
      </c>
      <c r="Q105" s="39" t="s">
        <v>635</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65.099999999999994" customHeight="1" x14ac:dyDescent="0.25">
      <c r="B106" s="3"/>
      <c r="C106" s="19" t="s">
        <v>153</v>
      </c>
      <c r="D106" s="17" t="s">
        <v>154</v>
      </c>
      <c r="E106" s="17">
        <v>4</v>
      </c>
      <c r="F106" s="14">
        <v>21.88</v>
      </c>
      <c r="G106" s="14">
        <v>20.34</v>
      </c>
      <c r="H106" s="14">
        <v>18.809999999999999</v>
      </c>
      <c r="I106" s="14"/>
      <c r="J106" s="14">
        <v>25.43</v>
      </c>
      <c r="K106" s="14">
        <v>28.49</v>
      </c>
      <c r="L106" s="14">
        <v>33.450000000000003</v>
      </c>
      <c r="M106" s="14"/>
      <c r="N106" s="14">
        <v>52.422458783000003</v>
      </c>
      <c r="O106" s="33">
        <v>5.1793668999999998</v>
      </c>
      <c r="P106" s="17" t="s">
        <v>17</v>
      </c>
      <c r="Q106" s="40" t="s">
        <v>636</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65.099999999999994" customHeight="1" x14ac:dyDescent="0.25">
      <c r="B107" s="3"/>
      <c r="C107" s="9" t="s">
        <v>155</v>
      </c>
      <c r="D107" s="16" t="s">
        <v>156</v>
      </c>
      <c r="E107" s="16">
        <v>7</v>
      </c>
      <c r="F107" s="15">
        <v>22.72</v>
      </c>
      <c r="G107" s="15">
        <v>20.32</v>
      </c>
      <c r="H107" s="15">
        <v>17.920000000000002</v>
      </c>
      <c r="I107" s="14"/>
      <c r="J107" s="15">
        <v>24.42</v>
      </c>
      <c r="K107" s="15">
        <v>29.21</v>
      </c>
      <c r="L107" s="15">
        <v>36.97</v>
      </c>
      <c r="M107" s="15"/>
      <c r="N107" s="15">
        <v>62.035844021000003</v>
      </c>
      <c r="O107" s="15">
        <v>265.4449242</v>
      </c>
      <c r="P107" s="16" t="s">
        <v>17</v>
      </c>
      <c r="Q107" s="39" t="s">
        <v>637</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65.099999999999994" customHeight="1" x14ac:dyDescent="0.25">
      <c r="B108" s="3"/>
      <c r="C108" s="19" t="s">
        <v>157</v>
      </c>
      <c r="D108" s="17" t="s">
        <v>158</v>
      </c>
      <c r="E108" s="17">
        <v>7</v>
      </c>
      <c r="F108" s="14">
        <v>9.8699999999999992</v>
      </c>
      <c r="G108" s="14">
        <v>8.94</v>
      </c>
      <c r="H108" s="14">
        <v>8.01</v>
      </c>
      <c r="I108" s="14"/>
      <c r="J108" s="14">
        <v>10.53</v>
      </c>
      <c r="K108" s="14">
        <v>12.38</v>
      </c>
      <c r="L108" s="14">
        <v>15.39</v>
      </c>
      <c r="M108" s="14"/>
      <c r="N108" s="14">
        <v>58.829278127999999</v>
      </c>
      <c r="O108" s="33">
        <v>99.794093500000002</v>
      </c>
      <c r="P108" s="17" t="s">
        <v>17</v>
      </c>
      <c r="Q108" s="40" t="s">
        <v>638</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65.099999999999994" customHeight="1" x14ac:dyDescent="0.25">
      <c r="B109" s="3"/>
      <c r="C109" s="9" t="s">
        <v>159</v>
      </c>
      <c r="D109" s="16" t="s">
        <v>160</v>
      </c>
      <c r="E109" s="16">
        <v>0</v>
      </c>
      <c r="F109" s="15">
        <v>13.08</v>
      </c>
      <c r="G109" s="15">
        <v>11.04</v>
      </c>
      <c r="H109" s="15">
        <v>9.01</v>
      </c>
      <c r="I109" s="14"/>
      <c r="J109" s="15">
        <v>13.51</v>
      </c>
      <c r="K109" s="15">
        <v>17.57</v>
      </c>
      <c r="L109" s="15">
        <v>24.14</v>
      </c>
      <c r="M109" s="15"/>
      <c r="N109" s="15">
        <v>21.127219188000002</v>
      </c>
      <c r="O109" s="15">
        <v>60.135396350000001</v>
      </c>
      <c r="P109" s="16" t="s">
        <v>14</v>
      </c>
      <c r="Q109" s="39" t="s">
        <v>639</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65.099999999999994" customHeight="1" x14ac:dyDescent="0.25">
      <c r="B110" s="3"/>
      <c r="C110" s="19" t="s">
        <v>161</v>
      </c>
      <c r="D110" s="17" t="s">
        <v>162</v>
      </c>
      <c r="E110" s="17">
        <v>2</v>
      </c>
      <c r="F110" s="14">
        <v>3.92</v>
      </c>
      <c r="G110" s="14">
        <v>3.57</v>
      </c>
      <c r="H110" s="14">
        <v>3.22</v>
      </c>
      <c r="I110" s="14"/>
      <c r="J110" s="14">
        <v>4</v>
      </c>
      <c r="K110" s="14">
        <v>4.6900000000000004</v>
      </c>
      <c r="L110" s="14">
        <v>5.82</v>
      </c>
      <c r="M110" s="14"/>
      <c r="N110" s="14">
        <v>23.539131763</v>
      </c>
      <c r="O110" s="33">
        <v>18.7924595</v>
      </c>
      <c r="P110" s="17" t="s">
        <v>14</v>
      </c>
      <c r="Q110" s="40" t="s">
        <v>640</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65.099999999999994" customHeight="1" x14ac:dyDescent="0.25">
      <c r="B111" s="3"/>
      <c r="C111" s="9" t="s">
        <v>163</v>
      </c>
      <c r="D111" s="16" t="s">
        <v>164</v>
      </c>
      <c r="E111" s="16">
        <v>3</v>
      </c>
      <c r="F111" s="15">
        <v>4.07</v>
      </c>
      <c r="G111" s="15">
        <v>3.46</v>
      </c>
      <c r="H111" s="15">
        <v>2.85</v>
      </c>
      <c r="I111" s="14"/>
      <c r="J111" s="15">
        <v>4.37</v>
      </c>
      <c r="K111" s="15">
        <v>5.58</v>
      </c>
      <c r="L111" s="15">
        <v>7.54</v>
      </c>
      <c r="M111" s="15"/>
      <c r="N111" s="15">
        <v>44.816744088999997</v>
      </c>
      <c r="O111" s="15">
        <v>35.76958535</v>
      </c>
      <c r="P111" s="16" t="s">
        <v>14</v>
      </c>
      <c r="Q111" s="39" t="s">
        <v>641</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65.099999999999994" customHeight="1" x14ac:dyDescent="0.25">
      <c r="B112" s="3"/>
      <c r="C112" s="19" t="s">
        <v>165</v>
      </c>
      <c r="D112" s="17" t="s">
        <v>166</v>
      </c>
      <c r="E112" s="17">
        <v>0</v>
      </c>
      <c r="F112" s="14">
        <v>10.4</v>
      </c>
      <c r="G112" s="14">
        <v>8.83</v>
      </c>
      <c r="H112" s="14">
        <v>7.27</v>
      </c>
      <c r="I112" s="14"/>
      <c r="J112" s="14">
        <v>10.9</v>
      </c>
      <c r="K112" s="14">
        <v>14.02</v>
      </c>
      <c r="L112" s="14">
        <v>19.079999999999998</v>
      </c>
      <c r="M112" s="14"/>
      <c r="N112" s="14">
        <v>39.416862072000001</v>
      </c>
      <c r="O112" s="33">
        <v>26.246437350000001</v>
      </c>
      <c r="P112" s="17" t="s">
        <v>14</v>
      </c>
      <c r="Q112" s="40" t="s">
        <v>642</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65.099999999999994" customHeight="1" x14ac:dyDescent="0.25">
      <c r="B113" s="3"/>
      <c r="C113" s="9" t="s">
        <v>482</v>
      </c>
      <c r="D113" s="16" t="s">
        <v>483</v>
      </c>
      <c r="E113" s="16">
        <v>4</v>
      </c>
      <c r="F113" s="15">
        <v>12.36</v>
      </c>
      <c r="G113" s="15">
        <v>9.74</v>
      </c>
      <c r="H113" s="15">
        <v>7.13</v>
      </c>
      <c r="I113" s="14"/>
      <c r="J113" s="15">
        <v>15.46</v>
      </c>
      <c r="K113" s="15">
        <v>20.68</v>
      </c>
      <c r="L113" s="15">
        <v>29.14</v>
      </c>
      <c r="M113" s="15"/>
      <c r="N113" s="15">
        <v>52.559983221000003</v>
      </c>
      <c r="O113" s="15">
        <v>146.11318335000001</v>
      </c>
      <c r="P113" s="16" t="s">
        <v>17</v>
      </c>
      <c r="Q113" s="39" t="s">
        <v>643</v>
      </c>
      <c r="R113" s="10"/>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65.099999999999994" customHeight="1" x14ac:dyDescent="0.25">
      <c r="B114" s="3"/>
      <c r="C114" s="19" t="s">
        <v>484</v>
      </c>
      <c r="D114" s="17" t="s">
        <v>485</v>
      </c>
      <c r="E114" s="17">
        <v>3</v>
      </c>
      <c r="F114" s="14">
        <v>2.16</v>
      </c>
      <c r="G114" s="14">
        <v>1.74</v>
      </c>
      <c r="H114" s="14">
        <v>1.33</v>
      </c>
      <c r="I114" s="14"/>
      <c r="J114" s="14">
        <v>2.3199999999999998</v>
      </c>
      <c r="K114" s="14">
        <v>3.14</v>
      </c>
      <c r="L114" s="14">
        <v>4.46</v>
      </c>
      <c r="M114" s="14"/>
      <c r="N114" s="14">
        <v>44.35129963</v>
      </c>
      <c r="O114" s="33">
        <v>2.5298237499999998</v>
      </c>
      <c r="P114" s="17" t="s">
        <v>14</v>
      </c>
      <c r="Q114" s="40" t="s">
        <v>644</v>
      </c>
      <c r="R114" s="10"/>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65.099999999999994" customHeight="1" x14ac:dyDescent="0.25">
      <c r="B115" s="3"/>
      <c r="C115" s="9" t="s">
        <v>167</v>
      </c>
      <c r="D115" s="16" t="s">
        <v>168</v>
      </c>
      <c r="E115" s="16">
        <v>1</v>
      </c>
      <c r="F115" s="15">
        <v>3.27</v>
      </c>
      <c r="G115" s="15">
        <v>2.9</v>
      </c>
      <c r="H115" s="15">
        <v>2.54</v>
      </c>
      <c r="I115" s="14"/>
      <c r="J115" s="15">
        <v>3.35</v>
      </c>
      <c r="K115" s="15">
        <v>4.07</v>
      </c>
      <c r="L115" s="15">
        <v>5.24</v>
      </c>
      <c r="M115" s="15"/>
      <c r="N115" s="15">
        <v>37.015023657</v>
      </c>
      <c r="O115" s="15">
        <v>9.4369943000000003</v>
      </c>
      <c r="P115" s="16" t="s">
        <v>14</v>
      </c>
      <c r="Q115" s="39" t="s">
        <v>645</v>
      </c>
      <c r="R115" s="13"/>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65.099999999999994" customHeight="1" x14ac:dyDescent="0.25">
      <c r="B116" s="3"/>
      <c r="C116" s="19" t="s">
        <v>169</v>
      </c>
      <c r="D116" s="17" t="s">
        <v>170</v>
      </c>
      <c r="E116" s="17">
        <v>7</v>
      </c>
      <c r="F116" s="14">
        <v>22.75</v>
      </c>
      <c r="G116" s="14">
        <v>21.26</v>
      </c>
      <c r="H116" s="14">
        <v>19.77</v>
      </c>
      <c r="I116" s="14"/>
      <c r="J116" s="14">
        <v>25.79</v>
      </c>
      <c r="K116" s="14">
        <v>28.76</v>
      </c>
      <c r="L116" s="14">
        <v>33.56</v>
      </c>
      <c r="M116" s="14"/>
      <c r="N116" s="14">
        <v>49.633292736999998</v>
      </c>
      <c r="O116" s="33">
        <v>108.49007845</v>
      </c>
      <c r="P116" s="17" t="s">
        <v>17</v>
      </c>
      <c r="Q116" s="40" t="s">
        <v>646</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65.099999999999994" customHeight="1" x14ac:dyDescent="0.25">
      <c r="B117" s="3"/>
      <c r="C117" s="9" t="s">
        <v>171</v>
      </c>
      <c r="D117" s="16" t="s">
        <v>172</v>
      </c>
      <c r="E117" s="16">
        <v>3</v>
      </c>
      <c r="F117" s="15">
        <v>25.72</v>
      </c>
      <c r="G117" s="15">
        <v>24.19</v>
      </c>
      <c r="H117" s="15">
        <v>22.66</v>
      </c>
      <c r="I117" s="14"/>
      <c r="J117" s="15">
        <v>26.4</v>
      </c>
      <c r="K117" s="15">
        <v>29.45</v>
      </c>
      <c r="L117" s="15">
        <v>34.4</v>
      </c>
      <c r="M117" s="15"/>
      <c r="N117" s="15">
        <v>35.143304808000003</v>
      </c>
      <c r="O117" s="15">
        <v>56.674849000000002</v>
      </c>
      <c r="P117" s="16" t="s">
        <v>14</v>
      </c>
      <c r="Q117" s="39" t="s">
        <v>647</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65.099999999999994" customHeight="1" x14ac:dyDescent="0.25">
      <c r="B118" s="3"/>
      <c r="C118" s="19" t="s">
        <v>173</v>
      </c>
      <c r="D118" s="17" t="s">
        <v>174</v>
      </c>
      <c r="E118" s="17">
        <v>7</v>
      </c>
      <c r="F118" s="14">
        <v>90.17</v>
      </c>
      <c r="G118" s="14">
        <v>67.86</v>
      </c>
      <c r="H118" s="14">
        <v>45.56</v>
      </c>
      <c r="I118" s="14"/>
      <c r="J118" s="14">
        <v>107.83</v>
      </c>
      <c r="K118" s="14">
        <v>152.43</v>
      </c>
      <c r="L118" s="14">
        <v>224.6</v>
      </c>
      <c r="M118" s="14"/>
      <c r="N118" s="14">
        <v>58.908360883</v>
      </c>
      <c r="O118" s="33">
        <v>28.83028182</v>
      </c>
      <c r="P118" s="17" t="s">
        <v>17</v>
      </c>
      <c r="Q118" s="40" t="s">
        <v>648</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65.099999999999994" customHeight="1" x14ac:dyDescent="0.25">
      <c r="B119" s="3"/>
      <c r="C119" s="9" t="s">
        <v>175</v>
      </c>
      <c r="D119" s="16" t="s">
        <v>176</v>
      </c>
      <c r="E119" s="16">
        <v>4</v>
      </c>
      <c r="F119" s="15">
        <v>14.45</v>
      </c>
      <c r="G119" s="15">
        <v>12.75</v>
      </c>
      <c r="H119" s="15">
        <v>11.06</v>
      </c>
      <c r="I119" s="14"/>
      <c r="J119" s="15">
        <v>14.81</v>
      </c>
      <c r="K119" s="15">
        <v>18.190000000000001</v>
      </c>
      <c r="L119" s="15">
        <v>23.67</v>
      </c>
      <c r="M119" s="15"/>
      <c r="N119" s="15">
        <v>48.945106574</v>
      </c>
      <c r="O119" s="15">
        <v>34.00217885</v>
      </c>
      <c r="P119" s="16" t="s">
        <v>14</v>
      </c>
      <c r="Q119" s="39" t="s">
        <v>649</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65.099999999999994" customHeight="1" x14ac:dyDescent="0.25">
      <c r="B120" s="3"/>
      <c r="C120" s="19" t="s">
        <v>177</v>
      </c>
      <c r="D120" s="17" t="s">
        <v>178</v>
      </c>
      <c r="E120" s="17">
        <v>0</v>
      </c>
      <c r="F120" s="14">
        <v>29.16</v>
      </c>
      <c r="G120" s="14">
        <v>21.83</v>
      </c>
      <c r="H120" s="14">
        <v>14.51</v>
      </c>
      <c r="I120" s="14"/>
      <c r="J120" s="14">
        <v>30.13</v>
      </c>
      <c r="K120" s="14">
        <v>44.77</v>
      </c>
      <c r="L120" s="14">
        <v>68.48</v>
      </c>
      <c r="M120" s="14"/>
      <c r="N120" s="14">
        <v>26.178706801000001</v>
      </c>
      <c r="O120" s="33">
        <v>152.71582687</v>
      </c>
      <c r="P120" s="17" t="s">
        <v>14</v>
      </c>
      <c r="Q120" s="40" t="s">
        <v>650</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65.099999999999994" customHeight="1" x14ac:dyDescent="0.25">
      <c r="B121" s="3"/>
      <c r="C121" s="9" t="s">
        <v>179</v>
      </c>
      <c r="D121" s="16" t="s">
        <v>180</v>
      </c>
      <c r="E121" s="16">
        <v>0</v>
      </c>
      <c r="F121" s="15">
        <v>9.08</v>
      </c>
      <c r="G121" s="15">
        <v>8.33</v>
      </c>
      <c r="H121" s="15">
        <v>7.59</v>
      </c>
      <c r="I121" s="14"/>
      <c r="J121" s="15">
        <v>9.3000000000000007</v>
      </c>
      <c r="K121" s="15">
        <v>10.78</v>
      </c>
      <c r="L121" s="15">
        <v>13.18</v>
      </c>
      <c r="M121" s="15"/>
      <c r="N121" s="15">
        <v>35.088858934999998</v>
      </c>
      <c r="O121" s="15">
        <v>10.87638795</v>
      </c>
      <c r="P121" s="16" t="s">
        <v>14</v>
      </c>
      <c r="Q121" s="39" t="s">
        <v>651</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65.099999999999994" customHeight="1" x14ac:dyDescent="0.25">
      <c r="B122" s="3"/>
      <c r="C122" s="19" t="s">
        <v>181</v>
      </c>
      <c r="D122" s="17" t="s">
        <v>182</v>
      </c>
      <c r="E122" s="17">
        <v>0</v>
      </c>
      <c r="F122" s="14">
        <v>7.73</v>
      </c>
      <c r="G122" s="14">
        <v>7.07</v>
      </c>
      <c r="H122" s="14">
        <v>6.41</v>
      </c>
      <c r="I122" s="14"/>
      <c r="J122" s="14">
        <v>7.88</v>
      </c>
      <c r="K122" s="14">
        <v>9.19</v>
      </c>
      <c r="L122" s="14">
        <v>11.31</v>
      </c>
      <c r="M122" s="14"/>
      <c r="N122" s="14">
        <v>39.555782932</v>
      </c>
      <c r="O122" s="33">
        <v>9.2275675499999998</v>
      </c>
      <c r="P122" s="17" t="s">
        <v>14</v>
      </c>
      <c r="Q122" s="40" t="s">
        <v>652</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65.099999999999994" customHeight="1" x14ac:dyDescent="0.25">
      <c r="B123" s="3"/>
      <c r="C123" s="9" t="s">
        <v>183</v>
      </c>
      <c r="D123" s="16" t="s">
        <v>184</v>
      </c>
      <c r="E123" s="16">
        <v>5</v>
      </c>
      <c r="F123" s="15">
        <v>51.45</v>
      </c>
      <c r="G123" s="15">
        <v>46.45</v>
      </c>
      <c r="H123" s="15">
        <v>41.46</v>
      </c>
      <c r="I123" s="14"/>
      <c r="J123" s="15">
        <v>52.57</v>
      </c>
      <c r="K123" s="15">
        <v>62.55</v>
      </c>
      <c r="L123" s="15">
        <v>78.709999999999994</v>
      </c>
      <c r="M123" s="15"/>
      <c r="N123" s="15">
        <v>45.291064327000001</v>
      </c>
      <c r="O123" s="15">
        <v>37.903009400000002</v>
      </c>
      <c r="P123" s="16" t="s">
        <v>14</v>
      </c>
      <c r="Q123" s="39" t="s">
        <v>653</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65.099999999999994" customHeight="1" x14ac:dyDescent="0.25">
      <c r="B124" s="3"/>
      <c r="C124" s="19" t="s">
        <v>185</v>
      </c>
      <c r="D124" s="17" t="s">
        <v>186</v>
      </c>
      <c r="E124" s="17">
        <v>3</v>
      </c>
      <c r="F124" s="14">
        <v>28.17</v>
      </c>
      <c r="G124" s="14">
        <v>25.93</v>
      </c>
      <c r="H124" s="14">
        <v>23.7</v>
      </c>
      <c r="I124" s="14"/>
      <c r="J124" s="14">
        <v>28.61</v>
      </c>
      <c r="K124" s="14">
        <v>33.07</v>
      </c>
      <c r="L124" s="14">
        <v>40.299999999999997</v>
      </c>
      <c r="M124" s="14"/>
      <c r="N124" s="14">
        <v>36.292305601000002</v>
      </c>
      <c r="O124" s="33">
        <v>85.84439845</v>
      </c>
      <c r="P124" s="17" t="s">
        <v>14</v>
      </c>
      <c r="Q124" s="40" t="s">
        <v>654</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65.099999999999994" customHeight="1" x14ac:dyDescent="0.25">
      <c r="B125" s="3"/>
      <c r="C125" s="9" t="s">
        <v>187</v>
      </c>
      <c r="D125" s="16" t="s">
        <v>445</v>
      </c>
      <c r="E125" s="16">
        <v>3</v>
      </c>
      <c r="F125" s="15">
        <v>13.01</v>
      </c>
      <c r="G125" s="15">
        <v>12.05</v>
      </c>
      <c r="H125" s="15">
        <v>11.09</v>
      </c>
      <c r="I125" s="14"/>
      <c r="J125" s="15">
        <v>13.13</v>
      </c>
      <c r="K125" s="15">
        <v>15.04</v>
      </c>
      <c r="L125" s="15">
        <v>18.149999999999999</v>
      </c>
      <c r="M125" s="15"/>
      <c r="N125" s="15">
        <v>35.717309106999998</v>
      </c>
      <c r="O125" s="15">
        <v>2.64650425</v>
      </c>
      <c r="P125" s="16" t="s">
        <v>14</v>
      </c>
      <c r="Q125" s="39" t="s">
        <v>655</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65.099999999999994" customHeight="1" x14ac:dyDescent="0.25">
      <c r="B126" s="3"/>
      <c r="C126" s="19" t="s">
        <v>187</v>
      </c>
      <c r="D126" s="17" t="s">
        <v>188</v>
      </c>
      <c r="E126" s="17">
        <v>3</v>
      </c>
      <c r="F126" s="14">
        <v>12.92</v>
      </c>
      <c r="G126" s="14">
        <v>11.84</v>
      </c>
      <c r="H126" s="14">
        <v>10.76</v>
      </c>
      <c r="I126" s="14"/>
      <c r="J126" s="14">
        <v>13.05</v>
      </c>
      <c r="K126" s="14">
        <v>15.2</v>
      </c>
      <c r="L126" s="14">
        <v>18.7</v>
      </c>
      <c r="M126" s="14"/>
      <c r="N126" s="14">
        <v>33.481394756</v>
      </c>
      <c r="O126" s="33">
        <v>440.06472879999995</v>
      </c>
      <c r="P126" s="17" t="s">
        <v>14</v>
      </c>
      <c r="Q126" s="40" t="s">
        <v>656</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65.099999999999994" customHeight="1" x14ac:dyDescent="0.25">
      <c r="B127" s="3"/>
      <c r="C127" s="9" t="s">
        <v>189</v>
      </c>
      <c r="D127" s="16" t="s">
        <v>190</v>
      </c>
      <c r="E127" s="16">
        <v>3</v>
      </c>
      <c r="F127" s="15">
        <v>40.03</v>
      </c>
      <c r="G127" s="15">
        <v>36.33</v>
      </c>
      <c r="H127" s="15">
        <v>32.64</v>
      </c>
      <c r="I127" s="14"/>
      <c r="J127" s="15">
        <v>40.46</v>
      </c>
      <c r="K127" s="15">
        <v>47.84</v>
      </c>
      <c r="L127" s="15">
        <v>59.8</v>
      </c>
      <c r="M127" s="15"/>
      <c r="N127" s="15">
        <v>33.587232792000002</v>
      </c>
      <c r="O127" s="15">
        <v>96.369251699999992</v>
      </c>
      <c r="P127" s="16" t="s">
        <v>14</v>
      </c>
      <c r="Q127" s="39" t="s">
        <v>657</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65.099999999999994" customHeight="1" x14ac:dyDescent="0.25">
      <c r="B128" s="3"/>
      <c r="C128" s="19" t="s">
        <v>189</v>
      </c>
      <c r="D128" s="17" t="s">
        <v>191</v>
      </c>
      <c r="E128" s="17">
        <v>3</v>
      </c>
      <c r="F128" s="14">
        <v>39.58</v>
      </c>
      <c r="G128" s="14">
        <v>36.33</v>
      </c>
      <c r="H128" s="14">
        <v>33.08</v>
      </c>
      <c r="I128" s="14"/>
      <c r="J128" s="14">
        <v>40.049999999999997</v>
      </c>
      <c r="K128" s="14">
        <v>46.54</v>
      </c>
      <c r="L128" s="14">
        <v>57.06</v>
      </c>
      <c r="M128" s="14"/>
      <c r="N128" s="14">
        <v>28.275018687999999</v>
      </c>
      <c r="O128" s="33">
        <v>1287.6910063</v>
      </c>
      <c r="P128" s="17" t="s">
        <v>14</v>
      </c>
      <c r="Q128" s="40" t="s">
        <v>658</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65.099999999999994" customHeight="1" x14ac:dyDescent="0.25">
      <c r="B129" s="3"/>
      <c r="C129" s="9" t="s">
        <v>486</v>
      </c>
      <c r="D129" s="16" t="s">
        <v>192</v>
      </c>
      <c r="E129" s="16">
        <v>0</v>
      </c>
      <c r="F129" s="15">
        <v>2.96</v>
      </c>
      <c r="G129" s="15">
        <v>2.63</v>
      </c>
      <c r="H129" s="15">
        <v>2.31</v>
      </c>
      <c r="I129" s="14"/>
      <c r="J129" s="15">
        <v>3.08</v>
      </c>
      <c r="K129" s="15">
        <v>3.72</v>
      </c>
      <c r="L129" s="15">
        <v>4.76</v>
      </c>
      <c r="M129" s="15"/>
      <c r="N129" s="15">
        <v>33.404158533999997</v>
      </c>
      <c r="O129" s="15">
        <v>2.8302359999999998</v>
      </c>
      <c r="P129" s="16" t="s">
        <v>14</v>
      </c>
      <c r="Q129" s="39" t="s">
        <v>659</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65.099999999999994" customHeight="1" x14ac:dyDescent="0.25">
      <c r="B130" s="3"/>
      <c r="C130" s="19" t="s">
        <v>193</v>
      </c>
      <c r="D130" s="17" t="s">
        <v>194</v>
      </c>
      <c r="E130" s="17">
        <v>0</v>
      </c>
      <c r="F130" s="14">
        <v>68.45</v>
      </c>
      <c r="G130" s="14">
        <v>60.63</v>
      </c>
      <c r="H130" s="14">
        <v>52.82</v>
      </c>
      <c r="I130" s="14"/>
      <c r="J130" s="14">
        <v>70.650000000000006</v>
      </c>
      <c r="K130" s="14">
        <v>86.27</v>
      </c>
      <c r="L130" s="14">
        <v>111.56</v>
      </c>
      <c r="M130" s="14"/>
      <c r="N130" s="14">
        <v>15.783447076</v>
      </c>
      <c r="O130" s="33">
        <v>132.64028537999999</v>
      </c>
      <c r="P130" s="17" t="s">
        <v>14</v>
      </c>
      <c r="Q130" s="40" t="s">
        <v>660</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65.099999999999994" customHeight="1" x14ac:dyDescent="0.25">
      <c r="B131" s="3"/>
      <c r="C131" s="9" t="s">
        <v>195</v>
      </c>
      <c r="D131" s="16" t="s">
        <v>196</v>
      </c>
      <c r="E131" s="16">
        <v>3</v>
      </c>
      <c r="F131" s="15">
        <v>10.25</v>
      </c>
      <c r="G131" s="15">
        <v>8.1999999999999993</v>
      </c>
      <c r="H131" s="15">
        <v>6.15</v>
      </c>
      <c r="I131" s="14"/>
      <c r="J131" s="15">
        <v>10.68</v>
      </c>
      <c r="K131" s="15">
        <v>14.77</v>
      </c>
      <c r="L131" s="15">
        <v>21.4</v>
      </c>
      <c r="M131" s="15"/>
      <c r="N131" s="15">
        <v>28.466595085000002</v>
      </c>
      <c r="O131" s="15">
        <v>74.956391300000007</v>
      </c>
      <c r="P131" s="16" t="s">
        <v>14</v>
      </c>
      <c r="Q131" s="39" t="s">
        <v>661</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65.099999999999994" customHeight="1" x14ac:dyDescent="0.25">
      <c r="B132" s="3"/>
      <c r="C132" s="19" t="s">
        <v>487</v>
      </c>
      <c r="D132" s="17" t="s">
        <v>197</v>
      </c>
      <c r="E132" s="17">
        <v>2</v>
      </c>
      <c r="F132" s="14">
        <v>150.52000000000001</v>
      </c>
      <c r="G132" s="14">
        <v>141.19999999999999</v>
      </c>
      <c r="H132" s="14">
        <v>131.88999999999999</v>
      </c>
      <c r="I132" s="14"/>
      <c r="J132" s="14">
        <v>151.80000000000001</v>
      </c>
      <c r="K132" s="14">
        <v>170.42</v>
      </c>
      <c r="L132" s="14">
        <v>200.56</v>
      </c>
      <c r="M132" s="14"/>
      <c r="N132" s="14">
        <v>46.861690017000001</v>
      </c>
      <c r="O132" s="33">
        <v>4.0639946340000002</v>
      </c>
      <c r="P132" s="17" t="s">
        <v>14</v>
      </c>
      <c r="Q132" s="40" t="s">
        <v>662</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65.099999999999994" customHeight="1" x14ac:dyDescent="0.25">
      <c r="B133" s="3"/>
      <c r="C133" s="9" t="s">
        <v>198</v>
      </c>
      <c r="D133" s="16" t="s">
        <v>199</v>
      </c>
      <c r="E133" s="16">
        <v>3</v>
      </c>
      <c r="F133" s="15">
        <v>6.39</v>
      </c>
      <c r="G133" s="15">
        <v>5.42</v>
      </c>
      <c r="H133" s="15">
        <v>4.45</v>
      </c>
      <c r="I133" s="14"/>
      <c r="J133" s="15">
        <v>6.64</v>
      </c>
      <c r="K133" s="15">
        <v>8.57</v>
      </c>
      <c r="L133" s="15">
        <v>11.7</v>
      </c>
      <c r="M133" s="15"/>
      <c r="N133" s="15">
        <v>31.085290702999998</v>
      </c>
      <c r="O133" s="15">
        <v>6.1874100500000004</v>
      </c>
      <c r="P133" s="16" t="s">
        <v>14</v>
      </c>
      <c r="Q133" s="39" t="s">
        <v>663</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65.099999999999994" customHeight="1" x14ac:dyDescent="0.25">
      <c r="B134" s="3"/>
      <c r="C134" s="19" t="s">
        <v>200</v>
      </c>
      <c r="D134" s="17" t="s">
        <v>201</v>
      </c>
      <c r="E134" s="17">
        <v>0</v>
      </c>
      <c r="F134" s="14">
        <v>7.06</v>
      </c>
      <c r="G134" s="14">
        <v>5.99</v>
      </c>
      <c r="H134" s="14">
        <v>4.93</v>
      </c>
      <c r="I134" s="14"/>
      <c r="J134" s="14">
        <v>7.2</v>
      </c>
      <c r="K134" s="14">
        <v>9.32</v>
      </c>
      <c r="L134" s="14">
        <v>12.76</v>
      </c>
      <c r="M134" s="14"/>
      <c r="N134" s="14">
        <v>24.629836993000001</v>
      </c>
      <c r="O134" s="33">
        <v>8.8986353999999999</v>
      </c>
      <c r="P134" s="17" t="s">
        <v>14</v>
      </c>
      <c r="Q134" s="40" t="s">
        <v>664</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65.099999999999994" customHeight="1" x14ac:dyDescent="0.25">
      <c r="B135" s="3"/>
      <c r="C135" s="9" t="s">
        <v>202</v>
      </c>
      <c r="D135" s="16" t="s">
        <v>203</v>
      </c>
      <c r="E135" s="16">
        <v>0</v>
      </c>
      <c r="F135" s="15">
        <v>3.31</v>
      </c>
      <c r="G135" s="15">
        <v>3.02</v>
      </c>
      <c r="H135" s="15">
        <v>2.73</v>
      </c>
      <c r="I135" s="14"/>
      <c r="J135" s="15">
        <v>3.4</v>
      </c>
      <c r="K135" s="15">
        <v>3.97</v>
      </c>
      <c r="L135" s="15">
        <v>4.9000000000000004</v>
      </c>
      <c r="M135" s="15"/>
      <c r="N135" s="15">
        <v>17.505309205</v>
      </c>
      <c r="O135" s="15">
        <v>5.1762775000000003</v>
      </c>
      <c r="P135" s="16" t="s">
        <v>14</v>
      </c>
      <c r="Q135" s="39" t="s">
        <v>665</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65.099999999999994" customHeight="1" x14ac:dyDescent="0.25">
      <c r="B136" s="3"/>
      <c r="C136" s="19" t="s">
        <v>202</v>
      </c>
      <c r="D136" s="17" t="s">
        <v>204</v>
      </c>
      <c r="E136" s="17">
        <v>0</v>
      </c>
      <c r="F136" s="14">
        <v>3.29</v>
      </c>
      <c r="G136" s="14">
        <v>3</v>
      </c>
      <c r="H136" s="14">
        <v>2.72</v>
      </c>
      <c r="I136" s="14"/>
      <c r="J136" s="14">
        <v>3.39</v>
      </c>
      <c r="K136" s="14">
        <v>3.95</v>
      </c>
      <c r="L136" s="14">
        <v>4.87</v>
      </c>
      <c r="M136" s="14"/>
      <c r="N136" s="14">
        <v>20.648425562</v>
      </c>
      <c r="O136" s="33">
        <v>25.418560750000001</v>
      </c>
      <c r="P136" s="17" t="s">
        <v>14</v>
      </c>
      <c r="Q136" s="40" t="s">
        <v>666</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65.099999999999994" customHeight="1" x14ac:dyDescent="0.25">
      <c r="B137" s="3"/>
      <c r="C137" s="9" t="s">
        <v>202</v>
      </c>
      <c r="D137" s="16" t="s">
        <v>205</v>
      </c>
      <c r="E137" s="16">
        <v>0</v>
      </c>
      <c r="F137" s="15">
        <v>16.420000000000002</v>
      </c>
      <c r="G137" s="15">
        <v>14.92</v>
      </c>
      <c r="H137" s="15">
        <v>13.43</v>
      </c>
      <c r="I137" s="14"/>
      <c r="J137" s="15">
        <v>16.93</v>
      </c>
      <c r="K137" s="15">
        <v>19.91</v>
      </c>
      <c r="L137" s="15">
        <v>24.74</v>
      </c>
      <c r="M137" s="15"/>
      <c r="N137" s="15">
        <v>17.644390051999999</v>
      </c>
      <c r="O137" s="15">
        <v>111.10903049999999</v>
      </c>
      <c r="P137" s="16" t="s">
        <v>14</v>
      </c>
      <c r="Q137" s="39" t="s">
        <v>667</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65.099999999999994" customHeight="1" x14ac:dyDescent="0.25">
      <c r="B138" s="3"/>
      <c r="C138" s="19" t="s">
        <v>206</v>
      </c>
      <c r="D138" s="17" t="s">
        <v>207</v>
      </c>
      <c r="E138" s="17">
        <v>0</v>
      </c>
      <c r="F138" s="14">
        <v>11.36</v>
      </c>
      <c r="G138" s="14">
        <v>9</v>
      </c>
      <c r="H138" s="14">
        <v>6.65</v>
      </c>
      <c r="I138" s="14"/>
      <c r="J138" s="14">
        <v>11.79</v>
      </c>
      <c r="K138" s="14">
        <v>16.489999999999998</v>
      </c>
      <c r="L138" s="14">
        <v>24.11</v>
      </c>
      <c r="M138" s="14"/>
      <c r="N138" s="14">
        <v>21.828912962</v>
      </c>
      <c r="O138" s="33">
        <v>9.3064933500000002</v>
      </c>
      <c r="P138" s="17" t="s">
        <v>14</v>
      </c>
      <c r="Q138" s="40" t="s">
        <v>668</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65.099999999999994" customHeight="1" x14ac:dyDescent="0.25">
      <c r="B139" s="3"/>
      <c r="C139" s="9" t="s">
        <v>208</v>
      </c>
      <c r="D139" s="16" t="s">
        <v>209</v>
      </c>
      <c r="E139" s="16">
        <v>0</v>
      </c>
      <c r="F139" s="15">
        <v>3.67</v>
      </c>
      <c r="G139" s="15">
        <v>2.98</v>
      </c>
      <c r="H139" s="15">
        <v>2.29</v>
      </c>
      <c r="I139" s="14"/>
      <c r="J139" s="15">
        <v>4.42</v>
      </c>
      <c r="K139" s="15">
        <v>5.79</v>
      </c>
      <c r="L139" s="15">
        <v>8.02</v>
      </c>
      <c r="M139" s="15"/>
      <c r="N139" s="15">
        <v>22.311673211999999</v>
      </c>
      <c r="O139" s="15">
        <v>6.3448873999999993</v>
      </c>
      <c r="P139" s="16" t="s">
        <v>14</v>
      </c>
      <c r="Q139" s="39" t="s">
        <v>669</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65.099999999999994" customHeight="1" x14ac:dyDescent="0.25">
      <c r="B140" s="3"/>
      <c r="C140" s="19" t="s">
        <v>210</v>
      </c>
      <c r="D140" s="17" t="s">
        <v>211</v>
      </c>
      <c r="E140" s="17">
        <v>3</v>
      </c>
      <c r="F140" s="14">
        <v>42.01</v>
      </c>
      <c r="G140" s="14">
        <v>37.770000000000003</v>
      </c>
      <c r="H140" s="14">
        <v>33.54</v>
      </c>
      <c r="I140" s="14"/>
      <c r="J140" s="14">
        <v>43.18</v>
      </c>
      <c r="K140" s="14">
        <v>51.64</v>
      </c>
      <c r="L140" s="14">
        <v>65.349999999999994</v>
      </c>
      <c r="M140" s="14"/>
      <c r="N140" s="14">
        <v>36.019124959000003</v>
      </c>
      <c r="O140" s="33">
        <v>452.26634015000002</v>
      </c>
      <c r="P140" s="17" t="s">
        <v>14</v>
      </c>
      <c r="Q140" s="40" t="s">
        <v>670</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65.099999999999994" customHeight="1" x14ac:dyDescent="0.25">
      <c r="B141" s="3"/>
      <c r="C141" s="9" t="s">
        <v>210</v>
      </c>
      <c r="D141" s="16" t="s">
        <v>212</v>
      </c>
      <c r="E141" s="16">
        <v>0</v>
      </c>
      <c r="F141" s="15">
        <v>40.67</v>
      </c>
      <c r="G141" s="15">
        <v>36.700000000000003</v>
      </c>
      <c r="H141" s="15">
        <v>32.729999999999997</v>
      </c>
      <c r="I141" s="14"/>
      <c r="J141" s="15">
        <v>41.6</v>
      </c>
      <c r="K141" s="15">
        <v>49.53</v>
      </c>
      <c r="L141" s="15">
        <v>62.38</v>
      </c>
      <c r="M141" s="15"/>
      <c r="N141" s="15">
        <v>38.165640371000002</v>
      </c>
      <c r="O141" s="15">
        <v>13.482985000000001</v>
      </c>
      <c r="P141" s="16" t="s">
        <v>14</v>
      </c>
      <c r="Q141" s="39" t="s">
        <v>671</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65.099999999999994" customHeight="1" x14ac:dyDescent="0.25">
      <c r="B142" s="3"/>
      <c r="C142" s="19" t="s">
        <v>213</v>
      </c>
      <c r="D142" s="17" t="s">
        <v>214</v>
      </c>
      <c r="E142" s="17">
        <v>3</v>
      </c>
      <c r="F142" s="14">
        <v>25.3</v>
      </c>
      <c r="G142" s="14">
        <v>24.17</v>
      </c>
      <c r="H142" s="14">
        <v>23.05</v>
      </c>
      <c r="I142" s="14"/>
      <c r="J142" s="14">
        <v>25.84</v>
      </c>
      <c r="K142" s="14">
        <v>28.08</v>
      </c>
      <c r="L142" s="14">
        <v>31.72</v>
      </c>
      <c r="M142" s="14"/>
      <c r="N142" s="14">
        <v>39.832290112999999</v>
      </c>
      <c r="O142" s="33">
        <v>8.7435852500000006</v>
      </c>
      <c r="P142" s="17" t="s">
        <v>14</v>
      </c>
      <c r="Q142" s="40" t="s">
        <v>672</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65.099999999999994" customHeight="1" x14ac:dyDescent="0.25">
      <c r="B143" s="3"/>
      <c r="C143" s="9" t="s">
        <v>215</v>
      </c>
      <c r="D143" s="16" t="s">
        <v>216</v>
      </c>
      <c r="E143" s="16">
        <v>0</v>
      </c>
      <c r="F143" s="15">
        <v>13.35</v>
      </c>
      <c r="G143" s="15">
        <v>12.28</v>
      </c>
      <c r="H143" s="15">
        <v>11.22</v>
      </c>
      <c r="I143" s="14"/>
      <c r="J143" s="15">
        <v>13.68</v>
      </c>
      <c r="K143" s="15">
        <v>15.8</v>
      </c>
      <c r="L143" s="15">
        <v>19.25</v>
      </c>
      <c r="M143" s="15"/>
      <c r="N143" s="15">
        <v>41.181652161000002</v>
      </c>
      <c r="O143" s="15">
        <v>264.87167690000001</v>
      </c>
      <c r="P143" s="16" t="s">
        <v>14</v>
      </c>
      <c r="Q143" s="39" t="s">
        <v>673</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65.099999999999994" customHeight="1" x14ac:dyDescent="0.25">
      <c r="B144" s="3"/>
      <c r="C144" s="19" t="s">
        <v>217</v>
      </c>
      <c r="D144" s="17" t="s">
        <v>218</v>
      </c>
      <c r="E144" s="17">
        <v>2</v>
      </c>
      <c r="F144" s="14">
        <v>3.61</v>
      </c>
      <c r="G144" s="14">
        <v>3.13</v>
      </c>
      <c r="H144" s="14">
        <v>2.66</v>
      </c>
      <c r="I144" s="14"/>
      <c r="J144" s="14">
        <v>3.77</v>
      </c>
      <c r="K144" s="14">
        <v>4.71</v>
      </c>
      <c r="L144" s="14">
        <v>6.23</v>
      </c>
      <c r="M144" s="14"/>
      <c r="N144" s="14">
        <v>41.549290790000001</v>
      </c>
      <c r="O144" s="33">
        <v>16.265738300000002</v>
      </c>
      <c r="P144" s="17" t="s">
        <v>14</v>
      </c>
      <c r="Q144" s="40" t="s">
        <v>674</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65.099999999999994" customHeight="1" x14ac:dyDescent="0.25">
      <c r="B145" s="3"/>
      <c r="C145" s="9" t="s">
        <v>219</v>
      </c>
      <c r="D145" s="16" t="s">
        <v>220</v>
      </c>
      <c r="E145" s="16">
        <v>3</v>
      </c>
      <c r="F145" s="15">
        <v>19.41</v>
      </c>
      <c r="G145" s="15">
        <v>17.25</v>
      </c>
      <c r="H145" s="15">
        <v>15.1</v>
      </c>
      <c r="I145" s="14"/>
      <c r="J145" s="15">
        <v>20.170000000000002</v>
      </c>
      <c r="K145" s="15">
        <v>24.47</v>
      </c>
      <c r="L145" s="15">
        <v>31.44</v>
      </c>
      <c r="M145" s="15"/>
      <c r="N145" s="15">
        <v>28.607248242000001</v>
      </c>
      <c r="O145" s="15">
        <v>12.7064842</v>
      </c>
      <c r="P145" s="16" t="s">
        <v>14</v>
      </c>
      <c r="Q145" s="39" t="s">
        <v>675</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65.099999999999994" customHeight="1" x14ac:dyDescent="0.25">
      <c r="B146" s="3"/>
      <c r="C146" s="19" t="s">
        <v>221</v>
      </c>
      <c r="D146" s="17" t="s">
        <v>222</v>
      </c>
      <c r="E146" s="17">
        <v>0</v>
      </c>
      <c r="F146" s="14">
        <v>6.6</v>
      </c>
      <c r="G146" s="14">
        <v>5.22</v>
      </c>
      <c r="H146" s="14">
        <v>3.84</v>
      </c>
      <c r="I146" s="14"/>
      <c r="J146" s="14">
        <v>6.84</v>
      </c>
      <c r="K146" s="14">
        <v>9.59</v>
      </c>
      <c r="L146" s="14">
        <v>14.04</v>
      </c>
      <c r="M146" s="14"/>
      <c r="N146" s="14">
        <v>20.088525643000001</v>
      </c>
      <c r="O146" s="33">
        <v>126.89923015000001</v>
      </c>
      <c r="P146" s="17" t="s">
        <v>14</v>
      </c>
      <c r="Q146" s="40" t="s">
        <v>676</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65.099999999999994" customHeight="1" x14ac:dyDescent="0.25">
      <c r="B147" s="3"/>
      <c r="C147" s="9" t="s">
        <v>223</v>
      </c>
      <c r="D147" s="16" t="s">
        <v>224</v>
      </c>
      <c r="E147" s="16">
        <v>5</v>
      </c>
      <c r="F147" s="15">
        <v>5.78</v>
      </c>
      <c r="G147" s="15">
        <v>5.35</v>
      </c>
      <c r="H147" s="15">
        <v>4.93</v>
      </c>
      <c r="I147" s="14"/>
      <c r="J147" s="15">
        <v>6</v>
      </c>
      <c r="K147" s="15">
        <v>6.84</v>
      </c>
      <c r="L147" s="15">
        <v>8.1999999999999993</v>
      </c>
      <c r="M147" s="15"/>
      <c r="N147" s="15">
        <v>46.082938675999998</v>
      </c>
      <c r="O147" s="15">
        <v>6.0873356999999997</v>
      </c>
      <c r="P147" s="16" t="s">
        <v>14</v>
      </c>
      <c r="Q147" s="39" t="s">
        <v>677</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65.099999999999994" customHeight="1" x14ac:dyDescent="0.25">
      <c r="B148" s="3"/>
      <c r="C148" s="19" t="s">
        <v>223</v>
      </c>
      <c r="D148" s="17" t="s">
        <v>225</v>
      </c>
      <c r="E148" s="17">
        <v>0</v>
      </c>
      <c r="F148" s="14">
        <v>5.96</v>
      </c>
      <c r="G148" s="14">
        <v>5.51</v>
      </c>
      <c r="H148" s="14">
        <v>5.07</v>
      </c>
      <c r="I148" s="14"/>
      <c r="J148" s="14">
        <v>6.08</v>
      </c>
      <c r="K148" s="14">
        <v>6.96</v>
      </c>
      <c r="L148" s="14">
        <v>8.39</v>
      </c>
      <c r="M148" s="14"/>
      <c r="N148" s="14">
        <v>37.032710860999998</v>
      </c>
      <c r="O148" s="33">
        <v>67.619566900000009</v>
      </c>
      <c r="P148" s="17" t="s">
        <v>14</v>
      </c>
      <c r="Q148" s="40" t="s">
        <v>678</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65.099999999999994" customHeight="1" x14ac:dyDescent="0.25">
      <c r="B149" s="3"/>
      <c r="C149" s="9" t="s">
        <v>226</v>
      </c>
      <c r="D149" s="16" t="s">
        <v>227</v>
      </c>
      <c r="E149" s="16">
        <v>1</v>
      </c>
      <c r="F149" s="15">
        <v>17.14</v>
      </c>
      <c r="G149" s="15">
        <v>14.92</v>
      </c>
      <c r="H149" s="15">
        <v>12.7</v>
      </c>
      <c r="I149" s="14"/>
      <c r="J149" s="15">
        <v>17.87</v>
      </c>
      <c r="K149" s="15">
        <v>22.3</v>
      </c>
      <c r="L149" s="15">
        <v>29.47</v>
      </c>
      <c r="M149" s="15"/>
      <c r="N149" s="15">
        <v>44.030753050000001</v>
      </c>
      <c r="O149" s="15">
        <v>108.629807</v>
      </c>
      <c r="P149" s="16" t="s">
        <v>14</v>
      </c>
      <c r="Q149" s="39" t="s">
        <v>679</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65.099999999999994" customHeight="1" x14ac:dyDescent="0.25">
      <c r="B150" s="3"/>
      <c r="C150" s="19" t="s">
        <v>228</v>
      </c>
      <c r="D150" s="17" t="s">
        <v>229</v>
      </c>
      <c r="E150" s="17">
        <v>1</v>
      </c>
      <c r="F150" s="14">
        <v>4.05</v>
      </c>
      <c r="G150" s="14">
        <v>3.62</v>
      </c>
      <c r="H150" s="14">
        <v>3.19</v>
      </c>
      <c r="I150" s="14"/>
      <c r="J150" s="14">
        <v>4.3499999999999996</v>
      </c>
      <c r="K150" s="14">
        <v>5.2</v>
      </c>
      <c r="L150" s="14">
        <v>6.59</v>
      </c>
      <c r="M150" s="14"/>
      <c r="N150" s="14">
        <v>41.713256966000003</v>
      </c>
      <c r="O150" s="33">
        <v>5.4556116499999998</v>
      </c>
      <c r="P150" s="17" t="s">
        <v>14</v>
      </c>
      <c r="Q150" s="40" t="s">
        <v>680</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65.099999999999994" customHeight="1" x14ac:dyDescent="0.25">
      <c r="B151" s="3"/>
      <c r="C151" s="9" t="s">
        <v>458</v>
      </c>
      <c r="D151" s="16" t="s">
        <v>459</v>
      </c>
      <c r="E151" s="16">
        <v>0</v>
      </c>
      <c r="F151" s="15">
        <v>3.15</v>
      </c>
      <c r="G151" s="15">
        <v>2.87</v>
      </c>
      <c r="H151" s="15">
        <v>2.59</v>
      </c>
      <c r="I151" s="14"/>
      <c r="J151" s="15">
        <v>3.27</v>
      </c>
      <c r="K151" s="15">
        <v>3.82</v>
      </c>
      <c r="L151" s="15">
        <v>4.72</v>
      </c>
      <c r="M151" s="15"/>
      <c r="N151" s="15">
        <v>37.179701188000003</v>
      </c>
      <c r="O151" s="15">
        <v>1.9078249</v>
      </c>
      <c r="P151" s="16" t="s">
        <v>14</v>
      </c>
      <c r="Q151" s="39" t="s">
        <v>681</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65.099999999999994" customHeight="1" x14ac:dyDescent="0.25">
      <c r="B152" s="3"/>
      <c r="C152" s="19" t="s">
        <v>230</v>
      </c>
      <c r="D152" s="17" t="s">
        <v>231</v>
      </c>
      <c r="E152" s="17">
        <v>0</v>
      </c>
      <c r="F152" s="14">
        <v>64.930000000000007</v>
      </c>
      <c r="G152" s="14">
        <v>52.51</v>
      </c>
      <c r="H152" s="14">
        <v>40.090000000000003</v>
      </c>
      <c r="I152" s="14"/>
      <c r="J152" s="14">
        <v>66.98</v>
      </c>
      <c r="K152" s="14">
        <v>91.81</v>
      </c>
      <c r="L152" s="14">
        <v>132</v>
      </c>
      <c r="M152" s="14"/>
      <c r="N152" s="14">
        <v>32.263229148000001</v>
      </c>
      <c r="O152" s="33">
        <v>56.861259167999997</v>
      </c>
      <c r="P152" s="17" t="s">
        <v>14</v>
      </c>
      <c r="Q152" s="40" t="s">
        <v>682</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65.099999999999994" customHeight="1" x14ac:dyDescent="0.25">
      <c r="B153" s="3"/>
      <c r="C153" s="9" t="s">
        <v>446</v>
      </c>
      <c r="D153" s="16" t="s">
        <v>447</v>
      </c>
      <c r="E153" s="16">
        <v>3</v>
      </c>
      <c r="F153" s="15">
        <v>66.099999999999994</v>
      </c>
      <c r="G153" s="15">
        <v>55.46</v>
      </c>
      <c r="H153" s="15">
        <v>44.83</v>
      </c>
      <c r="I153" s="14"/>
      <c r="J153" s="15">
        <v>68.89</v>
      </c>
      <c r="K153" s="15">
        <v>90.15</v>
      </c>
      <c r="L153" s="15">
        <v>124.57</v>
      </c>
      <c r="M153" s="15"/>
      <c r="N153" s="15">
        <v>35.203276445</v>
      </c>
      <c r="O153" s="15">
        <v>1.6834151500000001</v>
      </c>
      <c r="P153" s="16" t="s">
        <v>14</v>
      </c>
      <c r="Q153" s="39" t="s">
        <v>683</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65.099999999999994" customHeight="1" x14ac:dyDescent="0.25">
      <c r="B154" s="3"/>
      <c r="C154" s="19" t="s">
        <v>232</v>
      </c>
      <c r="D154" s="17" t="s">
        <v>233</v>
      </c>
      <c r="E154" s="17">
        <v>2</v>
      </c>
      <c r="F154" s="14">
        <v>109.52</v>
      </c>
      <c r="G154" s="14">
        <v>97.28</v>
      </c>
      <c r="H154" s="14">
        <v>85.05</v>
      </c>
      <c r="I154" s="14"/>
      <c r="J154" s="14">
        <v>112.17</v>
      </c>
      <c r="K154" s="14">
        <v>136.63</v>
      </c>
      <c r="L154" s="14">
        <v>176.23</v>
      </c>
      <c r="M154" s="14"/>
      <c r="N154" s="14">
        <v>50.805638252000001</v>
      </c>
      <c r="O154" s="33">
        <v>18.261399570000002</v>
      </c>
      <c r="P154" s="17" t="s">
        <v>14</v>
      </c>
      <c r="Q154" s="40" t="s">
        <v>684</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65.099999999999994" customHeight="1" x14ac:dyDescent="0.25">
      <c r="B155" s="3"/>
      <c r="C155" s="9" t="s">
        <v>234</v>
      </c>
      <c r="D155" s="16" t="s">
        <v>235</v>
      </c>
      <c r="E155" s="16">
        <v>3</v>
      </c>
      <c r="F155" s="15">
        <v>33.090000000000003</v>
      </c>
      <c r="G155" s="15">
        <v>31.48</v>
      </c>
      <c r="H155" s="15">
        <v>29.87</v>
      </c>
      <c r="I155" s="14"/>
      <c r="J155" s="15">
        <v>33.880000000000003</v>
      </c>
      <c r="K155" s="15">
        <v>37.090000000000003</v>
      </c>
      <c r="L155" s="15">
        <v>42.29</v>
      </c>
      <c r="M155" s="15"/>
      <c r="N155" s="15">
        <v>39.824138963999999</v>
      </c>
      <c r="O155" s="15">
        <v>14.4661355</v>
      </c>
      <c r="P155" s="16" t="s">
        <v>14</v>
      </c>
      <c r="Q155" s="39" t="s">
        <v>685</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65.099999999999994" customHeight="1" x14ac:dyDescent="0.25">
      <c r="B156" s="3"/>
      <c r="C156" s="19" t="s">
        <v>488</v>
      </c>
      <c r="D156" s="17" t="s">
        <v>236</v>
      </c>
      <c r="E156" s="17">
        <v>7</v>
      </c>
      <c r="F156" s="14">
        <v>606.80999999999995</v>
      </c>
      <c r="G156" s="14">
        <v>481.76</v>
      </c>
      <c r="H156" s="14">
        <v>356.71</v>
      </c>
      <c r="I156" s="14"/>
      <c r="J156" s="14">
        <v>676.45</v>
      </c>
      <c r="K156" s="14">
        <v>926.54</v>
      </c>
      <c r="L156" s="14">
        <v>1331.23</v>
      </c>
      <c r="M156" s="14"/>
      <c r="N156" s="14">
        <v>65.262305729000005</v>
      </c>
      <c r="O156" s="33">
        <v>56.261325507000002</v>
      </c>
      <c r="P156" s="17" t="s">
        <v>17</v>
      </c>
      <c r="Q156" s="40" t="s">
        <v>686</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65.099999999999994" customHeight="1" x14ac:dyDescent="0.25">
      <c r="B157" s="3"/>
      <c r="C157" s="9" t="s">
        <v>237</v>
      </c>
      <c r="D157" s="16" t="s">
        <v>238</v>
      </c>
      <c r="E157" s="16">
        <v>6</v>
      </c>
      <c r="F157" s="15">
        <v>86.2</v>
      </c>
      <c r="G157" s="15">
        <v>76.84</v>
      </c>
      <c r="H157" s="15">
        <v>67.48</v>
      </c>
      <c r="I157" s="14"/>
      <c r="J157" s="15">
        <v>107.56</v>
      </c>
      <c r="K157" s="15">
        <v>126.27</v>
      </c>
      <c r="L157" s="15">
        <v>156.55000000000001</v>
      </c>
      <c r="M157" s="15"/>
      <c r="N157" s="15">
        <v>63.912199209000001</v>
      </c>
      <c r="O157" s="15">
        <v>38.802870003999999</v>
      </c>
      <c r="P157" s="16" t="s">
        <v>17</v>
      </c>
      <c r="Q157" s="39" t="s">
        <v>687</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65.099999999999994" customHeight="1" x14ac:dyDescent="0.25">
      <c r="B158" s="3"/>
      <c r="C158" s="19" t="s">
        <v>239</v>
      </c>
      <c r="D158" s="17" t="s">
        <v>240</v>
      </c>
      <c r="E158" s="17">
        <v>3</v>
      </c>
      <c r="F158" s="14">
        <v>12.52</v>
      </c>
      <c r="G158" s="14">
        <v>11.65</v>
      </c>
      <c r="H158" s="14">
        <v>10.79</v>
      </c>
      <c r="I158" s="14"/>
      <c r="J158" s="14">
        <v>12.75</v>
      </c>
      <c r="K158" s="14">
        <v>14.47</v>
      </c>
      <c r="L158" s="14">
        <v>17.25</v>
      </c>
      <c r="M158" s="14"/>
      <c r="N158" s="14">
        <v>38.680060075999997</v>
      </c>
      <c r="O158" s="33">
        <v>11.7505314</v>
      </c>
      <c r="P158" s="17" t="s">
        <v>14</v>
      </c>
      <c r="Q158" s="40" t="s">
        <v>688</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65.099999999999994" customHeight="1" x14ac:dyDescent="0.25">
      <c r="B159" s="3"/>
      <c r="C159" s="9" t="s">
        <v>241</v>
      </c>
      <c r="D159" s="16" t="s">
        <v>242</v>
      </c>
      <c r="E159" s="16">
        <v>7</v>
      </c>
      <c r="F159" s="15">
        <v>4.01</v>
      </c>
      <c r="G159" s="15">
        <v>3.17</v>
      </c>
      <c r="H159" s="15">
        <v>2.34</v>
      </c>
      <c r="I159" s="14"/>
      <c r="J159" s="15">
        <v>6.3</v>
      </c>
      <c r="K159" s="15">
        <v>7.96</v>
      </c>
      <c r="L159" s="15">
        <v>10.66</v>
      </c>
      <c r="M159" s="15"/>
      <c r="N159" s="15">
        <v>65.254747862000002</v>
      </c>
      <c r="O159" s="15">
        <v>72.855089800000002</v>
      </c>
      <c r="P159" s="16" t="s">
        <v>17</v>
      </c>
      <c r="Q159" s="39" t="s">
        <v>689</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65.099999999999994" customHeight="1" x14ac:dyDescent="0.25">
      <c r="B160" s="3"/>
      <c r="C160" s="19" t="s">
        <v>474</v>
      </c>
      <c r="D160" s="17" t="s">
        <v>475</v>
      </c>
      <c r="E160" s="17">
        <v>3</v>
      </c>
      <c r="F160" s="14">
        <v>3.42</v>
      </c>
      <c r="G160" s="14">
        <v>3.14</v>
      </c>
      <c r="H160" s="14">
        <v>2.86</v>
      </c>
      <c r="I160" s="14"/>
      <c r="J160" s="14">
        <v>3.54</v>
      </c>
      <c r="K160" s="14">
        <v>4.09</v>
      </c>
      <c r="L160" s="14">
        <v>4.99</v>
      </c>
      <c r="M160" s="14"/>
      <c r="N160" s="14">
        <v>34.469244314000001</v>
      </c>
      <c r="O160" s="33">
        <v>1.943962</v>
      </c>
      <c r="P160" s="17" t="s">
        <v>14</v>
      </c>
      <c r="Q160" s="40" t="s">
        <v>690</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65.099999999999994" customHeight="1" x14ac:dyDescent="0.25">
      <c r="B161" s="3"/>
      <c r="C161" s="9" t="s">
        <v>243</v>
      </c>
      <c r="D161" s="16" t="s">
        <v>244</v>
      </c>
      <c r="E161" s="16">
        <v>0</v>
      </c>
      <c r="F161" s="15">
        <v>14.33</v>
      </c>
      <c r="G161" s="15">
        <v>13.24</v>
      </c>
      <c r="H161" s="15">
        <v>12.16</v>
      </c>
      <c r="I161" s="14"/>
      <c r="J161" s="15">
        <v>14.8</v>
      </c>
      <c r="K161" s="15">
        <v>16.96</v>
      </c>
      <c r="L161" s="15">
        <v>20.47</v>
      </c>
      <c r="M161" s="15"/>
      <c r="N161" s="15">
        <v>29.369711222999999</v>
      </c>
      <c r="O161" s="15">
        <v>126.58354795</v>
      </c>
      <c r="P161" s="16" t="s">
        <v>14</v>
      </c>
      <c r="Q161" s="39" t="s">
        <v>691</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65.099999999999994" customHeight="1" x14ac:dyDescent="0.25">
      <c r="B162" s="3"/>
      <c r="C162" s="19" t="s">
        <v>245</v>
      </c>
      <c r="D162" s="17" t="s">
        <v>246</v>
      </c>
      <c r="E162" s="17">
        <v>3</v>
      </c>
      <c r="F162" s="14">
        <v>26.8</v>
      </c>
      <c r="G162" s="14">
        <v>23.51</v>
      </c>
      <c r="H162" s="14">
        <v>20.23</v>
      </c>
      <c r="I162" s="14"/>
      <c r="J162" s="14">
        <v>27.68</v>
      </c>
      <c r="K162" s="14">
        <v>34.24</v>
      </c>
      <c r="L162" s="14">
        <v>44.87</v>
      </c>
      <c r="M162" s="14"/>
      <c r="N162" s="14">
        <v>33.792104137999999</v>
      </c>
      <c r="O162" s="33">
        <v>37.154731099999999</v>
      </c>
      <c r="P162" s="17" t="s">
        <v>14</v>
      </c>
      <c r="Q162" s="40" t="s">
        <v>692</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65.099999999999994" customHeight="1" x14ac:dyDescent="0.25">
      <c r="B163" s="3"/>
      <c r="C163" s="9" t="s">
        <v>247</v>
      </c>
      <c r="D163" s="16" t="s">
        <v>248</v>
      </c>
      <c r="E163" s="16">
        <v>0</v>
      </c>
      <c r="F163" s="15">
        <v>9.27</v>
      </c>
      <c r="G163" s="15">
        <v>7.47</v>
      </c>
      <c r="H163" s="15">
        <v>5.68</v>
      </c>
      <c r="I163" s="14"/>
      <c r="J163" s="15">
        <v>9.81</v>
      </c>
      <c r="K163" s="15">
        <v>13.39</v>
      </c>
      <c r="L163" s="15">
        <v>19.18</v>
      </c>
      <c r="M163" s="15"/>
      <c r="N163" s="15">
        <v>18.477893019</v>
      </c>
      <c r="O163" s="15">
        <v>76.3871374</v>
      </c>
      <c r="P163" s="16" t="s">
        <v>14</v>
      </c>
      <c r="Q163" s="39" t="s">
        <v>693</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65.099999999999994" customHeight="1" x14ac:dyDescent="0.25">
      <c r="B164" s="3"/>
      <c r="C164" s="19" t="s">
        <v>249</v>
      </c>
      <c r="D164" s="17" t="s">
        <v>250</v>
      </c>
      <c r="E164" s="17">
        <v>0</v>
      </c>
      <c r="F164" s="14">
        <v>6.18</v>
      </c>
      <c r="G164" s="14">
        <v>4.76</v>
      </c>
      <c r="H164" s="14">
        <v>3.34</v>
      </c>
      <c r="I164" s="14"/>
      <c r="J164" s="14">
        <v>6.36</v>
      </c>
      <c r="K164" s="14">
        <v>9.19</v>
      </c>
      <c r="L164" s="14">
        <v>13.77</v>
      </c>
      <c r="M164" s="14"/>
      <c r="N164" s="14">
        <v>32.441861615000001</v>
      </c>
      <c r="O164" s="33">
        <v>67.108815400000012</v>
      </c>
      <c r="P164" s="17" t="s">
        <v>14</v>
      </c>
      <c r="Q164" s="40" t="s">
        <v>694</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65.099999999999994" customHeight="1" x14ac:dyDescent="0.25">
      <c r="B165" s="3"/>
      <c r="C165" s="9" t="s">
        <v>424</v>
      </c>
      <c r="D165" s="16" t="s">
        <v>425</v>
      </c>
      <c r="E165" s="16">
        <v>4</v>
      </c>
      <c r="F165" s="15">
        <v>1.49</v>
      </c>
      <c r="G165" s="15">
        <v>1.3</v>
      </c>
      <c r="H165" s="15">
        <v>1.1200000000000001</v>
      </c>
      <c r="I165" s="14"/>
      <c r="J165" s="15">
        <v>1.64</v>
      </c>
      <c r="K165" s="15">
        <v>2</v>
      </c>
      <c r="L165" s="15">
        <v>2.59</v>
      </c>
      <c r="M165" s="15"/>
      <c r="N165" s="15">
        <v>49.072138987000002</v>
      </c>
      <c r="O165" s="15">
        <v>2.5061709999999997</v>
      </c>
      <c r="P165" s="16" t="s">
        <v>14</v>
      </c>
      <c r="Q165" s="39" t="s">
        <v>695</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65.099999999999994" customHeight="1" x14ac:dyDescent="0.25">
      <c r="B166" s="3"/>
      <c r="C166" s="19" t="s">
        <v>251</v>
      </c>
      <c r="D166" s="17" t="s">
        <v>252</v>
      </c>
      <c r="E166" s="17">
        <v>3</v>
      </c>
      <c r="F166" s="14">
        <v>28.91</v>
      </c>
      <c r="G166" s="14">
        <v>26.55</v>
      </c>
      <c r="H166" s="14">
        <v>24.19</v>
      </c>
      <c r="I166" s="14"/>
      <c r="J166" s="14">
        <v>29.79</v>
      </c>
      <c r="K166" s="14">
        <v>34.5</v>
      </c>
      <c r="L166" s="14">
        <v>42.13</v>
      </c>
      <c r="M166" s="14"/>
      <c r="N166" s="14">
        <v>31.116253178000001</v>
      </c>
      <c r="O166" s="33">
        <v>107.5157845</v>
      </c>
      <c r="P166" s="17" t="s">
        <v>14</v>
      </c>
      <c r="Q166" s="40" t="s">
        <v>696</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65.099999999999994" customHeight="1" x14ac:dyDescent="0.25">
      <c r="B167" s="3"/>
      <c r="C167" s="9" t="s">
        <v>253</v>
      </c>
      <c r="D167" s="16" t="s">
        <v>254</v>
      </c>
      <c r="E167" s="16">
        <v>6</v>
      </c>
      <c r="F167" s="15">
        <v>9.6300000000000008</v>
      </c>
      <c r="G167" s="15">
        <v>8.41</v>
      </c>
      <c r="H167" s="15">
        <v>7.19</v>
      </c>
      <c r="I167" s="14"/>
      <c r="J167" s="15">
        <v>10.029999999999999</v>
      </c>
      <c r="K167" s="15">
        <v>12.46</v>
      </c>
      <c r="L167" s="15">
        <v>16.399999999999999</v>
      </c>
      <c r="M167" s="15"/>
      <c r="N167" s="15">
        <v>44.000507921999997</v>
      </c>
      <c r="O167" s="15">
        <v>121.62409100000001</v>
      </c>
      <c r="P167" s="16" t="s">
        <v>14</v>
      </c>
      <c r="Q167" s="39" t="s">
        <v>697</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65.099999999999994" customHeight="1" x14ac:dyDescent="0.25">
      <c r="B168" s="3"/>
      <c r="C168" s="19" t="s">
        <v>255</v>
      </c>
      <c r="D168" s="17" t="s">
        <v>256</v>
      </c>
      <c r="E168" s="17">
        <v>2</v>
      </c>
      <c r="F168" s="14">
        <v>8.76</v>
      </c>
      <c r="G168" s="14">
        <v>7.78</v>
      </c>
      <c r="H168" s="14">
        <v>6.8</v>
      </c>
      <c r="I168" s="14"/>
      <c r="J168" s="14">
        <v>9.01</v>
      </c>
      <c r="K168" s="14">
        <v>10.96</v>
      </c>
      <c r="L168" s="14">
        <v>14.13</v>
      </c>
      <c r="M168" s="14"/>
      <c r="N168" s="14">
        <v>43.087024229000001</v>
      </c>
      <c r="O168" s="33">
        <v>11.254052938000001</v>
      </c>
      <c r="P168" s="17" t="s">
        <v>14</v>
      </c>
      <c r="Q168" s="40" t="s">
        <v>698</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65.099999999999994" customHeight="1" x14ac:dyDescent="0.25">
      <c r="B169" s="3"/>
      <c r="C169" s="9" t="s">
        <v>257</v>
      </c>
      <c r="D169" s="16" t="s">
        <v>258</v>
      </c>
      <c r="E169" s="16">
        <v>0</v>
      </c>
      <c r="F169" s="15">
        <v>9.9700000000000006</v>
      </c>
      <c r="G169" s="15">
        <v>7.93</v>
      </c>
      <c r="H169" s="15">
        <v>5.89</v>
      </c>
      <c r="I169" s="14"/>
      <c r="J169" s="15">
        <v>10.49</v>
      </c>
      <c r="K169" s="15">
        <v>14.56</v>
      </c>
      <c r="L169" s="15">
        <v>21.16</v>
      </c>
      <c r="M169" s="15"/>
      <c r="N169" s="15">
        <v>12.589902594</v>
      </c>
      <c r="O169" s="15">
        <v>98.376308942000009</v>
      </c>
      <c r="P169" s="16" t="s">
        <v>14</v>
      </c>
      <c r="Q169" s="39" t="s">
        <v>699</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65.099999999999994" customHeight="1" x14ac:dyDescent="0.25">
      <c r="B170" s="3"/>
      <c r="C170" s="19" t="s">
        <v>259</v>
      </c>
      <c r="D170" s="17" t="s">
        <v>260</v>
      </c>
      <c r="E170" s="17">
        <v>7</v>
      </c>
      <c r="F170" s="14">
        <v>23.63</v>
      </c>
      <c r="G170" s="14">
        <v>21.59</v>
      </c>
      <c r="H170" s="14">
        <v>19.559999999999999</v>
      </c>
      <c r="I170" s="14"/>
      <c r="J170" s="14">
        <v>24.56</v>
      </c>
      <c r="K170" s="14">
        <v>28.62</v>
      </c>
      <c r="L170" s="14">
        <v>35.19</v>
      </c>
      <c r="M170" s="14"/>
      <c r="N170" s="14">
        <v>69.888906457999994</v>
      </c>
      <c r="O170" s="33">
        <v>92.468722069999998</v>
      </c>
      <c r="P170" s="17" t="s">
        <v>17</v>
      </c>
      <c r="Q170" s="40" t="s">
        <v>700</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65.099999999999994" customHeight="1" x14ac:dyDescent="0.25">
      <c r="B171" s="3"/>
      <c r="C171" s="9" t="s">
        <v>261</v>
      </c>
      <c r="D171" s="16" t="s">
        <v>262</v>
      </c>
      <c r="E171" s="16">
        <v>5</v>
      </c>
      <c r="F171" s="15">
        <v>9.7100000000000009</v>
      </c>
      <c r="G171" s="15">
        <v>8.99</v>
      </c>
      <c r="H171" s="15">
        <v>8.27</v>
      </c>
      <c r="I171" s="14"/>
      <c r="J171" s="15">
        <v>9.9600000000000009</v>
      </c>
      <c r="K171" s="15">
        <v>11.39</v>
      </c>
      <c r="L171" s="15">
        <v>13.71</v>
      </c>
      <c r="M171" s="15"/>
      <c r="N171" s="15">
        <v>43.191685561</v>
      </c>
      <c r="O171" s="15">
        <v>3.5173113499999999</v>
      </c>
      <c r="P171" s="16" t="s">
        <v>14</v>
      </c>
      <c r="Q171" s="39" t="s">
        <v>701</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65.099999999999994" customHeight="1" x14ac:dyDescent="0.25">
      <c r="B172" s="3"/>
      <c r="C172" s="19" t="s">
        <v>263</v>
      </c>
      <c r="D172" s="17" t="s">
        <v>264</v>
      </c>
      <c r="E172" s="17">
        <v>0</v>
      </c>
      <c r="F172" s="14">
        <v>1.07</v>
      </c>
      <c r="G172" s="14">
        <v>0.47</v>
      </c>
      <c r="H172" s="14">
        <v>-0.12</v>
      </c>
      <c r="I172" s="14"/>
      <c r="J172" s="14">
        <v>1.19</v>
      </c>
      <c r="K172" s="14">
        <v>2.38</v>
      </c>
      <c r="L172" s="14">
        <v>4.3099999999999996</v>
      </c>
      <c r="M172" s="14"/>
      <c r="N172" s="14">
        <v>23.797040095</v>
      </c>
      <c r="O172" s="33">
        <v>10.59507775</v>
      </c>
      <c r="P172" s="17" t="s">
        <v>14</v>
      </c>
      <c r="Q172" s="40" t="s">
        <v>702</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65.099999999999994" customHeight="1" x14ac:dyDescent="0.25">
      <c r="B173" s="3"/>
      <c r="C173" s="9" t="s">
        <v>265</v>
      </c>
      <c r="D173" s="16" t="s">
        <v>266</v>
      </c>
      <c r="E173" s="16">
        <v>4</v>
      </c>
      <c r="F173" s="15">
        <v>158.94999999999999</v>
      </c>
      <c r="G173" s="15">
        <v>136.55000000000001</v>
      </c>
      <c r="H173" s="15">
        <v>114.15</v>
      </c>
      <c r="I173" s="14"/>
      <c r="J173" s="15">
        <v>185.23</v>
      </c>
      <c r="K173" s="15">
        <v>230.02</v>
      </c>
      <c r="L173" s="15">
        <v>302.5</v>
      </c>
      <c r="M173" s="15"/>
      <c r="N173" s="15">
        <v>66.761275674000004</v>
      </c>
      <c r="O173" s="15">
        <v>14.408051095999999</v>
      </c>
      <c r="P173" s="16" t="s">
        <v>17</v>
      </c>
      <c r="Q173" s="39" t="s">
        <v>703</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65.099999999999994" customHeight="1" x14ac:dyDescent="0.25">
      <c r="B174" s="3"/>
      <c r="C174" s="19" t="s">
        <v>411</v>
      </c>
      <c r="D174" s="17" t="s">
        <v>412</v>
      </c>
      <c r="E174" s="17">
        <v>1</v>
      </c>
      <c r="F174" s="14">
        <v>7.07</v>
      </c>
      <c r="G174" s="14">
        <v>5.97</v>
      </c>
      <c r="H174" s="14">
        <v>4.88</v>
      </c>
      <c r="I174" s="14"/>
      <c r="J174" s="14">
        <v>7.4</v>
      </c>
      <c r="K174" s="14">
        <v>9.58</v>
      </c>
      <c r="L174" s="14">
        <v>13.11</v>
      </c>
      <c r="M174" s="14"/>
      <c r="N174" s="14">
        <v>48.766326139</v>
      </c>
      <c r="O174" s="33">
        <v>2.7913067000000003</v>
      </c>
      <c r="P174" s="17" t="s">
        <v>14</v>
      </c>
      <c r="Q174" s="40" t="s">
        <v>704</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65.099999999999994" customHeight="1" x14ac:dyDescent="0.25">
      <c r="B175" s="3"/>
      <c r="C175" s="9" t="s">
        <v>267</v>
      </c>
      <c r="D175" s="16" t="s">
        <v>268</v>
      </c>
      <c r="E175" s="16">
        <v>3</v>
      </c>
      <c r="F175" s="15">
        <v>75.27</v>
      </c>
      <c r="G175" s="15">
        <v>68.61</v>
      </c>
      <c r="H175" s="15">
        <v>61.95</v>
      </c>
      <c r="I175" s="14"/>
      <c r="J175" s="15">
        <v>78.3</v>
      </c>
      <c r="K175" s="15">
        <v>91.61</v>
      </c>
      <c r="L175" s="15">
        <v>113.16</v>
      </c>
      <c r="M175" s="15"/>
      <c r="N175" s="15">
        <v>42.308422636000003</v>
      </c>
      <c r="O175" s="15">
        <v>54.645317150000004</v>
      </c>
      <c r="P175" s="16" t="s">
        <v>14</v>
      </c>
      <c r="Q175" s="39" t="s">
        <v>705</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65.099999999999994" customHeight="1" x14ac:dyDescent="0.25">
      <c r="B176" s="3"/>
      <c r="C176" s="19" t="s">
        <v>269</v>
      </c>
      <c r="D176" s="17" t="s">
        <v>270</v>
      </c>
      <c r="E176" s="17">
        <v>0</v>
      </c>
      <c r="F176" s="14">
        <v>2.17</v>
      </c>
      <c r="G176" s="14">
        <v>1.53</v>
      </c>
      <c r="H176" s="14">
        <v>0.9</v>
      </c>
      <c r="I176" s="14"/>
      <c r="J176" s="14">
        <v>2.3199999999999998</v>
      </c>
      <c r="K176" s="14">
        <v>3.58</v>
      </c>
      <c r="L176" s="14">
        <v>5.63</v>
      </c>
      <c r="M176" s="14"/>
      <c r="N176" s="14">
        <v>42.077836728999998</v>
      </c>
      <c r="O176" s="33">
        <v>12.21616845</v>
      </c>
      <c r="P176" s="17" t="s">
        <v>14</v>
      </c>
      <c r="Q176" s="40" t="s">
        <v>706</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65.099999999999994" customHeight="1" x14ac:dyDescent="0.25">
      <c r="B177" s="3"/>
      <c r="C177" s="9" t="s">
        <v>502</v>
      </c>
      <c r="D177" s="16" t="s">
        <v>503</v>
      </c>
      <c r="E177" s="16">
        <v>0</v>
      </c>
      <c r="F177" s="15">
        <v>8.77</v>
      </c>
      <c r="G177" s="15">
        <v>7.59</v>
      </c>
      <c r="H177" s="15">
        <v>6.42</v>
      </c>
      <c r="I177" s="14"/>
      <c r="J177" s="15">
        <v>9.11</v>
      </c>
      <c r="K177" s="15">
        <v>11.45</v>
      </c>
      <c r="L177" s="15">
        <v>15.25</v>
      </c>
      <c r="M177" s="15"/>
      <c r="N177" s="15">
        <v>35.937521152999999</v>
      </c>
      <c r="O177" s="15">
        <v>3.5395319729999999</v>
      </c>
      <c r="P177" s="16" t="s">
        <v>14</v>
      </c>
      <c r="Q177" s="39" t="s">
        <v>707</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65.099999999999994" customHeight="1" x14ac:dyDescent="0.25">
      <c r="B178" s="3"/>
      <c r="C178" s="19" t="s">
        <v>271</v>
      </c>
      <c r="D178" s="17" t="s">
        <v>272</v>
      </c>
      <c r="E178" s="17">
        <v>0</v>
      </c>
      <c r="F178" s="14">
        <v>4.58</v>
      </c>
      <c r="G178" s="14">
        <v>3.64</v>
      </c>
      <c r="H178" s="14">
        <v>2.7</v>
      </c>
      <c r="I178" s="14"/>
      <c r="J178" s="14">
        <v>4.7300000000000004</v>
      </c>
      <c r="K178" s="14">
        <v>6.6</v>
      </c>
      <c r="L178" s="14">
        <v>9.64</v>
      </c>
      <c r="M178" s="14"/>
      <c r="N178" s="14">
        <v>19.818751185</v>
      </c>
      <c r="O178" s="33">
        <v>28.810014899999999</v>
      </c>
      <c r="P178" s="17" t="s">
        <v>14</v>
      </c>
      <c r="Q178" s="40" t="s">
        <v>708</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65.099999999999994" customHeight="1" x14ac:dyDescent="0.25">
      <c r="B179" s="3"/>
      <c r="C179" s="9" t="s">
        <v>273</v>
      </c>
      <c r="D179" s="16" t="s">
        <v>274</v>
      </c>
      <c r="E179" s="16">
        <v>2</v>
      </c>
      <c r="F179" s="15">
        <v>221.04</v>
      </c>
      <c r="G179" s="15">
        <v>183.25</v>
      </c>
      <c r="H179" s="15">
        <v>145.46</v>
      </c>
      <c r="I179" s="14"/>
      <c r="J179" s="15">
        <v>228.99</v>
      </c>
      <c r="K179" s="15">
        <v>304.56</v>
      </c>
      <c r="L179" s="15">
        <v>426.85</v>
      </c>
      <c r="M179" s="15"/>
      <c r="N179" s="15">
        <v>47.020269775999999</v>
      </c>
      <c r="O179" s="15">
        <v>5.2237956400000005</v>
      </c>
      <c r="P179" s="16" t="s">
        <v>14</v>
      </c>
      <c r="Q179" s="39" t="s">
        <v>709</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65.099999999999994" customHeight="1" x14ac:dyDescent="0.25">
      <c r="B180" s="3"/>
      <c r="C180" s="19" t="s">
        <v>275</v>
      </c>
      <c r="D180" s="17" t="s">
        <v>276</v>
      </c>
      <c r="E180" s="17">
        <v>5</v>
      </c>
      <c r="F180" s="14">
        <v>49.45</v>
      </c>
      <c r="G180" s="14">
        <v>42.02</v>
      </c>
      <c r="H180" s="14">
        <v>34.6</v>
      </c>
      <c r="I180" s="14"/>
      <c r="J180" s="14">
        <v>50.51</v>
      </c>
      <c r="K180" s="14">
        <v>65.349999999999994</v>
      </c>
      <c r="L180" s="14">
        <v>89.38</v>
      </c>
      <c r="M180" s="14"/>
      <c r="N180" s="14">
        <v>44.811861860999997</v>
      </c>
      <c r="O180" s="33">
        <v>626.76575089999994</v>
      </c>
      <c r="P180" s="17" t="s">
        <v>14</v>
      </c>
      <c r="Q180" s="40" t="s">
        <v>710</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65.099999999999994" customHeight="1" x14ac:dyDescent="0.25">
      <c r="B181" s="3"/>
      <c r="C181" s="9" t="s">
        <v>275</v>
      </c>
      <c r="D181" s="16" t="s">
        <v>278</v>
      </c>
      <c r="E181" s="16">
        <v>6</v>
      </c>
      <c r="F181" s="15">
        <v>44.98</v>
      </c>
      <c r="G181" s="15">
        <v>38.729999999999997</v>
      </c>
      <c r="H181" s="15">
        <v>32.49</v>
      </c>
      <c r="I181" s="14"/>
      <c r="J181" s="15">
        <v>45.54</v>
      </c>
      <c r="K181" s="15">
        <v>58.02</v>
      </c>
      <c r="L181" s="15">
        <v>78.22</v>
      </c>
      <c r="M181" s="15"/>
      <c r="N181" s="15">
        <v>41.607466070999997</v>
      </c>
      <c r="O181" s="15">
        <v>2341.4894522999998</v>
      </c>
      <c r="P181" s="16" t="s">
        <v>14</v>
      </c>
      <c r="Q181" s="39" t="s">
        <v>711</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65.099999999999994" customHeight="1" x14ac:dyDescent="0.25">
      <c r="B182" s="3"/>
      <c r="C182" s="19" t="s">
        <v>279</v>
      </c>
      <c r="D182" s="17" t="s">
        <v>280</v>
      </c>
      <c r="E182" s="17">
        <v>5</v>
      </c>
      <c r="F182" s="14">
        <v>11.93</v>
      </c>
      <c r="G182" s="14">
        <v>10.52</v>
      </c>
      <c r="H182" s="14">
        <v>9.11</v>
      </c>
      <c r="I182" s="14"/>
      <c r="J182" s="14">
        <v>12.27</v>
      </c>
      <c r="K182" s="14">
        <v>15.08</v>
      </c>
      <c r="L182" s="14">
        <v>19.63</v>
      </c>
      <c r="M182" s="14"/>
      <c r="N182" s="14">
        <v>37.040067788999998</v>
      </c>
      <c r="O182" s="33">
        <v>32.09274585</v>
      </c>
      <c r="P182" s="17" t="s">
        <v>14</v>
      </c>
      <c r="Q182" s="40" t="s">
        <v>712</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65.099999999999994" customHeight="1" x14ac:dyDescent="0.25">
      <c r="B183" s="3"/>
      <c r="C183" s="9" t="s">
        <v>403</v>
      </c>
      <c r="D183" s="16" t="s">
        <v>281</v>
      </c>
      <c r="E183" s="16">
        <v>9</v>
      </c>
      <c r="F183" s="15">
        <v>67.349999999999994</v>
      </c>
      <c r="G183" s="15">
        <v>57.87</v>
      </c>
      <c r="H183" s="15">
        <v>48.4</v>
      </c>
      <c r="I183" s="14"/>
      <c r="J183" s="15">
        <v>72.98</v>
      </c>
      <c r="K183" s="15">
        <v>91.92</v>
      </c>
      <c r="L183" s="15">
        <v>122.58</v>
      </c>
      <c r="M183" s="15"/>
      <c r="N183" s="15">
        <v>63.880307363999997</v>
      </c>
      <c r="O183" s="15">
        <v>717.31258719999994</v>
      </c>
      <c r="P183" s="16" t="s">
        <v>17</v>
      </c>
      <c r="Q183" s="39" t="s">
        <v>713</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65.099999999999994" customHeight="1" x14ac:dyDescent="0.25">
      <c r="B184" s="3"/>
      <c r="C184" s="19" t="s">
        <v>504</v>
      </c>
      <c r="D184" s="17" t="s">
        <v>282</v>
      </c>
      <c r="E184" s="17">
        <v>5</v>
      </c>
      <c r="F184" s="14">
        <v>3.23</v>
      </c>
      <c r="G184" s="14">
        <v>2.84</v>
      </c>
      <c r="H184" s="14">
        <v>2.46</v>
      </c>
      <c r="I184" s="14"/>
      <c r="J184" s="14">
        <v>3.44</v>
      </c>
      <c r="K184" s="14">
        <v>4.2</v>
      </c>
      <c r="L184" s="14">
        <v>5.44</v>
      </c>
      <c r="M184" s="14"/>
      <c r="N184" s="14">
        <v>38.339056331999998</v>
      </c>
      <c r="O184" s="33">
        <v>13.742512100000001</v>
      </c>
      <c r="P184" s="17" t="s">
        <v>14</v>
      </c>
      <c r="Q184" s="40" t="s">
        <v>714</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65.099999999999994" customHeight="1" x14ac:dyDescent="0.25">
      <c r="B185" s="3"/>
      <c r="C185" s="9" t="s">
        <v>457</v>
      </c>
      <c r="D185" s="16" t="s">
        <v>283</v>
      </c>
      <c r="E185" s="16">
        <v>4</v>
      </c>
      <c r="F185" s="15">
        <v>13.6</v>
      </c>
      <c r="G185" s="15">
        <v>11.86</v>
      </c>
      <c r="H185" s="15">
        <v>10.119999999999999</v>
      </c>
      <c r="I185" s="14"/>
      <c r="J185" s="15">
        <v>14.11</v>
      </c>
      <c r="K185" s="15">
        <v>17.579999999999998</v>
      </c>
      <c r="L185" s="15">
        <v>23.2</v>
      </c>
      <c r="M185" s="15"/>
      <c r="N185" s="15">
        <v>49.720637283999999</v>
      </c>
      <c r="O185" s="15">
        <v>22.252224249999998</v>
      </c>
      <c r="P185" s="16" t="s">
        <v>14</v>
      </c>
      <c r="Q185" s="39" t="s">
        <v>715</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65.099999999999994" customHeight="1" x14ac:dyDescent="0.25">
      <c r="B186" s="3"/>
      <c r="C186" s="19" t="s">
        <v>406</v>
      </c>
      <c r="D186" s="17" t="s">
        <v>284</v>
      </c>
      <c r="E186" s="17">
        <v>0</v>
      </c>
      <c r="F186" s="14">
        <v>10.16</v>
      </c>
      <c r="G186" s="14">
        <v>8.16</v>
      </c>
      <c r="H186" s="14">
        <v>6.17</v>
      </c>
      <c r="I186" s="14"/>
      <c r="J186" s="14">
        <v>10.44</v>
      </c>
      <c r="K186" s="14">
        <v>14.42</v>
      </c>
      <c r="L186" s="14">
        <v>20.87</v>
      </c>
      <c r="M186" s="14"/>
      <c r="N186" s="14">
        <v>36.115993877000001</v>
      </c>
      <c r="O186" s="33">
        <v>72.385684299999994</v>
      </c>
      <c r="P186" s="17" t="s">
        <v>14</v>
      </c>
      <c r="Q186" s="40" t="s">
        <v>716</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65.099999999999994" customHeight="1" x14ac:dyDescent="0.25">
      <c r="B187" s="3"/>
      <c r="C187" s="9" t="s">
        <v>421</v>
      </c>
      <c r="D187" s="16" t="s">
        <v>285</v>
      </c>
      <c r="E187" s="16">
        <v>0</v>
      </c>
      <c r="F187" s="15">
        <v>47.82</v>
      </c>
      <c r="G187" s="15">
        <v>44.16</v>
      </c>
      <c r="H187" s="15">
        <v>40.5</v>
      </c>
      <c r="I187" s="14"/>
      <c r="J187" s="15">
        <v>48.44</v>
      </c>
      <c r="K187" s="15">
        <v>55.75</v>
      </c>
      <c r="L187" s="15">
        <v>67.59</v>
      </c>
      <c r="M187" s="15"/>
      <c r="N187" s="15">
        <v>33.50664166</v>
      </c>
      <c r="O187" s="15">
        <v>93.720857249999995</v>
      </c>
      <c r="P187" s="16" t="s">
        <v>14</v>
      </c>
      <c r="Q187" s="39" t="s">
        <v>717</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65.099999999999994" customHeight="1" x14ac:dyDescent="0.25">
      <c r="B188" s="3"/>
      <c r="C188" s="19" t="s">
        <v>422</v>
      </c>
      <c r="D188" s="17" t="s">
        <v>286</v>
      </c>
      <c r="E188" s="17">
        <v>0</v>
      </c>
      <c r="F188" s="14">
        <v>3.83</v>
      </c>
      <c r="G188" s="14">
        <v>3.51</v>
      </c>
      <c r="H188" s="14">
        <v>3.19</v>
      </c>
      <c r="I188" s="14"/>
      <c r="J188" s="14">
        <v>3.96</v>
      </c>
      <c r="K188" s="14">
        <v>4.59</v>
      </c>
      <c r="L188" s="14">
        <v>5.62</v>
      </c>
      <c r="M188" s="14"/>
      <c r="N188" s="14">
        <v>25.320704011</v>
      </c>
      <c r="O188" s="33">
        <v>4.9423447999999999</v>
      </c>
      <c r="P188" s="17" t="s">
        <v>14</v>
      </c>
      <c r="Q188" s="40" t="s">
        <v>718</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65.099999999999994" customHeight="1" x14ac:dyDescent="0.25">
      <c r="B189" s="3"/>
      <c r="C189" s="9" t="s">
        <v>489</v>
      </c>
      <c r="D189" s="16" t="s">
        <v>287</v>
      </c>
      <c r="E189" s="16">
        <v>6</v>
      </c>
      <c r="F189" s="15">
        <v>17.350000000000001</v>
      </c>
      <c r="G189" s="15">
        <v>15.39</v>
      </c>
      <c r="H189" s="15">
        <v>13.43</v>
      </c>
      <c r="I189" s="14"/>
      <c r="J189" s="15">
        <v>18.93</v>
      </c>
      <c r="K189" s="15">
        <v>22.84</v>
      </c>
      <c r="L189" s="15">
        <v>29.17</v>
      </c>
      <c r="M189" s="15"/>
      <c r="N189" s="15">
        <v>50.806189797000002</v>
      </c>
      <c r="O189" s="15">
        <v>10.163817249999999</v>
      </c>
      <c r="P189" s="16" t="s">
        <v>14</v>
      </c>
      <c r="Q189" s="39" t="s">
        <v>719</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65.099999999999994" customHeight="1" x14ac:dyDescent="0.25">
      <c r="B190" s="3"/>
      <c r="C190" s="19" t="s">
        <v>515</v>
      </c>
      <c r="D190" s="17" t="s">
        <v>516</v>
      </c>
      <c r="E190" s="17">
        <v>0</v>
      </c>
      <c r="F190" s="14">
        <v>6.5</v>
      </c>
      <c r="G190" s="14">
        <v>5.51</v>
      </c>
      <c r="H190" s="14">
        <v>4.5199999999999996</v>
      </c>
      <c r="I190" s="14"/>
      <c r="J190" s="14">
        <v>6.75</v>
      </c>
      <c r="K190" s="14">
        <v>8.7200000000000006</v>
      </c>
      <c r="L190" s="14">
        <v>11.92</v>
      </c>
      <c r="M190" s="14"/>
      <c r="N190" s="14">
        <v>26.376674571999999</v>
      </c>
      <c r="O190" s="33">
        <v>1.8062274500000002</v>
      </c>
      <c r="P190" s="17" t="s">
        <v>14</v>
      </c>
      <c r="Q190" s="40" t="s">
        <v>720</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65.099999999999994" customHeight="1" x14ac:dyDescent="0.25">
      <c r="B191" s="3"/>
      <c r="C191" s="9" t="s">
        <v>469</v>
      </c>
      <c r="D191" s="16" t="s">
        <v>452</v>
      </c>
      <c r="E191" s="16">
        <v>10</v>
      </c>
      <c r="F191" s="15">
        <v>84.21</v>
      </c>
      <c r="G191" s="15">
        <v>69.33</v>
      </c>
      <c r="H191" s="15">
        <v>54.45</v>
      </c>
      <c r="I191" s="14"/>
      <c r="J191" s="15">
        <v>100.84</v>
      </c>
      <c r="K191" s="15">
        <v>130.59</v>
      </c>
      <c r="L191" s="15">
        <v>178.73</v>
      </c>
      <c r="M191" s="15"/>
      <c r="N191" s="15">
        <v>61.233097291</v>
      </c>
      <c r="O191" s="15">
        <v>3.3491129744999997</v>
      </c>
      <c r="P191" s="16" t="s">
        <v>17</v>
      </c>
      <c r="Q191" s="39" t="s">
        <v>721</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65.099999999999994" customHeight="1" x14ac:dyDescent="0.25">
      <c r="B192" s="3"/>
      <c r="C192" s="19" t="s">
        <v>277</v>
      </c>
      <c r="D192" s="17" t="s">
        <v>288</v>
      </c>
      <c r="E192" s="17">
        <v>0</v>
      </c>
      <c r="F192" s="14">
        <v>1.76</v>
      </c>
      <c r="G192" s="14">
        <v>1.47</v>
      </c>
      <c r="H192" s="14">
        <v>1.18</v>
      </c>
      <c r="I192" s="14"/>
      <c r="J192" s="14">
        <v>1.84</v>
      </c>
      <c r="K192" s="14">
        <v>2.41</v>
      </c>
      <c r="L192" s="14">
        <v>3.34</v>
      </c>
      <c r="M192" s="14"/>
      <c r="N192" s="14">
        <v>40.346676412999997</v>
      </c>
      <c r="O192" s="33">
        <v>8.0334301500000009</v>
      </c>
      <c r="P192" s="17" t="s">
        <v>14</v>
      </c>
      <c r="Q192" s="40" t="s">
        <v>722</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65.099999999999994" customHeight="1" x14ac:dyDescent="0.25">
      <c r="B193" s="3"/>
      <c r="C193" s="9" t="s">
        <v>423</v>
      </c>
      <c r="D193" s="16" t="s">
        <v>289</v>
      </c>
      <c r="E193" s="16">
        <v>0</v>
      </c>
      <c r="F193" s="15">
        <v>1.47</v>
      </c>
      <c r="G193" s="15">
        <v>1.07</v>
      </c>
      <c r="H193" s="15">
        <v>0.67</v>
      </c>
      <c r="I193" s="14"/>
      <c r="J193" s="15">
        <v>1.53</v>
      </c>
      <c r="K193" s="15">
        <v>2.3199999999999998</v>
      </c>
      <c r="L193" s="15">
        <v>3.61</v>
      </c>
      <c r="M193" s="15"/>
      <c r="N193" s="15">
        <v>27.421180890999999</v>
      </c>
      <c r="O193" s="15">
        <v>5.7709448000000005</v>
      </c>
      <c r="P193" s="16" t="s">
        <v>14</v>
      </c>
      <c r="Q193" s="39" t="s">
        <v>723</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65.099999999999994" customHeight="1" x14ac:dyDescent="0.25">
      <c r="B194" s="3"/>
      <c r="C194" s="19" t="s">
        <v>443</v>
      </c>
      <c r="D194" s="17" t="s">
        <v>290</v>
      </c>
      <c r="E194" s="17">
        <v>0</v>
      </c>
      <c r="F194" s="14">
        <v>19.21</v>
      </c>
      <c r="G194" s="14">
        <v>16.7</v>
      </c>
      <c r="H194" s="14">
        <v>14.2</v>
      </c>
      <c r="I194" s="14"/>
      <c r="J194" s="14">
        <v>20</v>
      </c>
      <c r="K194" s="14">
        <v>25</v>
      </c>
      <c r="L194" s="14">
        <v>33.1</v>
      </c>
      <c r="M194" s="14"/>
      <c r="N194" s="14">
        <v>24.761111635999999</v>
      </c>
      <c r="O194" s="33">
        <v>208.52732889999999</v>
      </c>
      <c r="P194" s="17" t="s">
        <v>14</v>
      </c>
      <c r="Q194" s="40" t="s">
        <v>724</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65.099999999999994" customHeight="1" x14ac:dyDescent="0.25">
      <c r="B195" s="3"/>
      <c r="C195" s="9" t="s">
        <v>460</v>
      </c>
      <c r="D195" s="16" t="s">
        <v>291</v>
      </c>
      <c r="E195" s="16">
        <v>3</v>
      </c>
      <c r="F195" s="15">
        <v>0.42</v>
      </c>
      <c r="G195" s="15">
        <v>0.2</v>
      </c>
      <c r="H195" s="15">
        <v>-0.01</v>
      </c>
      <c r="I195" s="14"/>
      <c r="J195" s="15">
        <v>0.46</v>
      </c>
      <c r="K195" s="15">
        <v>0.89</v>
      </c>
      <c r="L195" s="15">
        <v>1.6</v>
      </c>
      <c r="M195" s="15"/>
      <c r="N195" s="15">
        <v>36.037701315</v>
      </c>
      <c r="O195" s="15">
        <v>6.4269808499999996</v>
      </c>
      <c r="P195" s="16" t="s">
        <v>14</v>
      </c>
      <c r="Q195" s="39" t="s">
        <v>725</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65.099999999999994" customHeight="1" x14ac:dyDescent="0.25">
      <c r="B196" s="3"/>
      <c r="C196" s="19" t="s">
        <v>726</v>
      </c>
      <c r="D196" s="17" t="s">
        <v>292</v>
      </c>
      <c r="E196" s="17">
        <v>0</v>
      </c>
      <c r="F196" s="14">
        <v>4.83</v>
      </c>
      <c r="G196" s="14">
        <v>4.05</v>
      </c>
      <c r="H196" s="14">
        <v>3.28</v>
      </c>
      <c r="I196" s="14"/>
      <c r="J196" s="14">
        <v>4.92</v>
      </c>
      <c r="K196" s="14">
        <v>6.46</v>
      </c>
      <c r="L196" s="14">
        <v>8.9600000000000009</v>
      </c>
      <c r="M196" s="14"/>
      <c r="N196" s="14">
        <v>30.136540660000001</v>
      </c>
      <c r="O196" s="33">
        <v>19.521032599999998</v>
      </c>
      <c r="P196" s="17" t="s">
        <v>14</v>
      </c>
      <c r="Q196" s="40" t="s">
        <v>727</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65.099999999999994" customHeight="1" x14ac:dyDescent="0.25">
      <c r="B197" s="3"/>
      <c r="C197" s="9" t="s">
        <v>517</v>
      </c>
      <c r="D197" s="16" t="s">
        <v>518</v>
      </c>
      <c r="E197" s="16">
        <v>0</v>
      </c>
      <c r="F197" s="15">
        <v>0.46</v>
      </c>
      <c r="G197" s="15">
        <v>-0.25</v>
      </c>
      <c r="H197" s="15">
        <v>-0.96</v>
      </c>
      <c r="I197" s="14"/>
      <c r="J197" s="15">
        <v>0.52</v>
      </c>
      <c r="K197" s="15">
        <v>1.94</v>
      </c>
      <c r="L197" s="15">
        <v>4.26</v>
      </c>
      <c r="M197" s="15"/>
      <c r="N197" s="15">
        <v>24.777797168999999</v>
      </c>
      <c r="O197" s="15">
        <v>1.9216467500000001</v>
      </c>
      <c r="P197" s="16" t="s">
        <v>14</v>
      </c>
      <c r="Q197" s="39" t="s">
        <v>728</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65.099999999999994" customHeight="1" x14ac:dyDescent="0.25">
      <c r="B198" s="3"/>
      <c r="C198" s="19" t="s">
        <v>416</v>
      </c>
      <c r="D198" s="17" t="s">
        <v>293</v>
      </c>
      <c r="E198" s="17">
        <v>3</v>
      </c>
      <c r="F198" s="14">
        <v>33.909999999999997</v>
      </c>
      <c r="G198" s="14">
        <v>30.42</v>
      </c>
      <c r="H198" s="14">
        <v>26.93</v>
      </c>
      <c r="I198" s="14"/>
      <c r="J198" s="14">
        <v>35.03</v>
      </c>
      <c r="K198" s="14">
        <v>42</v>
      </c>
      <c r="L198" s="14">
        <v>53.28</v>
      </c>
      <c r="M198" s="14"/>
      <c r="N198" s="14">
        <v>31.127774964</v>
      </c>
      <c r="O198" s="33">
        <v>329.47441184999997</v>
      </c>
      <c r="P198" s="17" t="s">
        <v>14</v>
      </c>
      <c r="Q198" s="40" t="s">
        <v>729</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65.099999999999994" customHeight="1" x14ac:dyDescent="0.25">
      <c r="B199" s="3"/>
      <c r="C199" s="9" t="s">
        <v>420</v>
      </c>
      <c r="D199" s="16" t="s">
        <v>294</v>
      </c>
      <c r="E199" s="16">
        <v>4</v>
      </c>
      <c r="F199" s="15">
        <v>8.17</v>
      </c>
      <c r="G199" s="15">
        <v>7.14</v>
      </c>
      <c r="H199" s="15">
        <v>6.12</v>
      </c>
      <c r="I199" s="14"/>
      <c r="J199" s="15">
        <v>8.4600000000000009</v>
      </c>
      <c r="K199" s="15">
        <v>10.5</v>
      </c>
      <c r="L199" s="15">
        <v>13.81</v>
      </c>
      <c r="M199" s="15"/>
      <c r="N199" s="15">
        <v>32.737644234999998</v>
      </c>
      <c r="O199" s="15">
        <v>17.567118149999999</v>
      </c>
      <c r="P199" s="16" t="s">
        <v>14</v>
      </c>
      <c r="Q199" s="39" t="s">
        <v>730</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65.099999999999994" customHeight="1" x14ac:dyDescent="0.25">
      <c r="B200" s="3"/>
      <c r="C200" s="19" t="s">
        <v>731</v>
      </c>
      <c r="D200" s="17" t="s">
        <v>732</v>
      </c>
      <c r="E200" s="17">
        <v>7</v>
      </c>
      <c r="F200" s="14">
        <v>520.29</v>
      </c>
      <c r="G200" s="14">
        <v>478.84</v>
      </c>
      <c r="H200" s="14">
        <v>437.4</v>
      </c>
      <c r="I200" s="14"/>
      <c r="J200" s="14">
        <v>562.14</v>
      </c>
      <c r="K200" s="14">
        <v>645.02</v>
      </c>
      <c r="L200" s="14">
        <v>779.15</v>
      </c>
      <c r="M200" s="14"/>
      <c r="N200" s="14">
        <v>54.302045319000001</v>
      </c>
      <c r="O200" s="33">
        <v>1.7927087465</v>
      </c>
      <c r="P200" s="17" t="s">
        <v>17</v>
      </c>
      <c r="Q200" s="40" t="s">
        <v>733</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65.099999999999994" customHeight="1" x14ac:dyDescent="0.25">
      <c r="B201" s="3"/>
      <c r="C201" s="9" t="s">
        <v>519</v>
      </c>
      <c r="D201" s="16" t="s">
        <v>520</v>
      </c>
      <c r="E201" s="16">
        <v>0</v>
      </c>
      <c r="F201" s="15">
        <v>6.52</v>
      </c>
      <c r="G201" s="15">
        <v>5.77</v>
      </c>
      <c r="H201" s="15">
        <v>5.03</v>
      </c>
      <c r="I201" s="14"/>
      <c r="J201" s="15">
        <v>6.73</v>
      </c>
      <c r="K201" s="15">
        <v>8.2100000000000009</v>
      </c>
      <c r="L201" s="15">
        <v>10.61</v>
      </c>
      <c r="M201" s="15"/>
      <c r="N201" s="15">
        <v>23.677951643</v>
      </c>
      <c r="O201" s="15">
        <v>2.0965524500000003</v>
      </c>
      <c r="P201" s="16" t="s">
        <v>14</v>
      </c>
      <c r="Q201" s="39" t="s">
        <v>734</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65.099999999999994" customHeight="1" x14ac:dyDescent="0.25">
      <c r="B202" s="3"/>
      <c r="C202" s="19" t="s">
        <v>435</v>
      </c>
      <c r="D202" s="17" t="s">
        <v>295</v>
      </c>
      <c r="E202" s="17">
        <v>0</v>
      </c>
      <c r="F202" s="14">
        <v>14.8</v>
      </c>
      <c r="G202" s="14">
        <v>13.54</v>
      </c>
      <c r="H202" s="14">
        <v>12.28</v>
      </c>
      <c r="I202" s="14"/>
      <c r="J202" s="14">
        <v>15.22</v>
      </c>
      <c r="K202" s="14">
        <v>17.73</v>
      </c>
      <c r="L202" s="14">
        <v>21.79</v>
      </c>
      <c r="M202" s="14"/>
      <c r="N202" s="14">
        <v>32.639783399999999</v>
      </c>
      <c r="O202" s="33">
        <v>254.41222965</v>
      </c>
      <c r="P202" s="17" t="s">
        <v>14</v>
      </c>
      <c r="Q202" s="40" t="s">
        <v>735</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65.099999999999994" customHeight="1" x14ac:dyDescent="0.25">
      <c r="B203" s="3"/>
      <c r="C203" s="9" t="s">
        <v>296</v>
      </c>
      <c r="D203" s="16" t="s">
        <v>297</v>
      </c>
      <c r="E203" s="16">
        <v>3</v>
      </c>
      <c r="F203" s="15">
        <v>28.7</v>
      </c>
      <c r="G203" s="15">
        <v>25.22</v>
      </c>
      <c r="H203" s="15">
        <v>21.75</v>
      </c>
      <c r="I203" s="14"/>
      <c r="J203" s="15">
        <v>29.24</v>
      </c>
      <c r="K203" s="15">
        <v>36.18</v>
      </c>
      <c r="L203" s="15">
        <v>47.41</v>
      </c>
      <c r="M203" s="15"/>
      <c r="N203" s="15">
        <v>23.475079702999999</v>
      </c>
      <c r="O203" s="15">
        <v>615.89253335000001</v>
      </c>
      <c r="P203" s="16" t="s">
        <v>14</v>
      </c>
      <c r="Q203" s="39" t="s">
        <v>736</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65.099999999999994" customHeight="1" x14ac:dyDescent="0.25">
      <c r="B204" s="3"/>
      <c r="C204" s="19" t="s">
        <v>298</v>
      </c>
      <c r="D204" s="17" t="s">
        <v>737</v>
      </c>
      <c r="E204" s="17">
        <v>0</v>
      </c>
      <c r="F204" s="14">
        <v>8.1999999999999993</v>
      </c>
      <c r="G204" s="14">
        <v>7.09</v>
      </c>
      <c r="H204" s="14">
        <v>5.98</v>
      </c>
      <c r="I204" s="14"/>
      <c r="J204" s="14">
        <v>9.09</v>
      </c>
      <c r="K204" s="14">
        <v>11.3</v>
      </c>
      <c r="L204" s="14">
        <v>14.89</v>
      </c>
      <c r="M204" s="14"/>
      <c r="N204" s="14">
        <v>26.433190256</v>
      </c>
      <c r="O204" s="33">
        <v>1.9221556499999999</v>
      </c>
      <c r="P204" s="17" t="s">
        <v>14</v>
      </c>
      <c r="Q204" s="40" t="s">
        <v>738</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65.099999999999994" customHeight="1" x14ac:dyDescent="0.25">
      <c r="B205" s="3"/>
      <c r="C205" s="9" t="s">
        <v>298</v>
      </c>
      <c r="D205" s="16" t="s">
        <v>299</v>
      </c>
      <c r="E205" s="16">
        <v>0</v>
      </c>
      <c r="F205" s="15">
        <v>7.11</v>
      </c>
      <c r="G205" s="15">
        <v>6.45</v>
      </c>
      <c r="H205" s="15">
        <v>5.79</v>
      </c>
      <c r="I205" s="14"/>
      <c r="J205" s="15">
        <v>7.75</v>
      </c>
      <c r="K205" s="15">
        <v>9.06</v>
      </c>
      <c r="L205" s="15">
        <v>11.18</v>
      </c>
      <c r="M205" s="15"/>
      <c r="N205" s="15">
        <v>27.339095876999998</v>
      </c>
      <c r="O205" s="15">
        <v>11.750470999999999</v>
      </c>
      <c r="P205" s="16" t="s">
        <v>14</v>
      </c>
      <c r="Q205" s="39" t="s">
        <v>739</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65.099999999999994" customHeight="1" x14ac:dyDescent="0.25">
      <c r="B206" s="3"/>
      <c r="C206" s="19" t="s">
        <v>298</v>
      </c>
      <c r="D206" s="17" t="s">
        <v>300</v>
      </c>
      <c r="E206" s="17">
        <v>0</v>
      </c>
      <c r="F206" s="14">
        <v>36.56</v>
      </c>
      <c r="G206" s="14">
        <v>32.799999999999997</v>
      </c>
      <c r="H206" s="14">
        <v>29.04</v>
      </c>
      <c r="I206" s="14"/>
      <c r="J206" s="14">
        <v>39.950000000000003</v>
      </c>
      <c r="K206" s="14">
        <v>47.46</v>
      </c>
      <c r="L206" s="14">
        <v>59.62</v>
      </c>
      <c r="M206" s="14"/>
      <c r="N206" s="14">
        <v>25.285146313999999</v>
      </c>
      <c r="O206" s="33">
        <v>96.583783750000009</v>
      </c>
      <c r="P206" s="17" t="s">
        <v>14</v>
      </c>
      <c r="Q206" s="40" t="s">
        <v>740</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65.099999999999994" customHeight="1" x14ac:dyDescent="0.25">
      <c r="B207" s="3"/>
      <c r="C207" s="9" t="s">
        <v>301</v>
      </c>
      <c r="D207" s="16" t="s">
        <v>470</v>
      </c>
      <c r="E207" s="16">
        <v>0</v>
      </c>
      <c r="F207" s="15">
        <v>12.93</v>
      </c>
      <c r="G207" s="15">
        <v>11.24</v>
      </c>
      <c r="H207" s="15">
        <v>9.56</v>
      </c>
      <c r="I207" s="14"/>
      <c r="J207" s="15">
        <v>13.09</v>
      </c>
      <c r="K207" s="15">
        <v>16.45</v>
      </c>
      <c r="L207" s="15">
        <v>21.9</v>
      </c>
      <c r="M207" s="15"/>
      <c r="N207" s="15">
        <v>19.545026389</v>
      </c>
      <c r="O207" s="15">
        <v>1.5643021500000001</v>
      </c>
      <c r="P207" s="16" t="s">
        <v>14</v>
      </c>
      <c r="Q207" s="39" t="s">
        <v>741</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65.099999999999994" customHeight="1" x14ac:dyDescent="0.25">
      <c r="B208" s="3"/>
      <c r="C208" s="19" t="s">
        <v>301</v>
      </c>
      <c r="D208" s="17" t="s">
        <v>471</v>
      </c>
      <c r="E208" s="17">
        <v>0</v>
      </c>
      <c r="F208" s="14">
        <v>13.86</v>
      </c>
      <c r="G208" s="14">
        <v>12.31</v>
      </c>
      <c r="H208" s="14">
        <v>10.76</v>
      </c>
      <c r="I208" s="14"/>
      <c r="J208" s="14">
        <v>14</v>
      </c>
      <c r="K208" s="14">
        <v>17.09</v>
      </c>
      <c r="L208" s="14">
        <v>22.09</v>
      </c>
      <c r="M208" s="14"/>
      <c r="N208" s="14">
        <v>26.526790456000001</v>
      </c>
      <c r="O208" s="33">
        <v>1.9746373500000001</v>
      </c>
      <c r="P208" s="17" t="s">
        <v>14</v>
      </c>
      <c r="Q208" s="40" t="s">
        <v>742</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65.099999999999994" customHeight="1" x14ac:dyDescent="0.25">
      <c r="B209" s="3"/>
      <c r="C209" s="9" t="s">
        <v>301</v>
      </c>
      <c r="D209" s="16" t="s">
        <v>302</v>
      </c>
      <c r="E209" s="16">
        <v>0</v>
      </c>
      <c r="F209" s="15">
        <v>26.76</v>
      </c>
      <c r="G209" s="15">
        <v>23.53</v>
      </c>
      <c r="H209" s="15">
        <v>20.309999999999999</v>
      </c>
      <c r="I209" s="14"/>
      <c r="J209" s="15">
        <v>27.04</v>
      </c>
      <c r="K209" s="15">
        <v>33.479999999999997</v>
      </c>
      <c r="L209" s="15">
        <v>43.91</v>
      </c>
      <c r="M209" s="15"/>
      <c r="N209" s="15">
        <v>23.964227672</v>
      </c>
      <c r="O209" s="15">
        <v>91.842206149999996</v>
      </c>
      <c r="P209" s="16" t="s">
        <v>14</v>
      </c>
      <c r="Q209" s="39" t="s">
        <v>743</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65.099999999999994" customHeight="1" x14ac:dyDescent="0.25">
      <c r="B210" s="3"/>
      <c r="C210" s="19" t="s">
        <v>303</v>
      </c>
      <c r="D210" s="17" t="s">
        <v>304</v>
      </c>
      <c r="E210" s="17">
        <v>7</v>
      </c>
      <c r="F210" s="14">
        <v>18.02</v>
      </c>
      <c r="G210" s="14">
        <v>15.74</v>
      </c>
      <c r="H210" s="14">
        <v>13.47</v>
      </c>
      <c r="I210" s="14"/>
      <c r="J210" s="14">
        <v>21.7</v>
      </c>
      <c r="K210" s="14">
        <v>26.24</v>
      </c>
      <c r="L210" s="14">
        <v>33.590000000000003</v>
      </c>
      <c r="M210" s="14"/>
      <c r="N210" s="14">
        <v>66.901410970000001</v>
      </c>
      <c r="O210" s="33">
        <v>51.420341350000001</v>
      </c>
      <c r="P210" s="17" t="s">
        <v>17</v>
      </c>
      <c r="Q210" s="40" t="s">
        <v>744</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65.099999999999994" customHeight="1" x14ac:dyDescent="0.25">
      <c r="B211" s="3"/>
      <c r="C211" s="9" t="s">
        <v>305</v>
      </c>
      <c r="D211" s="16" t="s">
        <v>306</v>
      </c>
      <c r="E211" s="16">
        <v>3</v>
      </c>
      <c r="F211" s="15">
        <v>4.92</v>
      </c>
      <c r="G211" s="15">
        <v>4.67</v>
      </c>
      <c r="H211" s="15">
        <v>4.42</v>
      </c>
      <c r="I211" s="14"/>
      <c r="J211" s="15">
        <v>5.03</v>
      </c>
      <c r="K211" s="15">
        <v>5.52</v>
      </c>
      <c r="L211" s="15">
        <v>6.32</v>
      </c>
      <c r="M211" s="15"/>
      <c r="N211" s="15">
        <v>32.93173839</v>
      </c>
      <c r="O211" s="15">
        <v>2.9281529000000002</v>
      </c>
      <c r="P211" s="16" t="s">
        <v>14</v>
      </c>
      <c r="Q211" s="39" t="s">
        <v>745</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65.099999999999994" customHeight="1" x14ac:dyDescent="0.25">
      <c r="B212" s="3"/>
      <c r="C212" s="19" t="s">
        <v>490</v>
      </c>
      <c r="D212" s="17" t="s">
        <v>453</v>
      </c>
      <c r="E212" s="17">
        <v>9</v>
      </c>
      <c r="F212" s="14">
        <v>3900.04</v>
      </c>
      <c r="G212" s="14">
        <v>3107.74</v>
      </c>
      <c r="H212" s="14">
        <v>2315.44</v>
      </c>
      <c r="I212" s="14"/>
      <c r="J212" s="14">
        <v>4159.99</v>
      </c>
      <c r="K212" s="14">
        <v>5744.58</v>
      </c>
      <c r="L212" s="14">
        <v>8308.65</v>
      </c>
      <c r="M212" s="14"/>
      <c r="N212" s="14">
        <v>74.701693157999998</v>
      </c>
      <c r="O212" s="33">
        <v>2.603625643</v>
      </c>
      <c r="P212" s="17" t="s">
        <v>17</v>
      </c>
      <c r="Q212" s="40" t="s">
        <v>746</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65.099999999999994" customHeight="1" x14ac:dyDescent="0.25">
      <c r="B213" s="3"/>
      <c r="C213" s="9" t="s">
        <v>307</v>
      </c>
      <c r="D213" s="16" t="s">
        <v>308</v>
      </c>
      <c r="E213" s="16">
        <v>3</v>
      </c>
      <c r="F213" s="15">
        <v>11.56</v>
      </c>
      <c r="G213" s="15">
        <v>10.119999999999999</v>
      </c>
      <c r="H213" s="15">
        <v>8.69</v>
      </c>
      <c r="I213" s="14"/>
      <c r="J213" s="15">
        <v>12.22</v>
      </c>
      <c r="K213" s="15">
        <v>15.08</v>
      </c>
      <c r="L213" s="15">
        <v>19.72</v>
      </c>
      <c r="M213" s="15"/>
      <c r="N213" s="15">
        <v>34.826523516999998</v>
      </c>
      <c r="O213" s="15">
        <v>14.68248855</v>
      </c>
      <c r="P213" s="16" t="s">
        <v>14</v>
      </c>
      <c r="Q213" s="39" t="s">
        <v>747</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65.099999999999994" customHeight="1" x14ac:dyDescent="0.25">
      <c r="B214" s="3"/>
      <c r="C214" s="19" t="s">
        <v>309</v>
      </c>
      <c r="D214" s="17" t="s">
        <v>310</v>
      </c>
      <c r="E214" s="17">
        <v>1</v>
      </c>
      <c r="F214" s="14">
        <v>6.22</v>
      </c>
      <c r="G214" s="14">
        <v>4.47</v>
      </c>
      <c r="H214" s="14">
        <v>2.72</v>
      </c>
      <c r="I214" s="14"/>
      <c r="J214" s="14">
        <v>6.5</v>
      </c>
      <c r="K214" s="14">
        <v>9.99</v>
      </c>
      <c r="L214" s="14">
        <v>15.65</v>
      </c>
      <c r="M214" s="14"/>
      <c r="N214" s="14">
        <v>46.770840614999997</v>
      </c>
      <c r="O214" s="33">
        <v>65.602312000000012</v>
      </c>
      <c r="P214" s="17" t="s">
        <v>14</v>
      </c>
      <c r="Q214" s="40" t="s">
        <v>748</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65.099999999999994" customHeight="1" x14ac:dyDescent="0.25">
      <c r="B215" s="3"/>
      <c r="C215" s="9" t="s">
        <v>414</v>
      </c>
      <c r="D215" s="16" t="s">
        <v>415</v>
      </c>
      <c r="E215" s="16">
        <v>3</v>
      </c>
      <c r="F215" s="15">
        <v>28.06</v>
      </c>
      <c r="G215" s="15">
        <v>20.57</v>
      </c>
      <c r="H215" s="15">
        <v>13.09</v>
      </c>
      <c r="I215" s="14"/>
      <c r="J215" s="15">
        <v>30.1</v>
      </c>
      <c r="K215" s="15">
        <v>45.06</v>
      </c>
      <c r="L215" s="15">
        <v>69.28</v>
      </c>
      <c r="M215" s="15"/>
      <c r="N215" s="15">
        <v>33.738007701999997</v>
      </c>
      <c r="O215" s="15">
        <v>2.5381466294999999</v>
      </c>
      <c r="P215" s="16" t="s">
        <v>14</v>
      </c>
      <c r="Q215" s="39" t="s">
        <v>749</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65.099999999999994" customHeight="1" x14ac:dyDescent="0.25">
      <c r="B216" s="3"/>
      <c r="C216" s="19" t="s">
        <v>311</v>
      </c>
      <c r="D216" s="17" t="s">
        <v>312</v>
      </c>
      <c r="E216" s="17">
        <v>0</v>
      </c>
      <c r="F216" s="14">
        <v>9</v>
      </c>
      <c r="G216" s="14">
        <v>7.37</v>
      </c>
      <c r="H216" s="14">
        <v>5.75</v>
      </c>
      <c r="I216" s="14"/>
      <c r="J216" s="14">
        <v>9.34</v>
      </c>
      <c r="K216" s="14">
        <v>12.58</v>
      </c>
      <c r="L216" s="14">
        <v>17.82</v>
      </c>
      <c r="M216" s="14"/>
      <c r="N216" s="14">
        <v>22.9777171</v>
      </c>
      <c r="O216" s="33">
        <v>40.679492250000003</v>
      </c>
      <c r="P216" s="17" t="s">
        <v>14</v>
      </c>
      <c r="Q216" s="40" t="s">
        <v>750</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65.099999999999994" customHeight="1" x14ac:dyDescent="0.25">
      <c r="B217" s="3"/>
      <c r="C217" s="9" t="s">
        <v>313</v>
      </c>
      <c r="D217" s="16" t="s">
        <v>314</v>
      </c>
      <c r="E217" s="16">
        <v>3</v>
      </c>
      <c r="F217" s="15">
        <v>16.87</v>
      </c>
      <c r="G217" s="15">
        <v>15.34</v>
      </c>
      <c r="H217" s="15">
        <v>13.81</v>
      </c>
      <c r="I217" s="14"/>
      <c r="J217" s="15">
        <v>17.62</v>
      </c>
      <c r="K217" s="15">
        <v>20.67</v>
      </c>
      <c r="L217" s="15">
        <v>25.62</v>
      </c>
      <c r="M217" s="15"/>
      <c r="N217" s="15">
        <v>40.327093390999998</v>
      </c>
      <c r="O217" s="15">
        <v>63.027233299999999</v>
      </c>
      <c r="P217" s="16" t="s">
        <v>14</v>
      </c>
      <c r="Q217" s="39" t="s">
        <v>751</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65.099999999999994" customHeight="1" x14ac:dyDescent="0.25">
      <c r="B218" s="3"/>
      <c r="C218" s="19" t="s">
        <v>315</v>
      </c>
      <c r="D218" s="17" t="s">
        <v>316</v>
      </c>
      <c r="E218" s="17">
        <v>4</v>
      </c>
      <c r="F218" s="14">
        <v>18.3</v>
      </c>
      <c r="G218" s="14">
        <v>16.23</v>
      </c>
      <c r="H218" s="14">
        <v>14.17</v>
      </c>
      <c r="I218" s="14"/>
      <c r="J218" s="14">
        <v>23.3</v>
      </c>
      <c r="K218" s="14">
        <v>27.42</v>
      </c>
      <c r="L218" s="14">
        <v>34.1</v>
      </c>
      <c r="M218" s="14"/>
      <c r="N218" s="14">
        <v>49.995886441000003</v>
      </c>
      <c r="O218" s="33">
        <v>172.8680876</v>
      </c>
      <c r="P218" s="17" t="s">
        <v>17</v>
      </c>
      <c r="Q218" s="40" t="s">
        <v>752</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65.099999999999994" customHeight="1" x14ac:dyDescent="0.25">
      <c r="B219" s="3"/>
      <c r="C219" s="9" t="s">
        <v>317</v>
      </c>
      <c r="D219" s="16" t="s">
        <v>318</v>
      </c>
      <c r="E219" s="16">
        <v>2</v>
      </c>
      <c r="F219" s="15">
        <v>47.57</v>
      </c>
      <c r="G219" s="15">
        <v>36.44</v>
      </c>
      <c r="H219" s="15">
        <v>25.31</v>
      </c>
      <c r="I219" s="14"/>
      <c r="J219" s="15">
        <v>51</v>
      </c>
      <c r="K219" s="15">
        <v>73.25</v>
      </c>
      <c r="L219" s="15">
        <v>109.26</v>
      </c>
      <c r="M219" s="15"/>
      <c r="N219" s="15">
        <v>19.271544577</v>
      </c>
      <c r="O219" s="15">
        <v>21.461043018000002</v>
      </c>
      <c r="P219" s="16" t="s">
        <v>14</v>
      </c>
      <c r="Q219" s="39" t="s">
        <v>753</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65.099999999999994" customHeight="1" x14ac:dyDescent="0.25">
      <c r="B220" s="3"/>
      <c r="C220" s="19" t="s">
        <v>491</v>
      </c>
      <c r="D220" s="17" t="s">
        <v>319</v>
      </c>
      <c r="E220" s="17">
        <v>4</v>
      </c>
      <c r="F220" s="14">
        <v>12.61</v>
      </c>
      <c r="G220" s="14">
        <v>10.53</v>
      </c>
      <c r="H220" s="14">
        <v>8.4499999999999993</v>
      </c>
      <c r="I220" s="14"/>
      <c r="J220" s="14">
        <v>14.58</v>
      </c>
      <c r="K220" s="14">
        <v>18.73</v>
      </c>
      <c r="L220" s="14">
        <v>25.46</v>
      </c>
      <c r="M220" s="14"/>
      <c r="N220" s="14">
        <v>55.666398649999998</v>
      </c>
      <c r="O220" s="33">
        <v>30.839298230000001</v>
      </c>
      <c r="P220" s="17" t="s">
        <v>17</v>
      </c>
      <c r="Q220" s="40" t="s">
        <v>754</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65.099999999999994" customHeight="1" x14ac:dyDescent="0.25">
      <c r="B221" s="3"/>
      <c r="C221" s="9" t="s">
        <v>320</v>
      </c>
      <c r="D221" s="16" t="s">
        <v>321</v>
      </c>
      <c r="E221" s="16">
        <v>0</v>
      </c>
      <c r="F221" s="15">
        <v>41.7</v>
      </c>
      <c r="G221" s="15">
        <v>36.15</v>
      </c>
      <c r="H221" s="15">
        <v>30.61</v>
      </c>
      <c r="I221" s="14"/>
      <c r="J221" s="15">
        <v>43</v>
      </c>
      <c r="K221" s="15">
        <v>54.08</v>
      </c>
      <c r="L221" s="15">
        <v>72.03</v>
      </c>
      <c r="M221" s="15"/>
      <c r="N221" s="15">
        <v>23.971940035999999</v>
      </c>
      <c r="O221" s="15">
        <v>305.91241530000002</v>
      </c>
      <c r="P221" s="16" t="s">
        <v>14</v>
      </c>
      <c r="Q221" s="39" t="s">
        <v>755</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65.099999999999994" customHeight="1" x14ac:dyDescent="0.25">
      <c r="B222" s="3"/>
      <c r="C222" s="19" t="s">
        <v>409</v>
      </c>
      <c r="D222" s="17" t="s">
        <v>410</v>
      </c>
      <c r="E222" s="17">
        <v>2</v>
      </c>
      <c r="F222" s="14">
        <v>3.6</v>
      </c>
      <c r="G222" s="14">
        <v>3.11</v>
      </c>
      <c r="H222" s="14">
        <v>2.62</v>
      </c>
      <c r="I222" s="14"/>
      <c r="J222" s="14">
        <v>3.73</v>
      </c>
      <c r="K222" s="14">
        <v>4.7</v>
      </c>
      <c r="L222" s="14">
        <v>6.28</v>
      </c>
      <c r="M222" s="14"/>
      <c r="N222" s="14">
        <v>32.539278531999997</v>
      </c>
      <c r="O222" s="33">
        <v>1.6543195499999999</v>
      </c>
      <c r="P222" s="17" t="s">
        <v>14</v>
      </c>
      <c r="Q222" s="40" t="s">
        <v>521</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65.099999999999994" customHeight="1" x14ac:dyDescent="0.25">
      <c r="B223" s="3"/>
      <c r="C223" s="9" t="s">
        <v>322</v>
      </c>
      <c r="D223" s="16" t="s">
        <v>444</v>
      </c>
      <c r="E223" s="16">
        <v>3</v>
      </c>
      <c r="F223" s="15">
        <v>12.55</v>
      </c>
      <c r="G223" s="15">
        <v>11.91</v>
      </c>
      <c r="H223" s="15">
        <v>11.28</v>
      </c>
      <c r="I223" s="14"/>
      <c r="J223" s="15">
        <v>12.75</v>
      </c>
      <c r="K223" s="15">
        <v>14.01</v>
      </c>
      <c r="L223" s="15">
        <v>16.059999999999999</v>
      </c>
      <c r="M223" s="15"/>
      <c r="N223" s="15">
        <v>26.550044547999999</v>
      </c>
      <c r="O223" s="15">
        <v>1.84966005</v>
      </c>
      <c r="P223" s="16" t="s">
        <v>14</v>
      </c>
      <c r="Q223" s="39" t="s">
        <v>756</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65.099999999999994" customHeight="1" x14ac:dyDescent="0.25">
      <c r="B224" s="3"/>
      <c r="C224" s="19" t="s">
        <v>322</v>
      </c>
      <c r="D224" s="17" t="s">
        <v>323</v>
      </c>
      <c r="E224" s="17">
        <v>3</v>
      </c>
      <c r="F224" s="14">
        <v>12.74</v>
      </c>
      <c r="G224" s="14">
        <v>12.05</v>
      </c>
      <c r="H224" s="14">
        <v>11.36</v>
      </c>
      <c r="I224" s="14"/>
      <c r="J224" s="14">
        <v>12.97</v>
      </c>
      <c r="K224" s="14">
        <v>14.34</v>
      </c>
      <c r="L224" s="14">
        <v>16.57</v>
      </c>
      <c r="M224" s="14"/>
      <c r="N224" s="14">
        <v>25.336164789000001</v>
      </c>
      <c r="O224" s="33">
        <v>3.3545884999999998</v>
      </c>
      <c r="P224" s="17" t="s">
        <v>14</v>
      </c>
      <c r="Q224" s="40" t="s">
        <v>757</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65.099999999999994" customHeight="1" x14ac:dyDescent="0.25">
      <c r="B225" s="3"/>
      <c r="C225" s="9" t="s">
        <v>322</v>
      </c>
      <c r="D225" s="16" t="s">
        <v>324</v>
      </c>
      <c r="E225" s="16">
        <v>3</v>
      </c>
      <c r="F225" s="15">
        <v>37.92</v>
      </c>
      <c r="G225" s="15">
        <v>35.880000000000003</v>
      </c>
      <c r="H225" s="15">
        <v>33.840000000000003</v>
      </c>
      <c r="I225" s="14"/>
      <c r="J225" s="15">
        <v>38.56</v>
      </c>
      <c r="K225" s="15">
        <v>42.63</v>
      </c>
      <c r="L225" s="15">
        <v>49.23</v>
      </c>
      <c r="M225" s="15"/>
      <c r="N225" s="15">
        <v>26.51384865</v>
      </c>
      <c r="O225" s="15">
        <v>98.301595550000002</v>
      </c>
      <c r="P225" s="16" t="s">
        <v>14</v>
      </c>
      <c r="Q225" s="39" t="s">
        <v>758</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65.099999999999994" customHeight="1" x14ac:dyDescent="0.25">
      <c r="B226" s="3"/>
      <c r="C226" s="19" t="s">
        <v>325</v>
      </c>
      <c r="D226" s="17" t="s">
        <v>326</v>
      </c>
      <c r="E226" s="17">
        <v>7</v>
      </c>
      <c r="F226" s="14">
        <v>253.79</v>
      </c>
      <c r="G226" s="14">
        <v>236.36</v>
      </c>
      <c r="H226" s="14">
        <v>218.94</v>
      </c>
      <c r="I226" s="14"/>
      <c r="J226" s="14">
        <v>262.7</v>
      </c>
      <c r="K226" s="14">
        <v>297.54000000000002</v>
      </c>
      <c r="L226" s="14">
        <v>353.93</v>
      </c>
      <c r="M226" s="14"/>
      <c r="N226" s="14">
        <v>58.004200202</v>
      </c>
      <c r="O226" s="33">
        <v>18.022890831000002</v>
      </c>
      <c r="P226" s="17" t="s">
        <v>17</v>
      </c>
      <c r="Q226" s="40" t="s">
        <v>759</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65.099999999999994" customHeight="1" x14ac:dyDescent="0.25">
      <c r="B227" s="3"/>
      <c r="C227" s="9" t="s">
        <v>760</v>
      </c>
      <c r="D227" s="16" t="s">
        <v>761</v>
      </c>
      <c r="E227" s="16">
        <v>0</v>
      </c>
      <c r="F227" s="15">
        <v>4.53</v>
      </c>
      <c r="G227" s="15">
        <v>4.05</v>
      </c>
      <c r="H227" s="15">
        <v>3.58</v>
      </c>
      <c r="I227" s="14"/>
      <c r="J227" s="15">
        <v>4.5999999999999996</v>
      </c>
      <c r="K227" s="15">
        <v>5.54</v>
      </c>
      <c r="L227" s="15">
        <v>7.08</v>
      </c>
      <c r="M227" s="15"/>
      <c r="N227" s="15">
        <v>20.068529302000002</v>
      </c>
      <c r="O227" s="15">
        <v>1.2830438</v>
      </c>
      <c r="P227" s="16" t="s">
        <v>14</v>
      </c>
      <c r="Q227" s="39" t="s">
        <v>762</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65.099999999999994" customHeight="1" x14ac:dyDescent="0.25">
      <c r="B228" s="3"/>
      <c r="C228" s="19" t="s">
        <v>327</v>
      </c>
      <c r="D228" s="17" t="s">
        <v>328</v>
      </c>
      <c r="E228" s="17">
        <v>0</v>
      </c>
      <c r="F228" s="14">
        <v>29.8</v>
      </c>
      <c r="G228" s="14">
        <v>25.49</v>
      </c>
      <c r="H228" s="14">
        <v>21.18</v>
      </c>
      <c r="I228" s="14"/>
      <c r="J228" s="14">
        <v>30.5</v>
      </c>
      <c r="K228" s="14">
        <v>39.11</v>
      </c>
      <c r="L228" s="14">
        <v>53.05</v>
      </c>
      <c r="M228" s="14"/>
      <c r="N228" s="14">
        <v>38.376861697999999</v>
      </c>
      <c r="O228" s="33">
        <v>8.3940421000000001</v>
      </c>
      <c r="P228" s="17" t="s">
        <v>14</v>
      </c>
      <c r="Q228" s="40" t="s">
        <v>763</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65.099999999999994" customHeight="1" x14ac:dyDescent="0.25">
      <c r="B229" s="3"/>
      <c r="C229" s="9" t="s">
        <v>329</v>
      </c>
      <c r="D229" s="16" t="s">
        <v>330</v>
      </c>
      <c r="E229" s="16">
        <v>0</v>
      </c>
      <c r="F229" s="15">
        <v>35.01</v>
      </c>
      <c r="G229" s="15">
        <v>31.52</v>
      </c>
      <c r="H229" s="15">
        <v>28.03</v>
      </c>
      <c r="I229" s="14"/>
      <c r="J229" s="15">
        <v>36.020000000000003</v>
      </c>
      <c r="K229" s="15">
        <v>42.99</v>
      </c>
      <c r="L229" s="15">
        <v>54.28</v>
      </c>
      <c r="M229" s="15"/>
      <c r="N229" s="15">
        <v>25.960019507999998</v>
      </c>
      <c r="O229" s="15">
        <v>187.7920704</v>
      </c>
      <c r="P229" s="16" t="s">
        <v>14</v>
      </c>
      <c r="Q229" s="39" t="s">
        <v>764</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65.099999999999994" customHeight="1" x14ac:dyDescent="0.25">
      <c r="B230" s="3"/>
      <c r="C230" s="19" t="s">
        <v>331</v>
      </c>
      <c r="D230" s="17" t="s">
        <v>332</v>
      </c>
      <c r="E230" s="17">
        <v>3</v>
      </c>
      <c r="F230" s="14">
        <v>28.41</v>
      </c>
      <c r="G230" s="14">
        <v>24.51</v>
      </c>
      <c r="H230" s="14">
        <v>20.61</v>
      </c>
      <c r="I230" s="14"/>
      <c r="J230" s="14">
        <v>29.2</v>
      </c>
      <c r="K230" s="14">
        <v>36.99</v>
      </c>
      <c r="L230" s="14">
        <v>49.6</v>
      </c>
      <c r="M230" s="14"/>
      <c r="N230" s="14">
        <v>43.883591938000002</v>
      </c>
      <c r="O230" s="33">
        <v>97.360869100000002</v>
      </c>
      <c r="P230" s="17" t="s">
        <v>14</v>
      </c>
      <c r="Q230" s="40" t="s">
        <v>765</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65.099999999999994" customHeight="1" x14ac:dyDescent="0.25">
      <c r="B231" s="3"/>
      <c r="C231" s="9" t="s">
        <v>333</v>
      </c>
      <c r="D231" s="16" t="s">
        <v>334</v>
      </c>
      <c r="E231" s="16">
        <v>4</v>
      </c>
      <c r="F231" s="15">
        <v>66.39</v>
      </c>
      <c r="G231" s="15">
        <v>59.38</v>
      </c>
      <c r="H231" s="15">
        <v>52.38</v>
      </c>
      <c r="I231" s="14"/>
      <c r="J231" s="15">
        <v>76.17</v>
      </c>
      <c r="K231" s="15">
        <v>90.17</v>
      </c>
      <c r="L231" s="15">
        <v>112.83</v>
      </c>
      <c r="M231" s="15"/>
      <c r="N231" s="15">
        <v>58.782832941000002</v>
      </c>
      <c r="O231" s="15">
        <v>68.322277396000004</v>
      </c>
      <c r="P231" s="16" t="s">
        <v>17</v>
      </c>
      <c r="Q231" s="39" t="s">
        <v>766</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65.099999999999994" customHeight="1" x14ac:dyDescent="0.25">
      <c r="B232" s="3"/>
      <c r="C232" s="19" t="s">
        <v>767</v>
      </c>
      <c r="D232" s="17" t="s">
        <v>768</v>
      </c>
      <c r="E232" s="17">
        <v>7</v>
      </c>
      <c r="F232" s="14">
        <v>159.04</v>
      </c>
      <c r="G232" s="14">
        <v>146.97999999999999</v>
      </c>
      <c r="H232" s="14">
        <v>134.91999999999999</v>
      </c>
      <c r="I232" s="14"/>
      <c r="J232" s="14">
        <v>175.03</v>
      </c>
      <c r="K232" s="14">
        <v>199.14</v>
      </c>
      <c r="L232" s="14">
        <v>238.17</v>
      </c>
      <c r="M232" s="14"/>
      <c r="N232" s="14">
        <v>59.058495628000003</v>
      </c>
      <c r="O232" s="33">
        <v>1.5943172305</v>
      </c>
      <c r="P232" s="17" t="s">
        <v>17</v>
      </c>
      <c r="Q232" s="40" t="s">
        <v>769</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65.099999999999994" customHeight="1" x14ac:dyDescent="0.25">
      <c r="B233" s="3"/>
      <c r="C233" s="9" t="s">
        <v>335</v>
      </c>
      <c r="D233" s="16" t="s">
        <v>336</v>
      </c>
      <c r="E233" s="16">
        <v>0</v>
      </c>
      <c r="F233" s="15">
        <v>22.19</v>
      </c>
      <c r="G233" s="15">
        <v>20.07</v>
      </c>
      <c r="H233" s="15">
        <v>17.96</v>
      </c>
      <c r="I233" s="14"/>
      <c r="J233" s="15">
        <v>22.51</v>
      </c>
      <c r="K233" s="15">
        <v>26.73</v>
      </c>
      <c r="L233" s="15">
        <v>33.57</v>
      </c>
      <c r="M233" s="15"/>
      <c r="N233" s="15">
        <v>26.896040328000002</v>
      </c>
      <c r="O233" s="15">
        <v>146.86981850000001</v>
      </c>
      <c r="P233" s="16" t="s">
        <v>14</v>
      </c>
      <c r="Q233" s="39" t="s">
        <v>770</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65.099999999999994" customHeight="1" x14ac:dyDescent="0.25">
      <c r="B234" s="3"/>
      <c r="C234" s="19" t="s">
        <v>337</v>
      </c>
      <c r="D234" s="17" t="s">
        <v>338</v>
      </c>
      <c r="E234" s="17">
        <v>0</v>
      </c>
      <c r="F234" s="14">
        <v>30.55</v>
      </c>
      <c r="G234" s="14">
        <v>25.23</v>
      </c>
      <c r="H234" s="14">
        <v>19.91</v>
      </c>
      <c r="I234" s="14"/>
      <c r="J234" s="14">
        <v>31.91</v>
      </c>
      <c r="K234" s="14">
        <v>42.54</v>
      </c>
      <c r="L234" s="14">
        <v>59.74</v>
      </c>
      <c r="M234" s="14"/>
      <c r="N234" s="14">
        <v>35.756495049999998</v>
      </c>
      <c r="O234" s="33">
        <v>202.57412690000001</v>
      </c>
      <c r="P234" s="17" t="s">
        <v>14</v>
      </c>
      <c r="Q234" s="40" t="s">
        <v>771</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65.099999999999994" customHeight="1" x14ac:dyDescent="0.25">
      <c r="B235" s="3"/>
      <c r="C235" s="9" t="s">
        <v>339</v>
      </c>
      <c r="D235" s="16" t="s">
        <v>340</v>
      </c>
      <c r="E235" s="16">
        <v>0</v>
      </c>
      <c r="F235" s="15">
        <v>14.82</v>
      </c>
      <c r="G235" s="15">
        <v>13.71</v>
      </c>
      <c r="H235" s="15">
        <v>12.61</v>
      </c>
      <c r="I235" s="14"/>
      <c r="J235" s="15">
        <v>15.24</v>
      </c>
      <c r="K235" s="15">
        <v>17.440000000000001</v>
      </c>
      <c r="L235" s="15">
        <v>21.01</v>
      </c>
      <c r="M235" s="15"/>
      <c r="N235" s="15">
        <v>44.405965981000001</v>
      </c>
      <c r="O235" s="15">
        <v>11.783843999999998</v>
      </c>
      <c r="P235" s="16" t="s">
        <v>14</v>
      </c>
      <c r="Q235" s="39" t="s">
        <v>772</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65.099999999999994" customHeight="1" x14ac:dyDescent="0.25">
      <c r="B236" s="3"/>
      <c r="C236" s="19" t="s">
        <v>417</v>
      </c>
      <c r="D236" s="17" t="s">
        <v>418</v>
      </c>
      <c r="E236" s="17">
        <v>0</v>
      </c>
      <c r="F236" s="14">
        <v>4.17</v>
      </c>
      <c r="G236" s="14">
        <v>3.09</v>
      </c>
      <c r="H236" s="14">
        <v>2.02</v>
      </c>
      <c r="I236" s="14"/>
      <c r="J236" s="14">
        <v>4.49</v>
      </c>
      <c r="K236" s="14">
        <v>6.63</v>
      </c>
      <c r="L236" s="14">
        <v>10.1</v>
      </c>
      <c r="M236" s="14"/>
      <c r="N236" s="14">
        <v>23.124543280000001</v>
      </c>
      <c r="O236" s="33">
        <v>2.1342714999999997</v>
      </c>
      <c r="P236" s="17" t="s">
        <v>14</v>
      </c>
      <c r="Q236" s="40" t="s">
        <v>773</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65.099999999999994" customHeight="1" x14ac:dyDescent="0.25">
      <c r="B237" s="3"/>
      <c r="C237" s="9" t="s">
        <v>341</v>
      </c>
      <c r="D237" s="16" t="s">
        <v>342</v>
      </c>
      <c r="E237" s="16">
        <v>0</v>
      </c>
      <c r="F237" s="15">
        <v>12.81</v>
      </c>
      <c r="G237" s="15">
        <v>11.12</v>
      </c>
      <c r="H237" s="15">
        <v>9.44</v>
      </c>
      <c r="I237" s="14"/>
      <c r="J237" s="15">
        <v>13.57</v>
      </c>
      <c r="K237" s="15">
        <v>16.93</v>
      </c>
      <c r="L237" s="15">
        <v>22.37</v>
      </c>
      <c r="M237" s="15"/>
      <c r="N237" s="15">
        <v>32.131514719000002</v>
      </c>
      <c r="O237" s="15">
        <v>13.5551171</v>
      </c>
      <c r="P237" s="16" t="s">
        <v>14</v>
      </c>
      <c r="Q237" s="39" t="s">
        <v>774</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65.099999999999994" customHeight="1" x14ac:dyDescent="0.25">
      <c r="B238" s="3"/>
      <c r="C238" s="19" t="s">
        <v>343</v>
      </c>
      <c r="D238" s="17" t="s">
        <v>344</v>
      </c>
      <c r="E238" s="17">
        <v>3</v>
      </c>
      <c r="F238" s="14">
        <v>28.58</v>
      </c>
      <c r="G238" s="14">
        <v>25.52</v>
      </c>
      <c r="H238" s="14">
        <v>22.46</v>
      </c>
      <c r="I238" s="14"/>
      <c r="J238" s="14">
        <v>29.22</v>
      </c>
      <c r="K238" s="14">
        <v>35.33</v>
      </c>
      <c r="L238" s="14">
        <v>45.23</v>
      </c>
      <c r="M238" s="14"/>
      <c r="N238" s="14">
        <v>43.872332055999998</v>
      </c>
      <c r="O238" s="33">
        <v>161.58415835000002</v>
      </c>
      <c r="P238" s="17" t="s">
        <v>14</v>
      </c>
      <c r="Q238" s="40" t="s">
        <v>775</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65.099999999999994" customHeight="1" x14ac:dyDescent="0.25">
      <c r="B239" s="3"/>
      <c r="C239" s="9" t="s">
        <v>345</v>
      </c>
      <c r="D239" s="16" t="s">
        <v>346</v>
      </c>
      <c r="E239" s="16">
        <v>3</v>
      </c>
      <c r="F239" s="15">
        <v>6.22</v>
      </c>
      <c r="G239" s="15">
        <v>5.28</v>
      </c>
      <c r="H239" s="15">
        <v>4.3499999999999996</v>
      </c>
      <c r="I239" s="14"/>
      <c r="J239" s="15">
        <v>6.5</v>
      </c>
      <c r="K239" s="15">
        <v>8.36</v>
      </c>
      <c r="L239" s="15">
        <v>11.37</v>
      </c>
      <c r="M239" s="15"/>
      <c r="N239" s="15">
        <v>36.328389952000002</v>
      </c>
      <c r="O239" s="15">
        <v>4.6550843500000001</v>
      </c>
      <c r="P239" s="16" t="s">
        <v>14</v>
      </c>
      <c r="Q239" s="39" t="s">
        <v>776</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65.099999999999994" customHeight="1" x14ac:dyDescent="0.25">
      <c r="B240" s="3"/>
      <c r="C240" s="19" t="s">
        <v>347</v>
      </c>
      <c r="D240" s="17" t="s">
        <v>348</v>
      </c>
      <c r="E240" s="17">
        <v>7</v>
      </c>
      <c r="F240" s="14">
        <v>60.27</v>
      </c>
      <c r="G240" s="14">
        <v>55.46</v>
      </c>
      <c r="H240" s="14">
        <v>50.66</v>
      </c>
      <c r="I240" s="14"/>
      <c r="J240" s="14">
        <v>72.22</v>
      </c>
      <c r="K240" s="14">
        <v>81.819999999999993</v>
      </c>
      <c r="L240" s="14">
        <v>97.36</v>
      </c>
      <c r="M240" s="14"/>
      <c r="N240" s="14">
        <v>48.722344874999997</v>
      </c>
      <c r="O240" s="33">
        <v>14.9784814</v>
      </c>
      <c r="P240" s="17" t="s">
        <v>17</v>
      </c>
      <c r="Q240" s="40" t="s">
        <v>777</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65.099999999999994" customHeight="1" x14ac:dyDescent="0.25">
      <c r="B241" s="3"/>
      <c r="C241" s="9" t="s">
        <v>349</v>
      </c>
      <c r="D241" s="16" t="s">
        <v>419</v>
      </c>
      <c r="E241" s="16">
        <v>7</v>
      </c>
      <c r="F241" s="15">
        <v>8.58</v>
      </c>
      <c r="G241" s="15">
        <v>7.51</v>
      </c>
      <c r="H241" s="15">
        <v>6.44</v>
      </c>
      <c r="I241" s="14"/>
      <c r="J241" s="15">
        <v>9.35</v>
      </c>
      <c r="K241" s="15">
        <v>11.48</v>
      </c>
      <c r="L241" s="15">
        <v>14.93</v>
      </c>
      <c r="M241" s="15"/>
      <c r="N241" s="15">
        <v>57.428642140999997</v>
      </c>
      <c r="O241" s="15">
        <v>6.5429138</v>
      </c>
      <c r="P241" s="16" t="s">
        <v>17</v>
      </c>
      <c r="Q241" s="39" t="s">
        <v>778</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65.099999999999994" customHeight="1" x14ac:dyDescent="0.25">
      <c r="B242" s="3"/>
      <c r="C242" s="19" t="s">
        <v>349</v>
      </c>
      <c r="D242" s="17" t="s">
        <v>350</v>
      </c>
      <c r="E242" s="17">
        <v>7</v>
      </c>
      <c r="F242" s="14">
        <v>9.0399999999999991</v>
      </c>
      <c r="G242" s="14">
        <v>7.8</v>
      </c>
      <c r="H242" s="14">
        <v>6.57</v>
      </c>
      <c r="I242" s="14"/>
      <c r="J242" s="14">
        <v>9.93</v>
      </c>
      <c r="K242" s="14">
        <v>12.39</v>
      </c>
      <c r="L242" s="14">
        <v>16.38</v>
      </c>
      <c r="M242" s="14"/>
      <c r="N242" s="14">
        <v>61.628993121000001</v>
      </c>
      <c r="O242" s="33">
        <v>146.14333329999999</v>
      </c>
      <c r="P242" s="17" t="s">
        <v>17</v>
      </c>
      <c r="Q242" s="40" t="s">
        <v>779</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65.099999999999994" customHeight="1" x14ac:dyDescent="0.25">
      <c r="B243" s="3"/>
      <c r="C243" s="9" t="s">
        <v>351</v>
      </c>
      <c r="D243" s="16" t="s">
        <v>352</v>
      </c>
      <c r="E243" s="16">
        <v>6</v>
      </c>
      <c r="F243" s="15">
        <v>80.239999999999995</v>
      </c>
      <c r="G243" s="15">
        <v>74.81</v>
      </c>
      <c r="H243" s="15">
        <v>69.38</v>
      </c>
      <c r="I243" s="14"/>
      <c r="J243" s="15">
        <v>83.5</v>
      </c>
      <c r="K243" s="15">
        <v>94.35</v>
      </c>
      <c r="L243" s="15">
        <v>111.91</v>
      </c>
      <c r="M243" s="15"/>
      <c r="N243" s="15">
        <v>52.653815635999997</v>
      </c>
      <c r="O243" s="15">
        <v>1702.5913667</v>
      </c>
      <c r="P243" s="16" t="s">
        <v>14</v>
      </c>
      <c r="Q243" s="39" t="s">
        <v>780</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65.099999999999994" customHeight="1" x14ac:dyDescent="0.25">
      <c r="B244" s="3"/>
      <c r="C244" s="19" t="s">
        <v>353</v>
      </c>
      <c r="D244" s="17" t="s">
        <v>354</v>
      </c>
      <c r="E244" s="17">
        <v>3</v>
      </c>
      <c r="F244" s="14">
        <v>16.63</v>
      </c>
      <c r="G244" s="14">
        <v>14.63</v>
      </c>
      <c r="H244" s="14">
        <v>12.64</v>
      </c>
      <c r="I244" s="14"/>
      <c r="J244" s="14">
        <v>17.559999999999999</v>
      </c>
      <c r="K244" s="14">
        <v>21.54</v>
      </c>
      <c r="L244" s="14">
        <v>27.99</v>
      </c>
      <c r="M244" s="14"/>
      <c r="N244" s="14">
        <v>39.393330110000001</v>
      </c>
      <c r="O244" s="33">
        <v>7.8694533499999997</v>
      </c>
      <c r="P244" s="17" t="s">
        <v>14</v>
      </c>
      <c r="Q244" s="40" t="s">
        <v>781</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65.099999999999994" customHeight="1" x14ac:dyDescent="0.25">
      <c r="B245" s="3"/>
      <c r="C245" s="9" t="s">
        <v>355</v>
      </c>
      <c r="D245" s="16" t="s">
        <v>356</v>
      </c>
      <c r="E245" s="16">
        <v>0</v>
      </c>
      <c r="F245" s="15">
        <v>3.34</v>
      </c>
      <c r="G245" s="15">
        <v>2.8</v>
      </c>
      <c r="H245" s="15">
        <v>2.2599999999999998</v>
      </c>
      <c r="I245" s="14"/>
      <c r="J245" s="15">
        <v>3.46</v>
      </c>
      <c r="K245" s="15">
        <v>4.53</v>
      </c>
      <c r="L245" s="15">
        <v>6.27</v>
      </c>
      <c r="M245" s="15"/>
      <c r="N245" s="15">
        <v>27.821537720999999</v>
      </c>
      <c r="O245" s="15">
        <v>60.66775165</v>
      </c>
      <c r="P245" s="16" t="s">
        <v>14</v>
      </c>
      <c r="Q245" s="39" t="s">
        <v>782</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65.099999999999994" customHeight="1" x14ac:dyDescent="0.25">
      <c r="B246" s="3"/>
      <c r="C246" s="19" t="s">
        <v>357</v>
      </c>
      <c r="D246" s="17" t="s">
        <v>358</v>
      </c>
      <c r="E246" s="17">
        <v>4</v>
      </c>
      <c r="F246" s="14">
        <v>32.729999999999997</v>
      </c>
      <c r="G246" s="14">
        <v>29.82</v>
      </c>
      <c r="H246" s="14">
        <v>26.91</v>
      </c>
      <c r="I246" s="14"/>
      <c r="J246" s="14">
        <v>33.32</v>
      </c>
      <c r="K246" s="14">
        <v>39.130000000000003</v>
      </c>
      <c r="L246" s="14">
        <v>48.55</v>
      </c>
      <c r="M246" s="14"/>
      <c r="N246" s="14">
        <v>50.791708219</v>
      </c>
      <c r="O246" s="33">
        <v>243.94025055</v>
      </c>
      <c r="P246" s="17" t="s">
        <v>14</v>
      </c>
      <c r="Q246" s="40" t="s">
        <v>783</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65.099999999999994" customHeight="1" x14ac:dyDescent="0.25">
      <c r="B247" s="3"/>
      <c r="C247" s="9" t="s">
        <v>784</v>
      </c>
      <c r="D247" s="16" t="s">
        <v>785</v>
      </c>
      <c r="E247" s="16">
        <v>7</v>
      </c>
      <c r="F247" s="15">
        <v>81.150000000000006</v>
      </c>
      <c r="G247" s="15">
        <v>75.88</v>
      </c>
      <c r="H247" s="15">
        <v>70.61</v>
      </c>
      <c r="I247" s="14"/>
      <c r="J247" s="15">
        <v>92.66</v>
      </c>
      <c r="K247" s="15">
        <v>103.19</v>
      </c>
      <c r="L247" s="15">
        <v>120.24</v>
      </c>
      <c r="M247" s="15"/>
      <c r="N247" s="15">
        <v>59.252653547999998</v>
      </c>
      <c r="O247" s="15">
        <v>2.6714382255000002</v>
      </c>
      <c r="P247" s="16" t="s">
        <v>17</v>
      </c>
      <c r="Q247" s="39" t="s">
        <v>786</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65.099999999999994" customHeight="1" x14ac:dyDescent="0.25">
      <c r="B248" s="3"/>
      <c r="C248" s="19" t="s">
        <v>359</v>
      </c>
      <c r="D248" s="17" t="s">
        <v>360</v>
      </c>
      <c r="E248" s="17">
        <v>3</v>
      </c>
      <c r="F248" s="14">
        <v>12.94</v>
      </c>
      <c r="G248" s="14">
        <v>11.56</v>
      </c>
      <c r="H248" s="14">
        <v>10.18</v>
      </c>
      <c r="I248" s="14"/>
      <c r="J248" s="14">
        <v>13.4</v>
      </c>
      <c r="K248" s="14">
        <v>16.149999999999999</v>
      </c>
      <c r="L248" s="14">
        <v>20.61</v>
      </c>
      <c r="M248" s="14"/>
      <c r="N248" s="14">
        <v>41.870400482000001</v>
      </c>
      <c r="O248" s="33">
        <v>15.561312299999999</v>
      </c>
      <c r="P248" s="17" t="s">
        <v>14</v>
      </c>
      <c r="Q248" s="40" t="s">
        <v>787</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65.099999999999994" customHeight="1" x14ac:dyDescent="0.25">
      <c r="B249" s="3"/>
      <c r="C249" s="9" t="s">
        <v>788</v>
      </c>
      <c r="D249" s="16" t="s">
        <v>789</v>
      </c>
      <c r="E249" s="16">
        <v>3</v>
      </c>
      <c r="F249" s="15">
        <v>3.1</v>
      </c>
      <c r="G249" s="15">
        <v>2.72</v>
      </c>
      <c r="H249" s="15">
        <v>2.35</v>
      </c>
      <c r="I249" s="14"/>
      <c r="J249" s="15">
        <v>3.45</v>
      </c>
      <c r="K249" s="15">
        <v>4.1900000000000004</v>
      </c>
      <c r="L249" s="15">
        <v>5.4</v>
      </c>
      <c r="M249" s="15"/>
      <c r="N249" s="15">
        <v>52.398238055999997</v>
      </c>
      <c r="O249" s="15">
        <v>1.2077079000000002</v>
      </c>
      <c r="P249" s="16" t="s">
        <v>14</v>
      </c>
      <c r="Q249" s="39" t="s">
        <v>790</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65.099999999999994" customHeight="1" x14ac:dyDescent="0.25">
      <c r="B250" s="3"/>
      <c r="C250" s="19" t="s">
        <v>361</v>
      </c>
      <c r="D250" s="17" t="s">
        <v>362</v>
      </c>
      <c r="E250" s="17">
        <v>0</v>
      </c>
      <c r="F250" s="14">
        <v>22.54</v>
      </c>
      <c r="G250" s="14">
        <v>19.38</v>
      </c>
      <c r="H250" s="14">
        <v>16.23</v>
      </c>
      <c r="I250" s="14"/>
      <c r="J250" s="14">
        <v>23.18</v>
      </c>
      <c r="K250" s="14">
        <v>29.48</v>
      </c>
      <c r="L250" s="14">
        <v>39.69</v>
      </c>
      <c r="M250" s="14"/>
      <c r="N250" s="14">
        <v>31.426847828</v>
      </c>
      <c r="O250" s="33">
        <v>74.205811949999998</v>
      </c>
      <c r="P250" s="17" t="s">
        <v>14</v>
      </c>
      <c r="Q250" s="40" t="s">
        <v>791</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65.099999999999994" customHeight="1" x14ac:dyDescent="0.25">
      <c r="B251" s="3"/>
      <c r="C251" s="9" t="s">
        <v>476</v>
      </c>
      <c r="D251" s="16" t="s">
        <v>477</v>
      </c>
      <c r="E251" s="16">
        <v>0</v>
      </c>
      <c r="F251" s="15">
        <v>1.2</v>
      </c>
      <c r="G251" s="15">
        <v>0.97</v>
      </c>
      <c r="H251" s="15">
        <v>0.75</v>
      </c>
      <c r="I251" s="14"/>
      <c r="J251" s="15">
        <v>1.31</v>
      </c>
      <c r="K251" s="15">
        <v>1.75</v>
      </c>
      <c r="L251" s="15">
        <v>2.4700000000000002</v>
      </c>
      <c r="M251" s="15"/>
      <c r="N251" s="15">
        <v>34.085554813000002</v>
      </c>
      <c r="O251" s="15">
        <v>3.0594526000000002</v>
      </c>
      <c r="P251" s="16" t="s">
        <v>14</v>
      </c>
      <c r="Q251" s="39" t="s">
        <v>792</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65.099999999999994" customHeight="1" x14ac:dyDescent="0.25">
      <c r="B252" s="3"/>
      <c r="C252" s="19" t="s">
        <v>363</v>
      </c>
      <c r="D252" s="17" t="s">
        <v>364</v>
      </c>
      <c r="E252" s="17">
        <v>0</v>
      </c>
      <c r="F252" s="14">
        <v>14.65</v>
      </c>
      <c r="G252" s="14">
        <v>13.05</v>
      </c>
      <c r="H252" s="14">
        <v>11.46</v>
      </c>
      <c r="I252" s="14"/>
      <c r="J252" s="14">
        <v>14.91</v>
      </c>
      <c r="K252" s="14">
        <v>18.09</v>
      </c>
      <c r="L252" s="14">
        <v>23.25</v>
      </c>
      <c r="M252" s="14"/>
      <c r="N252" s="14">
        <v>27.946947518000002</v>
      </c>
      <c r="O252" s="33">
        <v>26.159615000000002</v>
      </c>
      <c r="P252" s="17" t="s">
        <v>14</v>
      </c>
      <c r="Q252" s="40" t="s">
        <v>793</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65.099999999999994" customHeight="1" x14ac:dyDescent="0.25">
      <c r="B253" s="3"/>
      <c r="C253" s="9" t="s">
        <v>365</v>
      </c>
      <c r="D253" s="16" t="s">
        <v>366</v>
      </c>
      <c r="E253" s="16">
        <v>0</v>
      </c>
      <c r="F253" s="15">
        <v>42.83</v>
      </c>
      <c r="G253" s="15">
        <v>39.049999999999997</v>
      </c>
      <c r="H253" s="15">
        <v>35.270000000000003</v>
      </c>
      <c r="I253" s="14"/>
      <c r="J253" s="15">
        <v>43.5</v>
      </c>
      <c r="K253" s="15">
        <v>51.05</v>
      </c>
      <c r="L253" s="15">
        <v>63.27</v>
      </c>
      <c r="M253" s="15"/>
      <c r="N253" s="15">
        <v>34.159227821999998</v>
      </c>
      <c r="O253" s="15">
        <v>375.89042424999997</v>
      </c>
      <c r="P253" s="16" t="s">
        <v>14</v>
      </c>
      <c r="Q253" s="39" t="s">
        <v>794</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65.099999999999994" customHeight="1" x14ac:dyDescent="0.25">
      <c r="B254" s="3"/>
      <c r="C254" s="19" t="s">
        <v>404</v>
      </c>
      <c r="D254" s="17" t="s">
        <v>405</v>
      </c>
      <c r="E254" s="17">
        <v>7</v>
      </c>
      <c r="F254" s="14">
        <v>2363</v>
      </c>
      <c r="G254" s="14">
        <v>1894.54</v>
      </c>
      <c r="H254" s="14">
        <v>1426.08</v>
      </c>
      <c r="I254" s="14"/>
      <c r="J254" s="14">
        <v>2570</v>
      </c>
      <c r="K254" s="14">
        <v>3506.91</v>
      </c>
      <c r="L254" s="14">
        <v>5022.97</v>
      </c>
      <c r="M254" s="14"/>
      <c r="N254" s="14">
        <v>65.945893862999995</v>
      </c>
      <c r="O254" s="33">
        <v>4.9055586734999999</v>
      </c>
      <c r="P254" s="17" t="s">
        <v>17</v>
      </c>
      <c r="Q254" s="40" t="s">
        <v>795</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65.099999999999994" customHeight="1" x14ac:dyDescent="0.25">
      <c r="B255" s="3"/>
      <c r="C255" s="9" t="s">
        <v>367</v>
      </c>
      <c r="D255" s="16" t="s">
        <v>368</v>
      </c>
      <c r="E255" s="16">
        <v>0</v>
      </c>
      <c r="F255" s="15">
        <v>7.91</v>
      </c>
      <c r="G255" s="15">
        <v>7.24</v>
      </c>
      <c r="H255" s="15">
        <v>6.57</v>
      </c>
      <c r="I255" s="14"/>
      <c r="J255" s="15">
        <v>8.1</v>
      </c>
      <c r="K255" s="15">
        <v>9.43</v>
      </c>
      <c r="L255" s="15">
        <v>11.59</v>
      </c>
      <c r="M255" s="15"/>
      <c r="N255" s="15">
        <v>28.993834146000001</v>
      </c>
      <c r="O255" s="15">
        <v>4.5832592000000005</v>
      </c>
      <c r="P255" s="16" t="s">
        <v>14</v>
      </c>
      <c r="Q255" s="39" t="s">
        <v>796</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65.099999999999994" customHeight="1" x14ac:dyDescent="0.25">
      <c r="B256" s="3"/>
      <c r="C256" s="19" t="s">
        <v>369</v>
      </c>
      <c r="D256" s="17" t="s">
        <v>370</v>
      </c>
      <c r="E256" s="17">
        <v>2</v>
      </c>
      <c r="F256" s="14" t="s">
        <v>32</v>
      </c>
      <c r="G256" s="14" t="s">
        <v>32</v>
      </c>
      <c r="H256" s="14" t="s">
        <v>32</v>
      </c>
      <c r="I256" s="14"/>
      <c r="J256" s="14" t="s">
        <v>32</v>
      </c>
      <c r="K256" s="14" t="s">
        <v>32</v>
      </c>
      <c r="L256" s="14" t="s">
        <v>32</v>
      </c>
      <c r="M256" s="14"/>
      <c r="N256" s="14" t="s">
        <v>32</v>
      </c>
      <c r="O256" s="33" t="s">
        <v>32</v>
      </c>
      <c r="P256" s="17" t="s">
        <v>32</v>
      </c>
      <c r="Q256" s="40" t="s">
        <v>33</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65.099999999999994" customHeight="1" x14ac:dyDescent="0.25">
      <c r="B257" s="3"/>
      <c r="C257" s="9" t="s">
        <v>371</v>
      </c>
      <c r="D257" s="16" t="s">
        <v>372</v>
      </c>
      <c r="E257" s="16">
        <v>0</v>
      </c>
      <c r="F257" s="15">
        <v>9.34</v>
      </c>
      <c r="G257" s="15">
        <v>7.5</v>
      </c>
      <c r="H257" s="15">
        <v>5.66</v>
      </c>
      <c r="I257" s="14"/>
      <c r="J257" s="15">
        <v>9.82</v>
      </c>
      <c r="K257" s="15">
        <v>13.49</v>
      </c>
      <c r="L257" s="15">
        <v>19.440000000000001</v>
      </c>
      <c r="M257" s="15"/>
      <c r="N257" s="15">
        <v>31.786860772000001</v>
      </c>
      <c r="O257" s="15">
        <v>49.804850999999999</v>
      </c>
      <c r="P257" s="16" t="s">
        <v>14</v>
      </c>
      <c r="Q257" s="39" t="s">
        <v>797</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65.099999999999994" customHeight="1" x14ac:dyDescent="0.25">
      <c r="B258" s="3"/>
      <c r="C258" s="19" t="s">
        <v>522</v>
      </c>
      <c r="D258" s="17" t="s">
        <v>523</v>
      </c>
      <c r="E258" s="17">
        <v>7</v>
      </c>
      <c r="F258" s="14">
        <v>9.85</v>
      </c>
      <c r="G258" s="14">
        <v>9.57</v>
      </c>
      <c r="H258" s="14">
        <v>9.2899999999999991</v>
      </c>
      <c r="I258" s="14"/>
      <c r="J258" s="14">
        <v>10.44</v>
      </c>
      <c r="K258" s="14">
        <v>10.99</v>
      </c>
      <c r="L258" s="14">
        <v>11.89</v>
      </c>
      <c r="M258" s="14"/>
      <c r="N258" s="14">
        <v>65.495926638</v>
      </c>
      <c r="O258" s="33">
        <v>2.0962384064999999</v>
      </c>
      <c r="P258" s="17" t="s">
        <v>17</v>
      </c>
      <c r="Q258" s="40" t="s">
        <v>798</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65.099999999999994" customHeight="1" x14ac:dyDescent="0.25">
      <c r="B259" s="3"/>
      <c r="C259" s="9" t="s">
        <v>505</v>
      </c>
      <c r="D259" s="16" t="s">
        <v>506</v>
      </c>
      <c r="E259" s="16">
        <v>4</v>
      </c>
      <c r="F259" s="15">
        <v>61.69</v>
      </c>
      <c r="G259" s="15">
        <v>58.55</v>
      </c>
      <c r="H259" s="15">
        <v>55.41</v>
      </c>
      <c r="I259" s="14"/>
      <c r="J259" s="15">
        <v>69.14</v>
      </c>
      <c r="K259" s="15">
        <v>75.41</v>
      </c>
      <c r="L259" s="15">
        <v>85.56</v>
      </c>
      <c r="M259" s="15"/>
      <c r="N259" s="15">
        <v>54.626204809000001</v>
      </c>
      <c r="O259" s="15">
        <v>1.4681534515000001</v>
      </c>
      <c r="P259" s="16" t="s">
        <v>17</v>
      </c>
      <c r="Q259" s="39" t="s">
        <v>799</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65.099999999999994" customHeight="1" x14ac:dyDescent="0.25">
      <c r="B260" s="3"/>
      <c r="C260" s="19" t="s">
        <v>461</v>
      </c>
      <c r="D260" s="17" t="s">
        <v>462</v>
      </c>
      <c r="E260" s="17">
        <v>3</v>
      </c>
      <c r="F260" s="14">
        <v>179.56</v>
      </c>
      <c r="G260" s="14">
        <v>167.6</v>
      </c>
      <c r="H260" s="14">
        <v>155.63999999999999</v>
      </c>
      <c r="I260" s="14"/>
      <c r="J260" s="14">
        <v>182.21</v>
      </c>
      <c r="K260" s="14">
        <v>206.12</v>
      </c>
      <c r="L260" s="14">
        <v>244.81</v>
      </c>
      <c r="M260" s="14"/>
      <c r="N260" s="14">
        <v>27.373645815</v>
      </c>
      <c r="O260" s="33">
        <v>3.7571277369999998</v>
      </c>
      <c r="P260" s="17" t="s">
        <v>14</v>
      </c>
      <c r="Q260" s="40" t="s">
        <v>800</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65.099999999999994" customHeight="1" x14ac:dyDescent="0.25">
      <c r="B261" s="3"/>
      <c r="C261" s="9" t="s">
        <v>373</v>
      </c>
      <c r="D261" s="16" t="s">
        <v>374</v>
      </c>
      <c r="E261" s="16">
        <v>4</v>
      </c>
      <c r="F261" s="15">
        <v>48.88</v>
      </c>
      <c r="G261" s="15">
        <v>41.98</v>
      </c>
      <c r="H261" s="15">
        <v>35.090000000000003</v>
      </c>
      <c r="I261" s="14"/>
      <c r="J261" s="15">
        <v>62.93</v>
      </c>
      <c r="K261" s="15">
        <v>76.709999999999994</v>
      </c>
      <c r="L261" s="15">
        <v>99.01</v>
      </c>
      <c r="M261" s="15"/>
      <c r="N261" s="15">
        <v>59.351101473999996</v>
      </c>
      <c r="O261" s="15">
        <v>3.4182296124999998</v>
      </c>
      <c r="P261" s="16" t="s">
        <v>17</v>
      </c>
      <c r="Q261" s="39" t="s">
        <v>801</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65.099999999999994" customHeight="1" x14ac:dyDescent="0.25">
      <c r="B262" s="3"/>
      <c r="C262" s="19" t="s">
        <v>428</v>
      </c>
      <c r="D262" s="17" t="s">
        <v>429</v>
      </c>
      <c r="E262" s="17">
        <v>10</v>
      </c>
      <c r="F262" s="14">
        <v>106.4</v>
      </c>
      <c r="G262" s="14">
        <v>102.84</v>
      </c>
      <c r="H262" s="14">
        <v>99.29</v>
      </c>
      <c r="I262" s="14"/>
      <c r="J262" s="14">
        <v>109.77</v>
      </c>
      <c r="K262" s="14">
        <v>116.87</v>
      </c>
      <c r="L262" s="14">
        <v>128.36000000000001</v>
      </c>
      <c r="M262" s="14"/>
      <c r="N262" s="14">
        <v>84.972236546000005</v>
      </c>
      <c r="O262" s="33">
        <v>2.1062263285</v>
      </c>
      <c r="P262" s="17" t="s">
        <v>17</v>
      </c>
      <c r="Q262" s="40" t="s">
        <v>802</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65.099999999999994" customHeight="1" x14ac:dyDescent="0.25">
      <c r="B263" s="3"/>
      <c r="C263" s="9" t="s">
        <v>524</v>
      </c>
      <c r="D263" s="16" t="s">
        <v>525</v>
      </c>
      <c r="E263" s="16">
        <v>10</v>
      </c>
      <c r="F263" s="15">
        <v>97.06</v>
      </c>
      <c r="G263" s="15">
        <v>93.03</v>
      </c>
      <c r="H263" s="15">
        <v>89</v>
      </c>
      <c r="I263" s="14"/>
      <c r="J263" s="15">
        <v>98.45</v>
      </c>
      <c r="K263" s="15">
        <v>106.5</v>
      </c>
      <c r="L263" s="15">
        <v>119.53</v>
      </c>
      <c r="M263" s="15"/>
      <c r="N263" s="15">
        <v>83.835362391999993</v>
      </c>
      <c r="O263" s="15">
        <v>1.0265392879999999</v>
      </c>
      <c r="P263" s="16" t="s">
        <v>17</v>
      </c>
      <c r="Q263" s="39" t="s">
        <v>803</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65.099999999999994" customHeight="1" x14ac:dyDescent="0.25">
      <c r="B264" s="3"/>
      <c r="C264" s="19" t="s">
        <v>463</v>
      </c>
      <c r="D264" s="17" t="s">
        <v>464</v>
      </c>
      <c r="E264" s="17">
        <v>7</v>
      </c>
      <c r="F264" s="14">
        <v>42.05</v>
      </c>
      <c r="G264" s="14">
        <v>37.229999999999997</v>
      </c>
      <c r="H264" s="14">
        <v>32.409999999999997</v>
      </c>
      <c r="I264" s="14"/>
      <c r="J264" s="14">
        <v>51.84</v>
      </c>
      <c r="K264" s="14">
        <v>61.47</v>
      </c>
      <c r="L264" s="14">
        <v>77.06</v>
      </c>
      <c r="M264" s="14"/>
      <c r="N264" s="14">
        <v>50.596355776999999</v>
      </c>
      <c r="O264" s="33">
        <v>2.0400012524999998</v>
      </c>
      <c r="P264" s="17" t="s">
        <v>17</v>
      </c>
      <c r="Q264" s="40" t="s">
        <v>804</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65.099999999999994" customHeight="1" x14ac:dyDescent="0.25">
      <c r="B265" s="3"/>
      <c r="C265" s="9" t="s">
        <v>526</v>
      </c>
      <c r="D265" s="16" t="s">
        <v>527</v>
      </c>
      <c r="E265" s="16">
        <v>4</v>
      </c>
      <c r="F265" s="15">
        <v>45.82</v>
      </c>
      <c r="G265" s="15">
        <v>39.06</v>
      </c>
      <c r="H265" s="15">
        <v>32.299999999999997</v>
      </c>
      <c r="I265" s="14"/>
      <c r="J265" s="15">
        <v>47.98</v>
      </c>
      <c r="K265" s="15">
        <v>61.49</v>
      </c>
      <c r="L265" s="15">
        <v>83.36</v>
      </c>
      <c r="M265" s="15"/>
      <c r="N265" s="15">
        <v>45.271465767000002</v>
      </c>
      <c r="O265" s="15">
        <v>1.83231616</v>
      </c>
      <c r="P265" s="16" t="s">
        <v>14</v>
      </c>
      <c r="Q265" s="39" t="s">
        <v>805</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65.099999999999994" customHeight="1" x14ac:dyDescent="0.25">
      <c r="B266" s="3"/>
      <c r="C266" s="19" t="s">
        <v>436</v>
      </c>
      <c r="D266" s="17" t="s">
        <v>437</v>
      </c>
      <c r="E266" s="17">
        <v>0</v>
      </c>
      <c r="F266" s="14">
        <v>42.09</v>
      </c>
      <c r="G266" s="14">
        <v>37.22</v>
      </c>
      <c r="H266" s="14">
        <v>32.36</v>
      </c>
      <c r="I266" s="14"/>
      <c r="J266" s="14">
        <v>43.4</v>
      </c>
      <c r="K266" s="14">
        <v>53.12</v>
      </c>
      <c r="L266" s="14">
        <v>68.86</v>
      </c>
      <c r="M266" s="14"/>
      <c r="N266" s="14">
        <v>36.759673671000002</v>
      </c>
      <c r="O266" s="33">
        <v>1.848262434</v>
      </c>
      <c r="P266" s="17" t="s">
        <v>14</v>
      </c>
      <c r="Q266" s="40" t="s">
        <v>806</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65.099999999999994" customHeight="1" x14ac:dyDescent="0.25">
      <c r="B267" s="3"/>
      <c r="C267" s="9" t="s">
        <v>492</v>
      </c>
      <c r="D267" s="16" t="s">
        <v>375</v>
      </c>
      <c r="E267" s="16">
        <v>4</v>
      </c>
      <c r="F267" s="15">
        <v>89.85</v>
      </c>
      <c r="G267" s="15">
        <v>75.680000000000007</v>
      </c>
      <c r="H267" s="15">
        <v>61.52</v>
      </c>
      <c r="I267" s="14"/>
      <c r="J267" s="15">
        <v>119.5</v>
      </c>
      <c r="K267" s="15">
        <v>147.82</v>
      </c>
      <c r="L267" s="15">
        <v>193.65</v>
      </c>
      <c r="M267" s="15"/>
      <c r="N267" s="15">
        <v>62.572550638999999</v>
      </c>
      <c r="O267" s="15">
        <v>9.0324022504999988</v>
      </c>
      <c r="P267" s="16" t="s">
        <v>17</v>
      </c>
      <c r="Q267" s="39" t="s">
        <v>807</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65.099999999999994" customHeight="1" x14ac:dyDescent="0.25">
      <c r="B268" s="3"/>
      <c r="C268" s="19" t="s">
        <v>493</v>
      </c>
      <c r="D268" s="17" t="s">
        <v>376</v>
      </c>
      <c r="E268" s="17">
        <v>1</v>
      </c>
      <c r="F268" s="14">
        <v>32.29</v>
      </c>
      <c r="G268" s="14">
        <v>24.24</v>
      </c>
      <c r="H268" s="14">
        <v>16.2</v>
      </c>
      <c r="I268" s="14"/>
      <c r="J268" s="14">
        <v>33.24</v>
      </c>
      <c r="K268" s="14">
        <v>49.32</v>
      </c>
      <c r="L268" s="14">
        <v>75.349999999999994</v>
      </c>
      <c r="M268" s="14"/>
      <c r="N268" s="14">
        <v>44.542492885999998</v>
      </c>
      <c r="O268" s="33">
        <v>5.6401397260000001</v>
      </c>
      <c r="P268" s="17" t="s">
        <v>14</v>
      </c>
      <c r="Q268" s="40" t="s">
        <v>808</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65.099999999999994" customHeight="1" x14ac:dyDescent="0.25">
      <c r="B269" s="3"/>
      <c r="C269" s="9" t="s">
        <v>494</v>
      </c>
      <c r="D269" s="16" t="s">
        <v>495</v>
      </c>
      <c r="E269" s="16">
        <v>4</v>
      </c>
      <c r="F269" s="15">
        <v>51.53</v>
      </c>
      <c r="G269" s="15">
        <v>42.54</v>
      </c>
      <c r="H269" s="15">
        <v>33.549999999999997</v>
      </c>
      <c r="I269" s="14"/>
      <c r="J269" s="15">
        <v>72.150000000000006</v>
      </c>
      <c r="K269" s="15">
        <v>90.12</v>
      </c>
      <c r="L269" s="15">
        <v>119.2</v>
      </c>
      <c r="M269" s="15"/>
      <c r="N269" s="15">
        <v>57.951146166999997</v>
      </c>
      <c r="O269" s="15">
        <v>13.50691685</v>
      </c>
      <c r="P269" s="16" t="s">
        <v>17</v>
      </c>
      <c r="Q269" s="39" t="s">
        <v>809</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65.099999999999994" customHeight="1" x14ac:dyDescent="0.25">
      <c r="B270" s="3"/>
      <c r="C270" s="19" t="s">
        <v>439</v>
      </c>
      <c r="D270" s="17" t="s">
        <v>440</v>
      </c>
      <c r="E270" s="17">
        <v>7</v>
      </c>
      <c r="F270" s="14">
        <v>34.51</v>
      </c>
      <c r="G270" s="14">
        <v>30.66</v>
      </c>
      <c r="H270" s="14">
        <v>26.82</v>
      </c>
      <c r="I270" s="14"/>
      <c r="J270" s="14">
        <v>35.76</v>
      </c>
      <c r="K270" s="14">
        <v>43.44</v>
      </c>
      <c r="L270" s="14">
        <v>55.87</v>
      </c>
      <c r="M270" s="14"/>
      <c r="N270" s="14">
        <v>68.692103208000006</v>
      </c>
      <c r="O270" s="33">
        <v>3.9348327365000002</v>
      </c>
      <c r="P270" s="17" t="s">
        <v>17</v>
      </c>
      <c r="Q270" s="40" t="s">
        <v>810</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65.099999999999994" customHeight="1" x14ac:dyDescent="0.25">
      <c r="B271" s="3"/>
      <c r="C271" s="9" t="s">
        <v>811</v>
      </c>
      <c r="D271" s="16" t="s">
        <v>812</v>
      </c>
      <c r="E271" s="16">
        <v>4</v>
      </c>
      <c r="F271" s="15">
        <v>67.06</v>
      </c>
      <c r="G271" s="15">
        <v>56.37</v>
      </c>
      <c r="H271" s="15">
        <v>45.69</v>
      </c>
      <c r="I271" s="14"/>
      <c r="J271" s="15">
        <v>89.49</v>
      </c>
      <c r="K271" s="15">
        <v>110.85</v>
      </c>
      <c r="L271" s="15">
        <v>145.41999999999999</v>
      </c>
      <c r="M271" s="15"/>
      <c r="N271" s="15">
        <v>60.442926708000002</v>
      </c>
      <c r="O271" s="15">
        <v>1.0368534810000001</v>
      </c>
      <c r="P271" s="16" t="s">
        <v>17</v>
      </c>
      <c r="Q271" s="39" t="s">
        <v>813</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65.099999999999994" customHeight="1" x14ac:dyDescent="0.25">
      <c r="B272" s="3"/>
      <c r="C272" s="19" t="s">
        <v>814</v>
      </c>
      <c r="D272" s="17" t="s">
        <v>815</v>
      </c>
      <c r="E272" s="17">
        <v>6</v>
      </c>
      <c r="F272" s="14">
        <v>97.11</v>
      </c>
      <c r="G272" s="14">
        <v>93.31</v>
      </c>
      <c r="H272" s="14">
        <v>89.52</v>
      </c>
      <c r="I272" s="14"/>
      <c r="J272" s="14">
        <v>105.28</v>
      </c>
      <c r="K272" s="14">
        <v>112.86</v>
      </c>
      <c r="L272" s="14">
        <v>125.14</v>
      </c>
      <c r="M272" s="14"/>
      <c r="N272" s="14">
        <v>61.744967551000002</v>
      </c>
      <c r="O272" s="33">
        <v>1.8860412055</v>
      </c>
      <c r="P272" s="17" t="s">
        <v>17</v>
      </c>
      <c r="Q272" s="40" t="s">
        <v>816</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65.099999999999994" customHeight="1" x14ac:dyDescent="0.25">
      <c r="B273" s="3"/>
      <c r="C273" s="9" t="s">
        <v>377</v>
      </c>
      <c r="D273" s="16" t="s">
        <v>378</v>
      </c>
      <c r="E273" s="16">
        <v>7</v>
      </c>
      <c r="F273" s="15">
        <v>140.01</v>
      </c>
      <c r="G273" s="15">
        <v>135.41999999999999</v>
      </c>
      <c r="H273" s="15">
        <v>130.83000000000001</v>
      </c>
      <c r="I273" s="14"/>
      <c r="J273" s="15">
        <v>141.9</v>
      </c>
      <c r="K273" s="15">
        <v>151.07</v>
      </c>
      <c r="L273" s="15">
        <v>165.91</v>
      </c>
      <c r="M273" s="15"/>
      <c r="N273" s="15">
        <v>72.366925409000004</v>
      </c>
      <c r="O273" s="15">
        <v>5.4618369954999997</v>
      </c>
      <c r="P273" s="16" t="s">
        <v>17</v>
      </c>
      <c r="Q273" s="39" t="s">
        <v>817</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65.099999999999994" customHeight="1" x14ac:dyDescent="0.25">
      <c r="B274" s="3"/>
      <c r="C274" s="19" t="s">
        <v>441</v>
      </c>
      <c r="D274" s="17" t="s">
        <v>442</v>
      </c>
      <c r="E274" s="17">
        <v>0</v>
      </c>
      <c r="F274" s="14">
        <v>122</v>
      </c>
      <c r="G274" s="14">
        <v>111.61</v>
      </c>
      <c r="H274" s="14">
        <v>101.22</v>
      </c>
      <c r="I274" s="14"/>
      <c r="J274" s="14">
        <v>123.55</v>
      </c>
      <c r="K274" s="14">
        <v>144.32</v>
      </c>
      <c r="L274" s="14">
        <v>177.93</v>
      </c>
      <c r="M274" s="14"/>
      <c r="N274" s="14">
        <v>23.248288093999999</v>
      </c>
      <c r="O274" s="33">
        <v>18.905936659999998</v>
      </c>
      <c r="P274" s="17" t="s">
        <v>14</v>
      </c>
      <c r="Q274" s="40" t="s">
        <v>818</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65.099999999999994" customHeight="1" x14ac:dyDescent="0.25">
      <c r="B275" s="3"/>
      <c r="C275" s="9" t="s">
        <v>496</v>
      </c>
      <c r="D275" s="16" t="s">
        <v>379</v>
      </c>
      <c r="E275" s="16">
        <v>3</v>
      </c>
      <c r="F275" s="15">
        <v>172.09</v>
      </c>
      <c r="G275" s="15">
        <v>160.63999999999999</v>
      </c>
      <c r="H275" s="15">
        <v>149.19</v>
      </c>
      <c r="I275" s="14"/>
      <c r="J275" s="15">
        <v>174.21</v>
      </c>
      <c r="K275" s="15">
        <v>197.1</v>
      </c>
      <c r="L275" s="15">
        <v>234.14</v>
      </c>
      <c r="M275" s="15"/>
      <c r="N275" s="15">
        <v>28.476202277999999</v>
      </c>
      <c r="O275" s="15">
        <v>719.50765566999996</v>
      </c>
      <c r="P275" s="16" t="s">
        <v>14</v>
      </c>
      <c r="Q275" s="39" t="s">
        <v>819</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65.099999999999994" customHeight="1" x14ac:dyDescent="0.25">
      <c r="B276" s="3"/>
      <c r="C276" s="19" t="s">
        <v>528</v>
      </c>
      <c r="D276" s="17" t="s">
        <v>529</v>
      </c>
      <c r="E276" s="17">
        <v>10</v>
      </c>
      <c r="F276" s="14">
        <v>93.02</v>
      </c>
      <c r="G276" s="14">
        <v>89.23</v>
      </c>
      <c r="H276" s="14">
        <v>85.44</v>
      </c>
      <c r="I276" s="14"/>
      <c r="J276" s="14">
        <v>95.47</v>
      </c>
      <c r="K276" s="14">
        <v>103.04</v>
      </c>
      <c r="L276" s="14">
        <v>115.3</v>
      </c>
      <c r="M276" s="14"/>
      <c r="N276" s="14">
        <v>88.433818927000004</v>
      </c>
      <c r="O276" s="33">
        <v>1.1044822925000002</v>
      </c>
      <c r="P276" s="17" t="s">
        <v>17</v>
      </c>
      <c r="Q276" s="40" t="s">
        <v>820</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65.099999999999994" customHeight="1" x14ac:dyDescent="0.25">
      <c r="B277" s="3"/>
      <c r="C277" s="9" t="s">
        <v>821</v>
      </c>
      <c r="D277" s="16" t="s">
        <v>822</v>
      </c>
      <c r="E277" s="16">
        <v>0</v>
      </c>
      <c r="F277" s="15">
        <v>128.63</v>
      </c>
      <c r="G277" s="15">
        <v>122.88</v>
      </c>
      <c r="H277" s="15">
        <v>117.14</v>
      </c>
      <c r="I277" s="14"/>
      <c r="J277" s="15">
        <v>129.69999999999999</v>
      </c>
      <c r="K277" s="15">
        <v>141.18</v>
      </c>
      <c r="L277" s="15">
        <v>159.76</v>
      </c>
      <c r="M277" s="15"/>
      <c r="N277" s="15">
        <v>29.636560596999999</v>
      </c>
      <c r="O277" s="15">
        <v>1.3811856379999998</v>
      </c>
      <c r="P277" s="16" t="s">
        <v>14</v>
      </c>
      <c r="Q277" s="39" t="s">
        <v>823</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65.099999999999994" customHeight="1" x14ac:dyDescent="0.25">
      <c r="B278" s="3"/>
      <c r="C278" s="19" t="s">
        <v>530</v>
      </c>
      <c r="D278" s="17" t="s">
        <v>531</v>
      </c>
      <c r="E278" s="17">
        <v>8</v>
      </c>
      <c r="F278" s="14">
        <v>107.36</v>
      </c>
      <c r="G278" s="14">
        <v>97.94</v>
      </c>
      <c r="H278" s="14">
        <v>88.52</v>
      </c>
      <c r="I278" s="14"/>
      <c r="J278" s="14">
        <v>135.57</v>
      </c>
      <c r="K278" s="14">
        <v>154.4</v>
      </c>
      <c r="L278" s="14">
        <v>184.87</v>
      </c>
      <c r="M278" s="14"/>
      <c r="N278" s="14">
        <v>57.182783487999998</v>
      </c>
      <c r="O278" s="33">
        <v>19.904927231999999</v>
      </c>
      <c r="P278" s="17" t="s">
        <v>17</v>
      </c>
      <c r="Q278" s="40" t="s">
        <v>824</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65.099999999999994" customHeight="1" x14ac:dyDescent="0.25">
      <c r="B279" s="3"/>
      <c r="C279" s="9" t="s">
        <v>825</v>
      </c>
      <c r="D279" s="16" t="s">
        <v>826</v>
      </c>
      <c r="E279" s="16">
        <v>7</v>
      </c>
      <c r="F279" s="15">
        <v>78.14</v>
      </c>
      <c r="G279" s="15">
        <v>75.44</v>
      </c>
      <c r="H279" s="15">
        <v>72.75</v>
      </c>
      <c r="I279" s="14"/>
      <c r="J279" s="15">
        <v>79.11</v>
      </c>
      <c r="K279" s="15">
        <v>84.49</v>
      </c>
      <c r="L279" s="15">
        <v>93.21</v>
      </c>
      <c r="M279" s="15"/>
      <c r="N279" s="15">
        <v>76.296606600999993</v>
      </c>
      <c r="O279" s="15">
        <v>5.1569398174999996</v>
      </c>
      <c r="P279" s="16" t="s">
        <v>17</v>
      </c>
      <c r="Q279" s="39" t="s">
        <v>827</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65.099999999999994" customHeight="1" x14ac:dyDescent="0.25">
      <c r="B280" s="3"/>
      <c r="C280" s="19" t="s">
        <v>497</v>
      </c>
      <c r="D280" s="17" t="s">
        <v>465</v>
      </c>
      <c r="E280" s="17">
        <v>7</v>
      </c>
      <c r="F280" s="14">
        <v>57.01</v>
      </c>
      <c r="G280" s="14">
        <v>53.96</v>
      </c>
      <c r="H280" s="14">
        <v>50.91</v>
      </c>
      <c r="I280" s="14"/>
      <c r="J280" s="14">
        <v>58.52</v>
      </c>
      <c r="K280" s="14">
        <v>64.61</v>
      </c>
      <c r="L280" s="14">
        <v>74.48</v>
      </c>
      <c r="M280" s="14"/>
      <c r="N280" s="14">
        <v>61.029843862</v>
      </c>
      <c r="O280" s="33">
        <v>1.8241316095</v>
      </c>
      <c r="P280" s="17" t="s">
        <v>17</v>
      </c>
      <c r="Q280" s="40" t="s">
        <v>828</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65.099999999999994" customHeight="1" x14ac:dyDescent="0.25">
      <c r="B281" s="3"/>
      <c r="C281" s="9" t="s">
        <v>829</v>
      </c>
      <c r="D281" s="16" t="s">
        <v>830</v>
      </c>
      <c r="E281" s="16">
        <v>7</v>
      </c>
      <c r="F281" s="15">
        <v>54.79</v>
      </c>
      <c r="G281" s="15">
        <v>52.2</v>
      </c>
      <c r="H281" s="15">
        <v>49.62</v>
      </c>
      <c r="I281" s="14"/>
      <c r="J281" s="15">
        <v>56.2</v>
      </c>
      <c r="K281" s="15">
        <v>61.36</v>
      </c>
      <c r="L281" s="15">
        <v>69.72</v>
      </c>
      <c r="M281" s="15"/>
      <c r="N281" s="15">
        <v>60.952706208000002</v>
      </c>
      <c r="O281" s="15">
        <v>7.0968033044999999</v>
      </c>
      <c r="P281" s="16" t="s">
        <v>17</v>
      </c>
      <c r="Q281" s="39" t="s">
        <v>831</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65.099999999999994" customHeight="1" x14ac:dyDescent="0.25">
      <c r="B282" s="3"/>
      <c r="C282" s="19" t="s">
        <v>498</v>
      </c>
      <c r="D282" s="17" t="s">
        <v>438</v>
      </c>
      <c r="E282" s="17">
        <v>7</v>
      </c>
      <c r="F282" s="14">
        <v>112</v>
      </c>
      <c r="G282" s="14">
        <v>97.3</v>
      </c>
      <c r="H282" s="14">
        <v>82.6</v>
      </c>
      <c r="I282" s="14"/>
      <c r="J282" s="14">
        <v>120</v>
      </c>
      <c r="K282" s="14">
        <v>149.38999999999999</v>
      </c>
      <c r="L282" s="14">
        <v>196.95</v>
      </c>
      <c r="M282" s="14"/>
      <c r="N282" s="14">
        <v>59.618742017000002</v>
      </c>
      <c r="O282" s="33">
        <v>5.9632134495000004</v>
      </c>
      <c r="P282" s="17" t="s">
        <v>17</v>
      </c>
      <c r="Q282" s="40" t="s">
        <v>832</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65.099999999999994" customHeight="1" x14ac:dyDescent="0.25">
      <c r="B283" s="3"/>
      <c r="C283" s="9" t="s">
        <v>499</v>
      </c>
      <c r="D283" s="16" t="s">
        <v>380</v>
      </c>
      <c r="E283" s="16">
        <v>10</v>
      </c>
      <c r="F283" s="15">
        <v>421.46</v>
      </c>
      <c r="G283" s="15">
        <v>405.66</v>
      </c>
      <c r="H283" s="15">
        <v>389.86</v>
      </c>
      <c r="I283" s="14"/>
      <c r="J283" s="15">
        <v>425.37</v>
      </c>
      <c r="K283" s="15">
        <v>456.96</v>
      </c>
      <c r="L283" s="15">
        <v>508.08</v>
      </c>
      <c r="M283" s="15"/>
      <c r="N283" s="15">
        <v>84.800767864999997</v>
      </c>
      <c r="O283" s="15">
        <v>55.526354216000001</v>
      </c>
      <c r="P283" s="16" t="s">
        <v>17</v>
      </c>
      <c r="Q283" s="39" t="s">
        <v>833</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65.099999999999994" customHeight="1" x14ac:dyDescent="0.25">
      <c r="B284" s="3"/>
      <c r="C284" s="19" t="s">
        <v>500</v>
      </c>
      <c r="D284" s="17" t="s">
        <v>381</v>
      </c>
      <c r="E284" s="17">
        <v>4</v>
      </c>
      <c r="F284" s="14">
        <v>115.54</v>
      </c>
      <c r="G284" s="14">
        <v>89.32</v>
      </c>
      <c r="H284" s="14">
        <v>63.1</v>
      </c>
      <c r="I284" s="14"/>
      <c r="J284" s="14">
        <v>118.13</v>
      </c>
      <c r="K284" s="14">
        <v>170.56</v>
      </c>
      <c r="L284" s="14">
        <v>255.41</v>
      </c>
      <c r="M284" s="14"/>
      <c r="N284" s="14">
        <v>45.782423207999997</v>
      </c>
      <c r="O284" s="33">
        <v>7.9061208089999999</v>
      </c>
      <c r="P284" s="17" t="s">
        <v>14</v>
      </c>
      <c r="Q284" s="40" t="s">
        <v>834</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65.099999999999994" customHeight="1" x14ac:dyDescent="0.25">
      <c r="B285" s="3"/>
      <c r="C285" s="9" t="s">
        <v>501</v>
      </c>
      <c r="D285" s="16" t="s">
        <v>382</v>
      </c>
      <c r="E285" s="16">
        <v>0</v>
      </c>
      <c r="F285" s="15">
        <v>109.35</v>
      </c>
      <c r="G285" s="15">
        <v>102.83</v>
      </c>
      <c r="H285" s="15">
        <v>96.31</v>
      </c>
      <c r="I285" s="14"/>
      <c r="J285" s="15">
        <v>111.37</v>
      </c>
      <c r="K285" s="15">
        <v>124.4</v>
      </c>
      <c r="L285" s="15">
        <v>145.49</v>
      </c>
      <c r="M285" s="15"/>
      <c r="N285" s="15">
        <v>31.473223548</v>
      </c>
      <c r="O285" s="15">
        <v>317.95031751000005</v>
      </c>
      <c r="P285" s="16" t="s">
        <v>14</v>
      </c>
      <c r="Q285" s="39" t="s">
        <v>835</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65.099999999999994" customHeight="1" x14ac:dyDescent="0.25">
      <c r="B286" s="3"/>
      <c r="C286" s="19" t="s">
        <v>532</v>
      </c>
      <c r="D286" s="17" t="s">
        <v>533</v>
      </c>
      <c r="E286" s="17">
        <v>3</v>
      </c>
      <c r="F286" s="14">
        <v>61.28</v>
      </c>
      <c r="G286" s="14">
        <v>57.22</v>
      </c>
      <c r="H286" s="14">
        <v>53.17</v>
      </c>
      <c r="I286" s="14"/>
      <c r="J286" s="14">
        <v>62.31</v>
      </c>
      <c r="K286" s="14">
        <v>70.41</v>
      </c>
      <c r="L286" s="14">
        <v>83.51</v>
      </c>
      <c r="M286" s="14"/>
      <c r="N286" s="14">
        <v>25.666307440000001</v>
      </c>
      <c r="O286" s="33">
        <v>2.3011866574999997</v>
      </c>
      <c r="P286" s="17" t="s">
        <v>14</v>
      </c>
      <c r="Q286" s="40" t="s">
        <v>836</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65.099999999999994" customHeight="1" x14ac:dyDescent="0.25">
      <c r="B287" s="3"/>
      <c r="C287" s="9" t="s">
        <v>383</v>
      </c>
      <c r="D287" s="16" t="s">
        <v>384</v>
      </c>
      <c r="E287" s="16">
        <v>3</v>
      </c>
      <c r="F287" s="15">
        <v>180.71</v>
      </c>
      <c r="G287" s="15">
        <v>168.65</v>
      </c>
      <c r="H287" s="15">
        <v>156.6</v>
      </c>
      <c r="I287" s="14"/>
      <c r="J287" s="15">
        <v>182.77</v>
      </c>
      <c r="K287" s="15">
        <v>206.87</v>
      </c>
      <c r="L287" s="15">
        <v>245.87</v>
      </c>
      <c r="M287" s="15"/>
      <c r="N287" s="15">
        <v>27.016271523</v>
      </c>
      <c r="O287" s="15">
        <v>92.285914642999998</v>
      </c>
      <c r="P287" s="16" t="s">
        <v>14</v>
      </c>
      <c r="Q287" s="39" t="s">
        <v>837</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65.099999999999994" customHeight="1" x14ac:dyDescent="0.25">
      <c r="B288" s="3"/>
      <c r="C288" s="19" t="s">
        <v>385</v>
      </c>
      <c r="D288" s="17" t="s">
        <v>386</v>
      </c>
      <c r="E288" s="17">
        <v>3</v>
      </c>
      <c r="F288" s="14">
        <v>124.2</v>
      </c>
      <c r="G288" s="14">
        <v>116.11</v>
      </c>
      <c r="H288" s="14">
        <v>108.03</v>
      </c>
      <c r="I288" s="14"/>
      <c r="J288" s="14">
        <v>125.4</v>
      </c>
      <c r="K288" s="14">
        <v>141.56</v>
      </c>
      <c r="L288" s="14">
        <v>167.72</v>
      </c>
      <c r="M288" s="14"/>
      <c r="N288" s="14">
        <v>25.554054123</v>
      </c>
      <c r="O288" s="33">
        <v>16.341457475999999</v>
      </c>
      <c r="P288" s="17" t="s">
        <v>14</v>
      </c>
      <c r="Q288" s="40" t="s">
        <v>838</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65.099999999999994" customHeight="1" x14ac:dyDescent="0.25">
      <c r="B289" s="3"/>
      <c r="C289" s="9" t="s">
        <v>426</v>
      </c>
      <c r="D289" s="16" t="s">
        <v>427</v>
      </c>
      <c r="E289" s="16">
        <v>3</v>
      </c>
      <c r="F289" s="15">
        <v>172</v>
      </c>
      <c r="G289" s="15">
        <v>160.07</v>
      </c>
      <c r="H289" s="15">
        <v>148.15</v>
      </c>
      <c r="I289" s="14"/>
      <c r="J289" s="15">
        <v>175.35</v>
      </c>
      <c r="K289" s="15">
        <v>199.19</v>
      </c>
      <c r="L289" s="15">
        <v>237.77</v>
      </c>
      <c r="M289" s="15"/>
      <c r="N289" s="15">
        <v>27.371751194000002</v>
      </c>
      <c r="O289" s="15">
        <v>6.7492070034999996</v>
      </c>
      <c r="P289" s="16" t="s">
        <v>14</v>
      </c>
      <c r="Q289" s="39" t="s">
        <v>839</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65.099999999999994" customHeight="1" x14ac:dyDescent="0.25">
      <c r="B290" s="3"/>
      <c r="C290" s="19" t="s">
        <v>466</v>
      </c>
      <c r="D290" s="17" t="s">
        <v>467</v>
      </c>
      <c r="E290" s="17">
        <v>4</v>
      </c>
      <c r="F290" s="14">
        <v>61.79</v>
      </c>
      <c r="G290" s="14">
        <v>57.85</v>
      </c>
      <c r="H290" s="14">
        <v>53.92</v>
      </c>
      <c r="I290" s="14"/>
      <c r="J290" s="14">
        <v>63.01</v>
      </c>
      <c r="K290" s="14">
        <v>70.87</v>
      </c>
      <c r="L290" s="14">
        <v>83.59</v>
      </c>
      <c r="M290" s="14"/>
      <c r="N290" s="14">
        <v>46.412272481999999</v>
      </c>
      <c r="O290" s="33">
        <v>1.945477363</v>
      </c>
      <c r="P290" s="17" t="s">
        <v>14</v>
      </c>
      <c r="Q290" s="40" t="s">
        <v>840</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65.099999999999994" customHeight="1" x14ac:dyDescent="0.25">
      <c r="B291" s="3"/>
      <c r="C291" s="9" t="s">
        <v>387</v>
      </c>
      <c r="D291" s="16" t="s">
        <v>388</v>
      </c>
      <c r="E291" s="16">
        <v>7</v>
      </c>
      <c r="F291" s="15">
        <v>70.55</v>
      </c>
      <c r="G291" s="15">
        <v>66.73</v>
      </c>
      <c r="H291" s="15">
        <v>62.91</v>
      </c>
      <c r="I291" s="14"/>
      <c r="J291" s="15">
        <v>71.92</v>
      </c>
      <c r="K291" s="15">
        <v>79.55</v>
      </c>
      <c r="L291" s="15">
        <v>91.91</v>
      </c>
      <c r="M291" s="15"/>
      <c r="N291" s="15">
        <v>67.649663142999998</v>
      </c>
      <c r="O291" s="15">
        <v>13.909222510999999</v>
      </c>
      <c r="P291" s="16" t="s">
        <v>17</v>
      </c>
      <c r="Q291" s="39" t="s">
        <v>841</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65.099999999999994" customHeight="1" x14ac:dyDescent="0.25">
      <c r="B292" s="3"/>
      <c r="C292" s="19" t="s">
        <v>389</v>
      </c>
      <c r="D292" s="17" t="s">
        <v>390</v>
      </c>
      <c r="E292" s="17">
        <v>9</v>
      </c>
      <c r="F292" s="14">
        <v>51.26</v>
      </c>
      <c r="G292" s="14">
        <v>49.31</v>
      </c>
      <c r="H292" s="14">
        <v>47.37</v>
      </c>
      <c r="I292" s="14"/>
      <c r="J292" s="14">
        <v>51.74</v>
      </c>
      <c r="K292" s="14">
        <v>55.62</v>
      </c>
      <c r="L292" s="14">
        <v>61.91</v>
      </c>
      <c r="M292" s="14"/>
      <c r="N292" s="14">
        <v>87.280159295000004</v>
      </c>
      <c r="O292" s="33">
        <v>8.3670795770000002</v>
      </c>
      <c r="P292" s="17" t="s">
        <v>17</v>
      </c>
      <c r="Q292" s="40" t="s">
        <v>842</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65.099999999999994" customHeight="1" x14ac:dyDescent="0.25">
      <c r="B293" s="3"/>
      <c r="C293" s="9" t="s">
        <v>391</v>
      </c>
      <c r="D293" s="16" t="s">
        <v>392</v>
      </c>
      <c r="E293" s="16">
        <v>7</v>
      </c>
      <c r="F293" s="15">
        <v>112.46</v>
      </c>
      <c r="G293" s="15">
        <v>104.79</v>
      </c>
      <c r="H293" s="15">
        <v>97.12</v>
      </c>
      <c r="I293" s="14"/>
      <c r="J293" s="15">
        <v>114.5</v>
      </c>
      <c r="K293" s="15">
        <v>129.83000000000001</v>
      </c>
      <c r="L293" s="15">
        <v>154.63999999999999</v>
      </c>
      <c r="M293" s="15"/>
      <c r="N293" s="15">
        <v>74.050973474000003</v>
      </c>
      <c r="O293" s="15">
        <v>11.018704862</v>
      </c>
      <c r="P293" s="16" t="s">
        <v>17</v>
      </c>
      <c r="Q293" s="39" t="s">
        <v>843</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65.099999999999994" customHeight="1" x14ac:dyDescent="0.25">
      <c r="B294" s="3"/>
      <c r="C294" s="19" t="s">
        <v>844</v>
      </c>
      <c r="D294" s="17" t="s">
        <v>845</v>
      </c>
      <c r="E294" s="17">
        <v>3</v>
      </c>
      <c r="F294" s="14">
        <v>120.88</v>
      </c>
      <c r="G294" s="14">
        <v>114.73</v>
      </c>
      <c r="H294" s="14">
        <v>108.58</v>
      </c>
      <c r="I294" s="14"/>
      <c r="J294" s="14">
        <v>122.54</v>
      </c>
      <c r="K294" s="14">
        <v>134.83000000000001</v>
      </c>
      <c r="L294" s="14">
        <v>154.72</v>
      </c>
      <c r="M294" s="14"/>
      <c r="N294" s="14">
        <v>35.115019402999998</v>
      </c>
      <c r="O294" s="33">
        <v>1.144635278</v>
      </c>
      <c r="P294" s="17" t="s">
        <v>14</v>
      </c>
      <c r="Q294" s="40" t="s">
        <v>846</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65.099999999999994" customHeight="1" x14ac:dyDescent="0.25">
      <c r="B295" s="3"/>
      <c r="C295" s="9" t="s">
        <v>393</v>
      </c>
      <c r="D295" s="16" t="s">
        <v>394</v>
      </c>
      <c r="E295" s="16">
        <v>4</v>
      </c>
      <c r="F295" s="15">
        <v>24.06</v>
      </c>
      <c r="G295" s="15">
        <v>20.34</v>
      </c>
      <c r="H295" s="15">
        <v>16.62</v>
      </c>
      <c r="I295" s="14"/>
      <c r="J295" s="15">
        <v>31.86</v>
      </c>
      <c r="K295" s="15">
        <v>39.29</v>
      </c>
      <c r="L295" s="15">
        <v>51.32</v>
      </c>
      <c r="M295" s="15"/>
      <c r="N295" s="15">
        <v>57.572634886000003</v>
      </c>
      <c r="O295" s="15">
        <v>3.90479171</v>
      </c>
      <c r="P295" s="16" t="s">
        <v>17</v>
      </c>
      <c r="Q295" s="39" t="s">
        <v>847</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65.099999999999994" customHeight="1" x14ac:dyDescent="0.25">
      <c r="B296" s="3"/>
      <c r="C296" s="19" t="s">
        <v>848</v>
      </c>
      <c r="D296" s="17" t="s">
        <v>849</v>
      </c>
      <c r="E296" s="17">
        <v>0</v>
      </c>
      <c r="F296" s="14">
        <v>112.69</v>
      </c>
      <c r="G296" s="14">
        <v>105.79</v>
      </c>
      <c r="H296" s="14">
        <v>98.9</v>
      </c>
      <c r="I296" s="14"/>
      <c r="J296" s="14">
        <v>114.09</v>
      </c>
      <c r="K296" s="14">
        <v>127.87</v>
      </c>
      <c r="L296" s="14">
        <v>150.16999999999999</v>
      </c>
      <c r="M296" s="14"/>
      <c r="N296" s="14">
        <v>28.083649404999999</v>
      </c>
      <c r="O296" s="33">
        <v>1.0648043725</v>
      </c>
      <c r="P296" s="17" t="s">
        <v>14</v>
      </c>
      <c r="Q296" s="40" t="s">
        <v>850</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65.099999999999994" customHeight="1" x14ac:dyDescent="0.25">
      <c r="B297" s="3"/>
      <c r="C297" s="9" t="s">
        <v>507</v>
      </c>
      <c r="D297" s="16" t="s">
        <v>508</v>
      </c>
      <c r="E297" s="16">
        <v>7</v>
      </c>
      <c r="F297" s="15">
        <v>16.37</v>
      </c>
      <c r="G297" s="15">
        <v>15.8</v>
      </c>
      <c r="H297" s="15">
        <v>15.24</v>
      </c>
      <c r="I297" s="14"/>
      <c r="J297" s="15">
        <v>16.59</v>
      </c>
      <c r="K297" s="15">
        <v>17.71</v>
      </c>
      <c r="L297" s="15">
        <v>19.53</v>
      </c>
      <c r="M297" s="15"/>
      <c r="N297" s="15">
        <v>74.517591805999999</v>
      </c>
      <c r="O297" s="15">
        <v>1.719746255</v>
      </c>
      <c r="P297" s="16" t="s">
        <v>17</v>
      </c>
      <c r="Q297" s="39" t="s">
        <v>851</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65.099999999999994" customHeight="1" x14ac:dyDescent="0.25">
      <c r="B298" s="3"/>
      <c r="C298" s="19" t="s">
        <v>534</v>
      </c>
      <c r="D298" s="17" t="s">
        <v>535</v>
      </c>
      <c r="E298" s="17">
        <v>1</v>
      </c>
      <c r="F298" s="14">
        <v>7.42</v>
      </c>
      <c r="G298" s="14">
        <v>6.89</v>
      </c>
      <c r="H298" s="14">
        <v>6.37</v>
      </c>
      <c r="I298" s="14"/>
      <c r="J298" s="14">
        <v>7.51</v>
      </c>
      <c r="K298" s="14">
        <v>8.5500000000000007</v>
      </c>
      <c r="L298" s="14">
        <v>10.24</v>
      </c>
      <c r="M298" s="14"/>
      <c r="N298" s="14">
        <v>48.146196949999997</v>
      </c>
      <c r="O298" s="33">
        <v>1.3979487879999999</v>
      </c>
      <c r="P298" s="17" t="s">
        <v>14</v>
      </c>
      <c r="Q298" s="40" t="s">
        <v>852</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65.099999999999994" customHeight="1" x14ac:dyDescent="0.25">
      <c r="B299" s="3"/>
      <c r="C299" s="9" t="s">
        <v>395</v>
      </c>
      <c r="D299" s="16" t="s">
        <v>396</v>
      </c>
      <c r="E299" s="16">
        <v>7</v>
      </c>
      <c r="F299" s="15" t="s">
        <v>32</v>
      </c>
      <c r="G299" s="15" t="s">
        <v>32</v>
      </c>
      <c r="H299" s="15" t="s">
        <v>32</v>
      </c>
      <c r="I299" s="14"/>
      <c r="J299" s="15" t="s">
        <v>32</v>
      </c>
      <c r="K299" s="15" t="s">
        <v>32</v>
      </c>
      <c r="L299" s="15" t="s">
        <v>32</v>
      </c>
      <c r="M299" s="15"/>
      <c r="N299" s="15" t="s">
        <v>32</v>
      </c>
      <c r="O299" s="15" t="s">
        <v>32</v>
      </c>
      <c r="P299" s="16" t="s">
        <v>32</v>
      </c>
      <c r="Q299" s="39" t="s">
        <v>33</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65.099999999999994" customHeight="1" x14ac:dyDescent="0.25">
      <c r="B300" s="3"/>
      <c r="C300" s="19" t="s">
        <v>397</v>
      </c>
      <c r="D300" s="17" t="s">
        <v>398</v>
      </c>
      <c r="E300" s="17">
        <v>3</v>
      </c>
      <c r="F300" s="14">
        <v>17.97</v>
      </c>
      <c r="G300" s="14">
        <v>16.75</v>
      </c>
      <c r="H300" s="14">
        <v>15.54</v>
      </c>
      <c r="I300" s="14"/>
      <c r="J300" s="14">
        <v>18.190000000000001</v>
      </c>
      <c r="K300" s="14">
        <v>20.61</v>
      </c>
      <c r="L300" s="14">
        <v>24.54</v>
      </c>
      <c r="M300" s="14"/>
      <c r="N300" s="14">
        <v>29.007912697999998</v>
      </c>
      <c r="O300" s="33">
        <v>11.759090842999999</v>
      </c>
      <c r="P300" s="17" t="s">
        <v>14</v>
      </c>
      <c r="Q300" s="40" t="s">
        <v>853</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65.099999999999994" customHeight="1" x14ac:dyDescent="0.25">
      <c r="B301" s="3"/>
      <c r="C301" s="9" t="s">
        <v>399</v>
      </c>
      <c r="D301" s="16" t="s">
        <v>400</v>
      </c>
      <c r="E301" s="16">
        <v>7</v>
      </c>
      <c r="F301" s="15">
        <v>20.420000000000002</v>
      </c>
      <c r="G301" s="15">
        <v>19.190000000000001</v>
      </c>
      <c r="H301" s="15">
        <v>17.96</v>
      </c>
      <c r="I301" s="14"/>
      <c r="J301" s="15">
        <v>20.71</v>
      </c>
      <c r="K301" s="15">
        <v>23.16</v>
      </c>
      <c r="L301" s="15">
        <v>27.13</v>
      </c>
      <c r="M301" s="15"/>
      <c r="N301" s="15">
        <v>84.303136585000004</v>
      </c>
      <c r="O301" s="15">
        <v>18.219492526000003</v>
      </c>
      <c r="P301" s="16" t="s">
        <v>17</v>
      </c>
      <c r="Q301" s="39" t="s">
        <v>854</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65.099999999999994" customHeight="1" x14ac:dyDescent="0.25">
      <c r="B302" s="11"/>
      <c r="C302" s="19" t="s">
        <v>401</v>
      </c>
      <c r="D302" s="17" t="s">
        <v>402</v>
      </c>
      <c r="E302" s="17">
        <v>3</v>
      </c>
      <c r="F302" s="14">
        <v>23.75</v>
      </c>
      <c r="G302" s="14">
        <v>21.6</v>
      </c>
      <c r="H302" s="14">
        <v>19.46</v>
      </c>
      <c r="I302" s="14"/>
      <c r="J302" s="14">
        <v>24.07</v>
      </c>
      <c r="K302" s="14">
        <v>28.35</v>
      </c>
      <c r="L302" s="14">
        <v>35.28</v>
      </c>
      <c r="M302" s="14"/>
      <c r="N302" s="14">
        <v>42.333463539999997</v>
      </c>
      <c r="O302" s="33">
        <v>28.214025482</v>
      </c>
      <c r="P302" s="17" t="s">
        <v>14</v>
      </c>
      <c r="Q302" s="40" t="s">
        <v>855</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65.099999999999994" customHeight="1" x14ac:dyDescent="0.25">
      <c r="B303" s="11"/>
      <c r="C303" s="9" t="s">
        <v>536</v>
      </c>
      <c r="D303" s="16" t="s">
        <v>537</v>
      </c>
      <c r="E303" s="16">
        <v>0</v>
      </c>
      <c r="F303" s="15">
        <v>52.6</v>
      </c>
      <c r="G303" s="15">
        <v>47.86</v>
      </c>
      <c r="H303" s="15">
        <v>43.13</v>
      </c>
      <c r="I303" s="14"/>
      <c r="J303" s="15">
        <v>53.84</v>
      </c>
      <c r="K303" s="15">
        <v>63.3</v>
      </c>
      <c r="L303" s="15">
        <v>78.61</v>
      </c>
      <c r="M303" s="15"/>
      <c r="N303" s="15">
        <v>34.723177745000001</v>
      </c>
      <c r="O303" s="15">
        <v>2.9008230975</v>
      </c>
      <c r="P303" s="16" t="s">
        <v>14</v>
      </c>
      <c r="Q303" s="39" t="s">
        <v>856</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65.099999999999994" customHeight="1" x14ac:dyDescent="0.25">
      <c r="B304" s="11"/>
      <c r="C304" s="19" t="s">
        <v>857</v>
      </c>
      <c r="D304" s="17" t="s">
        <v>858</v>
      </c>
      <c r="E304" s="17">
        <v>7</v>
      </c>
      <c r="F304" s="14">
        <v>16</v>
      </c>
      <c r="G304" s="14">
        <v>15.37</v>
      </c>
      <c r="H304" s="14">
        <v>14.75</v>
      </c>
      <c r="I304" s="14"/>
      <c r="J304" s="14">
        <v>16.27</v>
      </c>
      <c r="K304" s="14">
        <v>17.510000000000002</v>
      </c>
      <c r="L304" s="14">
        <v>19.52</v>
      </c>
      <c r="M304" s="14"/>
      <c r="N304" s="14">
        <v>82.339057564000001</v>
      </c>
      <c r="O304" s="33">
        <v>3.8777771520000002</v>
      </c>
      <c r="P304" s="17" t="s">
        <v>17</v>
      </c>
      <c r="Q304" s="40" t="s">
        <v>859</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65.099999999999994" customHeight="1" x14ac:dyDescent="0.25">
      <c r="B305" s="11"/>
      <c r="C305" s="9" t="s">
        <v>860</v>
      </c>
      <c r="D305" s="16" t="s">
        <v>861</v>
      </c>
      <c r="E305" s="16">
        <v>7</v>
      </c>
      <c r="F305" s="15">
        <v>27.16</v>
      </c>
      <c r="G305" s="15">
        <v>25.06</v>
      </c>
      <c r="H305" s="15">
        <v>22.96</v>
      </c>
      <c r="I305" s="14"/>
      <c r="J305" s="15">
        <v>27.56</v>
      </c>
      <c r="K305" s="15">
        <v>31.75</v>
      </c>
      <c r="L305" s="15">
        <v>38.54</v>
      </c>
      <c r="M305" s="15"/>
      <c r="N305" s="15">
        <v>82.290647613999994</v>
      </c>
      <c r="O305" s="15">
        <v>2.4505530604999999</v>
      </c>
      <c r="P305" s="16" t="s">
        <v>17</v>
      </c>
      <c r="Q305" s="39" t="s">
        <v>862</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65.099999999999994" customHeight="1" x14ac:dyDescent="0.25">
      <c r="B306" s="11"/>
      <c r="C306" s="19"/>
      <c r="D306" s="17"/>
      <c r="E306" s="17"/>
      <c r="F306" s="14"/>
      <c r="G306" s="14"/>
      <c r="H306" s="14"/>
      <c r="I306" s="14"/>
      <c r="J306" s="14"/>
      <c r="K306" s="14"/>
      <c r="L306" s="14"/>
      <c r="M306" s="14"/>
      <c r="N306" s="14"/>
      <c r="O306" s="33"/>
      <c r="P306" s="17"/>
      <c r="Q306" s="40"/>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65.099999999999994" customHeight="1" x14ac:dyDescent="0.25">
      <c r="B307" s="11"/>
      <c r="C307" s="9"/>
      <c r="D307" s="16"/>
      <c r="E307" s="16"/>
      <c r="F307" s="15"/>
      <c r="G307" s="15"/>
      <c r="H307" s="15"/>
      <c r="I307" s="14"/>
      <c r="J307" s="15"/>
      <c r="K307" s="15"/>
      <c r="L307" s="15"/>
      <c r="M307" s="15"/>
      <c r="N307" s="15"/>
      <c r="O307" s="15"/>
      <c r="P307" s="16"/>
      <c r="Q307" s="39"/>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65.099999999999994" customHeight="1" x14ac:dyDescent="0.25">
      <c r="B308" s="11"/>
      <c r="C308" s="19"/>
      <c r="D308" s="17"/>
      <c r="E308" s="17"/>
      <c r="F308" s="14"/>
      <c r="G308" s="14"/>
      <c r="H308" s="14"/>
      <c r="I308" s="14"/>
      <c r="J308" s="14"/>
      <c r="K308" s="14"/>
      <c r="L308" s="14"/>
      <c r="M308" s="14"/>
      <c r="N308" s="14"/>
      <c r="O308" s="33"/>
      <c r="P308" s="17"/>
      <c r="Q308" s="40"/>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65.099999999999994" customHeight="1" x14ac:dyDescent="0.25">
      <c r="B309" s="11"/>
      <c r="C309" s="9"/>
      <c r="D309" s="16"/>
      <c r="E309" s="16"/>
      <c r="F309" s="15"/>
      <c r="G309" s="15"/>
      <c r="H309" s="15"/>
      <c r="I309" s="14"/>
      <c r="J309" s="15"/>
      <c r="K309" s="15"/>
      <c r="L309" s="15"/>
      <c r="M309" s="15"/>
      <c r="N309" s="15"/>
      <c r="O309" s="15"/>
      <c r="P309" s="16"/>
      <c r="Q309" s="39"/>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65.099999999999994" customHeight="1" x14ac:dyDescent="0.25">
      <c r="B310" s="11"/>
      <c r="C310" s="19"/>
      <c r="D310" s="17"/>
      <c r="E310" s="17"/>
      <c r="F310" s="14"/>
      <c r="G310" s="14"/>
      <c r="H310" s="14"/>
      <c r="I310" s="14"/>
      <c r="J310" s="14"/>
      <c r="K310" s="14"/>
      <c r="L310" s="14"/>
      <c r="M310" s="14"/>
      <c r="N310" s="14"/>
      <c r="O310" s="33"/>
      <c r="P310" s="17"/>
      <c r="Q310" s="40"/>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65.099999999999994" customHeight="1" x14ac:dyDescent="0.25">
      <c r="B311" s="11"/>
      <c r="C311" s="9"/>
      <c r="D311" s="16"/>
      <c r="E311" s="16"/>
      <c r="F311" s="15"/>
      <c r="G311" s="15"/>
      <c r="H311" s="15"/>
      <c r="I311" s="14"/>
      <c r="J311" s="15"/>
      <c r="K311" s="15"/>
      <c r="L311" s="15"/>
      <c r="M311" s="15"/>
      <c r="N311" s="15"/>
      <c r="O311" s="15"/>
      <c r="P311" s="16"/>
      <c r="Q311" s="39"/>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65.099999999999994" customHeight="1" x14ac:dyDescent="0.25">
      <c r="B312" s="11"/>
      <c r="C312" s="19"/>
      <c r="D312" s="17"/>
      <c r="E312" s="17"/>
      <c r="F312" s="14"/>
      <c r="G312" s="14"/>
      <c r="H312" s="14"/>
      <c r="I312" s="14"/>
      <c r="J312" s="14"/>
      <c r="K312" s="14"/>
      <c r="L312" s="14"/>
      <c r="M312" s="14"/>
      <c r="N312" s="14"/>
      <c r="O312" s="33"/>
      <c r="P312" s="17"/>
      <c r="Q312" s="40"/>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65.099999999999994" customHeight="1" x14ac:dyDescent="0.25">
      <c r="B313" s="11"/>
      <c r="C313" s="9"/>
      <c r="D313" s="16"/>
      <c r="E313" s="16"/>
      <c r="F313" s="15"/>
      <c r="G313" s="15"/>
      <c r="H313" s="15"/>
      <c r="I313" s="14"/>
      <c r="J313" s="15"/>
      <c r="K313" s="15"/>
      <c r="L313" s="15"/>
      <c r="M313" s="15"/>
      <c r="N313" s="15"/>
      <c r="O313" s="15"/>
      <c r="P313" s="16"/>
      <c r="Q313" s="39"/>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65.099999999999994" customHeight="1" x14ac:dyDescent="0.25">
      <c r="B314" s="11"/>
      <c r="C314" s="19"/>
      <c r="D314" s="17"/>
      <c r="E314" s="17"/>
      <c r="F314" s="14"/>
      <c r="G314" s="14"/>
      <c r="H314" s="14"/>
      <c r="I314" s="14"/>
      <c r="J314" s="14"/>
      <c r="K314" s="14"/>
      <c r="L314" s="14"/>
      <c r="M314" s="14"/>
      <c r="N314" s="14"/>
      <c r="O314" s="33"/>
      <c r="P314" s="17"/>
      <c r="Q314" s="40"/>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65.099999999999994" customHeight="1" x14ac:dyDescent="0.25">
      <c r="B315" s="11"/>
      <c r="C315" s="9"/>
      <c r="D315" s="16"/>
      <c r="E315" s="16"/>
      <c r="F315" s="15"/>
      <c r="G315" s="15"/>
      <c r="H315" s="15"/>
      <c r="I315" s="14"/>
      <c r="J315" s="15"/>
      <c r="K315" s="15"/>
      <c r="L315" s="15"/>
      <c r="M315" s="15"/>
      <c r="N315" s="15"/>
      <c r="O315" s="15"/>
      <c r="P315" s="16"/>
      <c r="Q315" s="39"/>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65.099999999999994" customHeight="1" x14ac:dyDescent="0.25">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65.099999999999994" customHeight="1" x14ac:dyDescent="0.25">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65.099999999999994" customHeight="1" x14ac:dyDescent="0.25">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65.099999999999994" customHeight="1" x14ac:dyDescent="0.25">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65.099999999999994" customHeight="1" x14ac:dyDescent="0.25">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65.099999999999994" customHeight="1" x14ac:dyDescent="0.25">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65.099999999999994" customHeight="1" x14ac:dyDescent="0.25">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65.099999999999994" customHeight="1" x14ac:dyDescent="0.25">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65.099999999999994" customHeight="1" x14ac:dyDescent="0.25">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65.099999999999994" customHeight="1" x14ac:dyDescent="0.25">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65.099999999999994" customHeight="1" x14ac:dyDescent="0.25">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65.099999999999994" customHeight="1" x14ac:dyDescent="0.25">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65.099999999999994" customHeight="1" x14ac:dyDescent="0.25">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65.099999999999994" customHeight="1" x14ac:dyDescent="0.25">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65.099999999999994" customHeight="1" x14ac:dyDescent="0.25">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65.099999999999994" customHeight="1" x14ac:dyDescent="0.25">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65.099999999999994" customHeight="1" x14ac:dyDescent="0.25">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65.099999999999994" customHeight="1" x14ac:dyDescent="0.25">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65.099999999999994" customHeight="1" x14ac:dyDescent="0.25">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65.099999999999994" customHeight="1" x14ac:dyDescent="0.25">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65.099999999999994" customHeight="1" x14ac:dyDescent="0.25">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65.099999999999994" customHeight="1" x14ac:dyDescent="0.25">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65.099999999999994" customHeight="1" x14ac:dyDescent="0.25">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65.099999999999994" customHeight="1" x14ac:dyDescent="0.25">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65.099999999999994" customHeight="1" x14ac:dyDescent="0.25">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65.099999999999994" customHeight="1" x14ac:dyDescent="0.25">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65.099999999999994" customHeight="1" x14ac:dyDescent="0.25">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65.099999999999994" customHeight="1" x14ac:dyDescent="0.25">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65.099999999999994" customHeight="1" x14ac:dyDescent="0.25">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65.099999999999994" customHeight="1" x14ac:dyDescent="0.25">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65.099999999999994" customHeight="1" x14ac:dyDescent="0.25">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65.099999999999994" customHeight="1" x14ac:dyDescent="0.25">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65.099999999999994" customHeight="1" x14ac:dyDescent="0.25">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65.099999999999994" customHeight="1" x14ac:dyDescent="0.25">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65.099999999999994" customHeight="1" x14ac:dyDescent="0.25">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65.099999999999994" customHeight="1" x14ac:dyDescent="0.25">
      <c r="B351" s="11"/>
      <c r="C351" s="9"/>
      <c r="D351" s="16"/>
      <c r="E351" s="16"/>
      <c r="F351" s="15"/>
      <c r="G351" s="15"/>
      <c r="H351" s="15"/>
      <c r="I351" s="14"/>
      <c r="J351" s="15"/>
      <c r="K351" s="15"/>
      <c r="L351" s="15"/>
      <c r="M351" s="15"/>
      <c r="N351" s="15"/>
      <c r="O351" s="15"/>
      <c r="P351" s="16"/>
      <c r="Q351" s="39"/>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65.099999999999994" customHeight="1" x14ac:dyDescent="0.25">
      <c r="B352" s="11"/>
      <c r="C352" s="19"/>
      <c r="D352" s="17"/>
      <c r="E352" s="17"/>
      <c r="F352" s="14"/>
      <c r="G352" s="14"/>
      <c r="H352" s="14"/>
      <c r="I352" s="14"/>
      <c r="J352" s="14"/>
      <c r="K352" s="14"/>
      <c r="L352" s="14"/>
      <c r="M352" s="14"/>
      <c r="N352" s="14"/>
      <c r="O352" s="33"/>
      <c r="P352" s="17"/>
      <c r="Q352" s="40"/>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row r="395" spans="2:259" s="12" customFormat="1" ht="15" customHeight="1" x14ac:dyDescent="0.25">
      <c r="B395" s="11"/>
      <c r="C395" s="1"/>
      <c r="D395" s="1"/>
      <c r="E395" s="1"/>
      <c r="F395" s="1"/>
      <c r="G395" s="1"/>
      <c r="H395" s="1"/>
      <c r="I395" s="1"/>
      <c r="J395" s="1"/>
      <c r="K395" s="1"/>
      <c r="L395" s="1"/>
      <c r="M395" s="1"/>
      <c r="N395" s="1"/>
      <c r="O395" s="18"/>
      <c r="P395" s="1"/>
      <c r="Q395" s="1"/>
      <c r="R395" s="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row>
    <row r="396" spans="2:259" s="12" customFormat="1" ht="15" customHeight="1" x14ac:dyDescent="0.25">
      <c r="B396" s="11"/>
      <c r="C396" s="1"/>
      <c r="D396" s="1"/>
      <c r="E396" s="1"/>
      <c r="F396" s="1"/>
      <c r="G396" s="1"/>
      <c r="H396" s="1"/>
      <c r="I396" s="1"/>
      <c r="J396" s="1"/>
      <c r="K396" s="1"/>
      <c r="L396" s="1"/>
      <c r="M396" s="1"/>
      <c r="N396" s="1"/>
      <c r="O396" s="18"/>
      <c r="P396" s="1"/>
      <c r="Q396" s="1"/>
      <c r="R396" s="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row>
  </sheetData>
  <sheetProtection selectLockedCells="1" selectUnlockedCells="1"/>
  <sortState xmlns:xlrd2="http://schemas.microsoft.com/office/spreadsheetml/2017/richdata2" ref="C17:Q290">
    <sortCondition ref="C17:C290"/>
  </sortState>
  <mergeCells count="5">
    <mergeCell ref="F16:H16"/>
    <mergeCell ref="J16:L16"/>
    <mergeCell ref="C16:D16"/>
    <mergeCell ref="C12:O12"/>
    <mergeCell ref="C11:Q11"/>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2026-05-17T00:42:18Z</cp:lastPrinted>
  <dcterms:created xsi:type="dcterms:W3CDTF">2020-05-21T15:06:06Z</dcterms:created>
  <dcterms:modified xsi:type="dcterms:W3CDTF">2026-05-17T00:52:10Z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1463092680</vt:lpwstr>
  </property>
  <property fmtid="{D5CDD505-2E9C-101B-9397-08002B2CF9AE}" pid="3" name="EcoUpdateMessage">
    <vt:lpwstr>2026/05/12-22:38:00</vt:lpwstr>
  </property>
  <property fmtid="{D5CDD505-2E9C-101B-9397-08002B2CF9AE}" pid="4" name="EcoUpdateStatus">
    <vt:lpwstr>2026-05-12=BRA:St,ME,Fd,TP;USA:St,ME;ARG:St,ME,TP;MEX:St,ME,Fd;CHL:St,ME;PER:St,ME,Fd;SAU:St|2022-10-17=USA:TP|2026-05-11=ARG:Fd;MEX:TP;CHL:Fd|2021-11-17=CHL:TP|2014-02-26=VEN:St|2002-11-08=JPN:St|2026-05-01=GBR:St,ME|2016-08-18=NNN:St|2026-05-08=COL:St,ME|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